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6.xml" ContentType="application/vnd.openxmlformats-officedocument.drawing+xml"/>
  <Override PartName="/xl/slicers/slicer2.xml" ContentType="application/vnd.ms-excel.slicer+xml"/>
  <Override PartName="/xl/slicers/slicer3.xml" ContentType="application/vnd.ms-excel.slicer+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lenovo\Desktop\TAsk\"/>
    </mc:Choice>
  </mc:AlternateContent>
  <xr:revisionPtr revIDLastSave="0" documentId="13_ncr:1_{2DBC538E-83C8-41C8-9224-12596C073214}" xr6:coauthVersionLast="47" xr6:coauthVersionMax="47" xr10:uidLastSave="{00000000-0000-0000-0000-000000000000}"/>
  <bookViews>
    <workbookView xWindow="-120" yWindow="-120" windowWidth="20730" windowHeight="11160" tabRatio="626" activeTab="4" xr2:uid="{D4A33576-24A5-4802-B50B-6CFD3FAB49ED}"/>
  </bookViews>
  <sheets>
    <sheet name="HOME" sheetId="5" r:id="rId1"/>
    <sheet name="INTRO" sheetId="6" r:id="rId2"/>
    <sheet name="KEY PERFORMACE INDICATOR" sheetId="7" r:id="rId3"/>
    <sheet name="CHARTS" sheetId="8" r:id="rId4"/>
    <sheet name="SUMMARY" sheetId="4" r:id="rId5"/>
    <sheet name="PIVOT ANALZYE" sheetId="2" r:id="rId6"/>
    <sheet name="Seasonal_Travel_Hospitality" sheetId="1" r:id="rId7"/>
  </sheets>
  <definedNames>
    <definedName name="_xlnm._FilterDatabase" localSheetId="6" hidden="1">Seasonal_Travel_Hospitality!$A$1:$Z$2001</definedName>
    <definedName name="_xlchart.v5.0" hidden="1">'PIVOT ANALZYE'!$H$4</definedName>
    <definedName name="_xlchart.v5.1" hidden="1">'PIVOT ANALZYE'!$H$5:$H$9</definedName>
    <definedName name="_xlchart.v5.2" hidden="1">'PIVOT ANALZYE'!$I$4</definedName>
    <definedName name="_xlchart.v5.3" hidden="1">'PIVOT ANALZYE'!$I$5:$I$9</definedName>
    <definedName name="Slicer_Booking_Status">#N/A</definedName>
    <definedName name="Slicer_Destination">#N/A</definedName>
    <definedName name="Slicer_Destination1">#N/A</definedName>
    <definedName name="Slicer_Season">#N/A</definedName>
    <definedName name="Slicer_Travel_Agent">#N/A</definedName>
    <definedName name="Slicer_Travel_Mode">#N/A</definedName>
  </definedNames>
  <calcPr calcId="191029"/>
  <pivotCaches>
    <pivotCache cacheId="0" r:id="rId8"/>
  </pivotCaches>
  <extLst>
    <ext xmlns:x14="http://schemas.microsoft.com/office/spreadsheetml/2009/9/main" uri="{BBE1A952-AA13-448e-AADC-164F8A28A991}">
      <x14:slicerCaches>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3"/>
        <x14:slicerCache r:id="rId14"/>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95" i="2" l="1"/>
  <c r="F96" i="2"/>
  <c r="F97" i="2"/>
  <c r="F98" i="2"/>
  <c r="F94" i="2"/>
  <c r="H6" i="2"/>
  <c r="H7" i="2"/>
  <c r="H8" i="2"/>
  <c r="H9" i="2"/>
  <c r="H5" i="2"/>
  <c r="AA2" i="1"/>
  <c r="AA3" i="1"/>
  <c r="AA4" i="1"/>
  <c r="AA5" i="1"/>
  <c r="AA6" i="1"/>
  <c r="AA7" i="1"/>
  <c r="AA8" i="1"/>
  <c r="AA9" i="1"/>
  <c r="AA10" i="1"/>
  <c r="AA11" i="1"/>
  <c r="AA12" i="1"/>
  <c r="AA13" i="1"/>
  <c r="AA14" i="1"/>
  <c r="AA15" i="1"/>
  <c r="AA16" i="1"/>
  <c r="AA17" i="1"/>
  <c r="AA18" i="1"/>
  <c r="AA19" i="1"/>
  <c r="AA20" i="1"/>
  <c r="AA21" i="1"/>
  <c r="AA22" i="1"/>
  <c r="AA23" i="1"/>
  <c r="AA24" i="1"/>
  <c r="AA25" i="1"/>
  <c r="AA26" i="1"/>
  <c r="AA27" i="1"/>
  <c r="AA28" i="1"/>
  <c r="AA29" i="1"/>
  <c r="AA30" i="1"/>
  <c r="AA31" i="1"/>
  <c r="AA32" i="1"/>
  <c r="AA33" i="1"/>
  <c r="AA34" i="1"/>
  <c r="AA35" i="1"/>
  <c r="AA36" i="1"/>
  <c r="AA37" i="1"/>
  <c r="AA38" i="1"/>
  <c r="AA39" i="1"/>
  <c r="AA40" i="1"/>
  <c r="AA41" i="1"/>
  <c r="AA42" i="1"/>
  <c r="AA43" i="1"/>
  <c r="AA44" i="1"/>
  <c r="AA45" i="1"/>
  <c r="AA46" i="1"/>
  <c r="AA47" i="1"/>
  <c r="AA48" i="1"/>
  <c r="AA49" i="1"/>
  <c r="AA50" i="1"/>
  <c r="AA51" i="1"/>
  <c r="AA52" i="1"/>
  <c r="AA53" i="1"/>
  <c r="AA54" i="1"/>
  <c r="AA55" i="1"/>
  <c r="AA56" i="1"/>
  <c r="AA57" i="1"/>
  <c r="AA58" i="1"/>
  <c r="AA59" i="1"/>
  <c r="AA60" i="1"/>
  <c r="AA61" i="1"/>
  <c r="AA62" i="1"/>
  <c r="AA63" i="1"/>
  <c r="AA64" i="1"/>
  <c r="AA65" i="1"/>
  <c r="AA66" i="1"/>
  <c r="AA67" i="1"/>
  <c r="AA68" i="1"/>
  <c r="AA69" i="1"/>
  <c r="AA70" i="1"/>
  <c r="AA71" i="1"/>
  <c r="AA72" i="1"/>
  <c r="AA73" i="1"/>
  <c r="AA74" i="1"/>
  <c r="AA75" i="1"/>
  <c r="AA76" i="1"/>
  <c r="AA77" i="1"/>
  <c r="AA78" i="1"/>
  <c r="AA79" i="1"/>
  <c r="AA80" i="1"/>
  <c r="AA81" i="1"/>
  <c r="AA82" i="1"/>
  <c r="AA83" i="1"/>
  <c r="AA84" i="1"/>
  <c r="AA85" i="1"/>
  <c r="AA86" i="1"/>
  <c r="AA87" i="1"/>
  <c r="AA88" i="1"/>
  <c r="AA89" i="1"/>
  <c r="AA90" i="1"/>
  <c r="AA91" i="1"/>
  <c r="AA92" i="1"/>
  <c r="AA93" i="1"/>
  <c r="AA94" i="1"/>
  <c r="AA95" i="1"/>
  <c r="AA96" i="1"/>
  <c r="AA97" i="1"/>
  <c r="AA98" i="1"/>
  <c r="AA99" i="1"/>
  <c r="AA100" i="1"/>
  <c r="AA101" i="1"/>
  <c r="AA102" i="1"/>
  <c r="AA103" i="1"/>
  <c r="AA104" i="1"/>
  <c r="AA105" i="1"/>
  <c r="AA106" i="1"/>
  <c r="AA107" i="1"/>
  <c r="AA108" i="1"/>
  <c r="AA109" i="1"/>
  <c r="AA110" i="1"/>
  <c r="AA111" i="1"/>
  <c r="AA112" i="1"/>
  <c r="AA113" i="1"/>
  <c r="AA114" i="1"/>
  <c r="AA115" i="1"/>
  <c r="AA116" i="1"/>
  <c r="AA117" i="1"/>
  <c r="AA118" i="1"/>
  <c r="AA119" i="1"/>
  <c r="AA120" i="1"/>
  <c r="AA121" i="1"/>
  <c r="AA122" i="1"/>
  <c r="AA123" i="1"/>
  <c r="AA124" i="1"/>
  <c r="AA125" i="1"/>
  <c r="AA126" i="1"/>
  <c r="AA127" i="1"/>
  <c r="AA128" i="1"/>
  <c r="AA129" i="1"/>
  <c r="AA130" i="1"/>
  <c r="AA131" i="1"/>
  <c r="AA132" i="1"/>
  <c r="AA133" i="1"/>
  <c r="AA134" i="1"/>
  <c r="AA135" i="1"/>
  <c r="AA136" i="1"/>
  <c r="AA137" i="1"/>
  <c r="AA138" i="1"/>
  <c r="AA139" i="1"/>
  <c r="AA140" i="1"/>
  <c r="AA141" i="1"/>
  <c r="AA142" i="1"/>
  <c r="AA143" i="1"/>
  <c r="AA144" i="1"/>
  <c r="AA145" i="1"/>
  <c r="AA146" i="1"/>
  <c r="AA147" i="1"/>
  <c r="AA148" i="1"/>
  <c r="AA149" i="1"/>
  <c r="AA150" i="1"/>
  <c r="AA151" i="1"/>
  <c r="AA152" i="1"/>
  <c r="AA153" i="1"/>
  <c r="AA154" i="1"/>
  <c r="AA155" i="1"/>
  <c r="AA156" i="1"/>
  <c r="AA157" i="1"/>
  <c r="AA158" i="1"/>
  <c r="AA159" i="1"/>
  <c r="AA160" i="1"/>
  <c r="AA161" i="1"/>
  <c r="AA162" i="1"/>
  <c r="AA163" i="1"/>
  <c r="AA164" i="1"/>
  <c r="AA165" i="1"/>
  <c r="AA166" i="1"/>
  <c r="AA167" i="1"/>
  <c r="AA168" i="1"/>
  <c r="AA169" i="1"/>
  <c r="AA170" i="1"/>
  <c r="AA171" i="1"/>
  <c r="AA172" i="1"/>
  <c r="AA173" i="1"/>
  <c r="AA174" i="1"/>
  <c r="AA175" i="1"/>
  <c r="AA176" i="1"/>
  <c r="AA177" i="1"/>
  <c r="AA178" i="1"/>
  <c r="AA179" i="1"/>
  <c r="AA180" i="1"/>
  <c r="AA181" i="1"/>
  <c r="AA182" i="1"/>
  <c r="AA183" i="1"/>
  <c r="AA184" i="1"/>
  <c r="AA185" i="1"/>
  <c r="AA186" i="1"/>
  <c r="AA187" i="1"/>
  <c r="AA188" i="1"/>
  <c r="AA189" i="1"/>
  <c r="AA190" i="1"/>
  <c r="AA191" i="1"/>
  <c r="AA192" i="1"/>
  <c r="AA193" i="1"/>
  <c r="AA194" i="1"/>
  <c r="AA195" i="1"/>
  <c r="AA196" i="1"/>
  <c r="AA197" i="1"/>
  <c r="AA198" i="1"/>
  <c r="AA199" i="1"/>
  <c r="AA200" i="1"/>
  <c r="AA201" i="1"/>
  <c r="AA202" i="1"/>
  <c r="AA203" i="1"/>
  <c r="AA204" i="1"/>
  <c r="AA205" i="1"/>
  <c r="AA206" i="1"/>
  <c r="AA207" i="1"/>
  <c r="AA208" i="1"/>
  <c r="AA209" i="1"/>
  <c r="AA210" i="1"/>
  <c r="AA211" i="1"/>
  <c r="AA212" i="1"/>
  <c r="AA213" i="1"/>
  <c r="AA214" i="1"/>
  <c r="AA215" i="1"/>
  <c r="AA216" i="1"/>
  <c r="AA217" i="1"/>
  <c r="AA218" i="1"/>
  <c r="AA219" i="1"/>
  <c r="AA220" i="1"/>
  <c r="AA221" i="1"/>
  <c r="AA222" i="1"/>
  <c r="AA223" i="1"/>
  <c r="AA224" i="1"/>
  <c r="AA225" i="1"/>
  <c r="AA226" i="1"/>
  <c r="AA227" i="1"/>
  <c r="AA228" i="1"/>
  <c r="AA229" i="1"/>
  <c r="AA230" i="1"/>
  <c r="AA231" i="1"/>
  <c r="AA232" i="1"/>
  <c r="AA233" i="1"/>
  <c r="AA234" i="1"/>
  <c r="AA235" i="1"/>
  <c r="AA236" i="1"/>
  <c r="AA237" i="1"/>
  <c r="AA238" i="1"/>
  <c r="AA239" i="1"/>
  <c r="AA240" i="1"/>
  <c r="AA241" i="1"/>
  <c r="AA242" i="1"/>
  <c r="AA243" i="1"/>
  <c r="AA244" i="1"/>
  <c r="AA245" i="1"/>
  <c r="AA246" i="1"/>
  <c r="AA247" i="1"/>
  <c r="AA248" i="1"/>
  <c r="AA249" i="1"/>
  <c r="AA250" i="1"/>
  <c r="AA251" i="1"/>
  <c r="AA252" i="1"/>
  <c r="AA253" i="1"/>
  <c r="AA254" i="1"/>
  <c r="AA255" i="1"/>
  <c r="AA256" i="1"/>
  <c r="AA257" i="1"/>
  <c r="AA258" i="1"/>
  <c r="AA259" i="1"/>
  <c r="AA260" i="1"/>
  <c r="AA261" i="1"/>
  <c r="AA262" i="1"/>
  <c r="AA263" i="1"/>
  <c r="AA264" i="1"/>
  <c r="AA265" i="1"/>
  <c r="AA266" i="1"/>
  <c r="AA267" i="1"/>
  <c r="AA268" i="1"/>
  <c r="AA269" i="1"/>
  <c r="AA270" i="1"/>
  <c r="AA271" i="1"/>
  <c r="AA272" i="1"/>
  <c r="AA273" i="1"/>
  <c r="AA274" i="1"/>
  <c r="AA275" i="1"/>
  <c r="AA276" i="1"/>
  <c r="AA277" i="1"/>
  <c r="AA278" i="1"/>
  <c r="AA279" i="1"/>
  <c r="AA280" i="1"/>
  <c r="AA281" i="1"/>
  <c r="AA282" i="1"/>
  <c r="AA283" i="1"/>
  <c r="AA284" i="1"/>
  <c r="AA285" i="1"/>
  <c r="AA286" i="1"/>
  <c r="AA287" i="1"/>
  <c r="AA288" i="1"/>
  <c r="AA289" i="1"/>
  <c r="AA290" i="1"/>
  <c r="AA291" i="1"/>
  <c r="AA292" i="1"/>
  <c r="AA293" i="1"/>
  <c r="AA294" i="1"/>
  <c r="AA295" i="1"/>
  <c r="AA296" i="1"/>
  <c r="AA297" i="1"/>
  <c r="AA298" i="1"/>
  <c r="AA299" i="1"/>
  <c r="AA300" i="1"/>
  <c r="AA301" i="1"/>
  <c r="AA302" i="1"/>
  <c r="AA303" i="1"/>
  <c r="AA304" i="1"/>
  <c r="AA305" i="1"/>
  <c r="AA306" i="1"/>
  <c r="AA307" i="1"/>
  <c r="AA308" i="1"/>
  <c r="AA309" i="1"/>
  <c r="AA310" i="1"/>
  <c r="AA311" i="1"/>
  <c r="AA312" i="1"/>
  <c r="AA313" i="1"/>
  <c r="AA314" i="1"/>
  <c r="AA315" i="1"/>
  <c r="AA316" i="1"/>
  <c r="AA317" i="1"/>
  <c r="AA318" i="1"/>
  <c r="AA319" i="1"/>
  <c r="AA320" i="1"/>
  <c r="AA321" i="1"/>
  <c r="AA322" i="1"/>
  <c r="AA323" i="1"/>
  <c r="AA324" i="1"/>
  <c r="AA325" i="1"/>
  <c r="AA326" i="1"/>
  <c r="AA327" i="1"/>
  <c r="AA328" i="1"/>
  <c r="AA329" i="1"/>
  <c r="AA330" i="1"/>
  <c r="AA331" i="1"/>
  <c r="AA332" i="1"/>
  <c r="AA333" i="1"/>
  <c r="AA334" i="1"/>
  <c r="AA335" i="1"/>
  <c r="AA336" i="1"/>
  <c r="AA337" i="1"/>
  <c r="AA338" i="1"/>
  <c r="AA339" i="1"/>
  <c r="AA340" i="1"/>
  <c r="AA341" i="1"/>
  <c r="AA342" i="1"/>
  <c r="AA343" i="1"/>
  <c r="AA344" i="1"/>
  <c r="AA345" i="1"/>
  <c r="AA346" i="1"/>
  <c r="AA347" i="1"/>
  <c r="AA348" i="1"/>
  <c r="AA349" i="1"/>
  <c r="AA350" i="1"/>
  <c r="AA351" i="1"/>
  <c r="AA352" i="1"/>
  <c r="AA353" i="1"/>
  <c r="AA354" i="1"/>
  <c r="AA355" i="1"/>
  <c r="AA356" i="1"/>
  <c r="AA357" i="1"/>
  <c r="AA358" i="1"/>
  <c r="AA359" i="1"/>
  <c r="AA360" i="1"/>
  <c r="AA361" i="1"/>
  <c r="AA362" i="1"/>
  <c r="AA363" i="1"/>
  <c r="AA364" i="1"/>
  <c r="AA365" i="1"/>
  <c r="AA366" i="1"/>
  <c r="AA367" i="1"/>
  <c r="AA368" i="1"/>
  <c r="AA369" i="1"/>
  <c r="AA370" i="1"/>
  <c r="AA371" i="1"/>
  <c r="AA372" i="1"/>
  <c r="AA373" i="1"/>
  <c r="AA374" i="1"/>
  <c r="AA375" i="1"/>
  <c r="AA376" i="1"/>
  <c r="AA377" i="1"/>
  <c r="AA378" i="1"/>
  <c r="AA379" i="1"/>
  <c r="AA380" i="1"/>
  <c r="AA381" i="1"/>
  <c r="AA382" i="1"/>
  <c r="AA383" i="1"/>
  <c r="AA384" i="1"/>
  <c r="AA385" i="1"/>
  <c r="AA386" i="1"/>
  <c r="AA387" i="1"/>
  <c r="AA388" i="1"/>
  <c r="AA389" i="1"/>
  <c r="AA390" i="1"/>
  <c r="AA391" i="1"/>
  <c r="AA392" i="1"/>
  <c r="AA393" i="1"/>
  <c r="AA394" i="1"/>
  <c r="AA395" i="1"/>
  <c r="AA396" i="1"/>
  <c r="AA397" i="1"/>
  <c r="AA398" i="1"/>
  <c r="AA399" i="1"/>
  <c r="AA400" i="1"/>
  <c r="AA401" i="1"/>
  <c r="AA402" i="1"/>
  <c r="AA403" i="1"/>
  <c r="AA404" i="1"/>
  <c r="AA405" i="1"/>
  <c r="AA406" i="1"/>
  <c r="AA407" i="1"/>
  <c r="AA408" i="1"/>
  <c r="AA409" i="1"/>
  <c r="AA410" i="1"/>
  <c r="AA411" i="1"/>
  <c r="AA412" i="1"/>
  <c r="AA413" i="1"/>
  <c r="AA414" i="1"/>
  <c r="AA415" i="1"/>
  <c r="AA416" i="1"/>
  <c r="AA417" i="1"/>
  <c r="AA418" i="1"/>
  <c r="AA419" i="1"/>
  <c r="AA420" i="1"/>
  <c r="AA421" i="1"/>
  <c r="AA422" i="1"/>
  <c r="AA423" i="1"/>
  <c r="AA424" i="1"/>
  <c r="AA425" i="1"/>
  <c r="AA426" i="1"/>
  <c r="AA427" i="1"/>
  <c r="AA428" i="1"/>
  <c r="AA429" i="1"/>
  <c r="AA430" i="1"/>
  <c r="AA431" i="1"/>
  <c r="AA432" i="1"/>
  <c r="AA433" i="1"/>
  <c r="AA434" i="1"/>
  <c r="AA435" i="1"/>
  <c r="AA436" i="1"/>
  <c r="AA437" i="1"/>
  <c r="AA438" i="1"/>
  <c r="AA439" i="1"/>
  <c r="AA440" i="1"/>
  <c r="AA441" i="1"/>
  <c r="AA442" i="1"/>
  <c r="AA443" i="1"/>
  <c r="AA444" i="1"/>
  <c r="AA445" i="1"/>
  <c r="AA446" i="1"/>
  <c r="AA447" i="1"/>
  <c r="AA448" i="1"/>
  <c r="AA449" i="1"/>
  <c r="AA450" i="1"/>
  <c r="AA451" i="1"/>
  <c r="AA452" i="1"/>
  <c r="AA453" i="1"/>
  <c r="AA454" i="1"/>
  <c r="AA455" i="1"/>
  <c r="AA456" i="1"/>
  <c r="AA457" i="1"/>
  <c r="AA458" i="1"/>
  <c r="AA459" i="1"/>
  <c r="AA460" i="1"/>
  <c r="AA461" i="1"/>
  <c r="AA462" i="1"/>
  <c r="AA463" i="1"/>
  <c r="AA464" i="1"/>
  <c r="AA465" i="1"/>
  <c r="AA466" i="1"/>
  <c r="AA467" i="1"/>
  <c r="AA468" i="1"/>
  <c r="AA469" i="1"/>
  <c r="AA470" i="1"/>
  <c r="AA471" i="1"/>
  <c r="AA472" i="1"/>
  <c r="AA473" i="1"/>
  <c r="AA474" i="1"/>
  <c r="AA475" i="1"/>
  <c r="AA476" i="1"/>
  <c r="AA477" i="1"/>
  <c r="AA478" i="1"/>
  <c r="AA479" i="1"/>
  <c r="AA480" i="1"/>
  <c r="AA481" i="1"/>
  <c r="AA482" i="1"/>
  <c r="AA483" i="1"/>
  <c r="AA484" i="1"/>
  <c r="AA485" i="1"/>
  <c r="AA486" i="1"/>
  <c r="AA487" i="1"/>
  <c r="AA488" i="1"/>
  <c r="AA489" i="1"/>
  <c r="AA490" i="1"/>
  <c r="AA491" i="1"/>
  <c r="AA492" i="1"/>
  <c r="AA493" i="1"/>
  <c r="AA494" i="1"/>
  <c r="AA495" i="1"/>
  <c r="AA496" i="1"/>
  <c r="AA497" i="1"/>
  <c r="AA498" i="1"/>
  <c r="AA499" i="1"/>
  <c r="AA500" i="1"/>
  <c r="AA501" i="1"/>
  <c r="AA502" i="1"/>
  <c r="AA503" i="1"/>
  <c r="AA504" i="1"/>
  <c r="AA505" i="1"/>
  <c r="AA506" i="1"/>
  <c r="AA507" i="1"/>
  <c r="AA508" i="1"/>
  <c r="AA509" i="1"/>
  <c r="AA510" i="1"/>
  <c r="AA511" i="1"/>
  <c r="AA512" i="1"/>
  <c r="AA513" i="1"/>
  <c r="AA514" i="1"/>
  <c r="AA515" i="1"/>
  <c r="AA516" i="1"/>
  <c r="AA517" i="1"/>
  <c r="AA518" i="1"/>
  <c r="AA519" i="1"/>
  <c r="AA520" i="1"/>
  <c r="AA521" i="1"/>
  <c r="AA522" i="1"/>
  <c r="AA523" i="1"/>
  <c r="AA524" i="1"/>
  <c r="AA525" i="1"/>
  <c r="AA526" i="1"/>
  <c r="AA527" i="1"/>
  <c r="AA528" i="1"/>
  <c r="AA529" i="1"/>
  <c r="AA530" i="1"/>
  <c r="AA531" i="1"/>
  <c r="AA532" i="1"/>
  <c r="AA533" i="1"/>
  <c r="AA534" i="1"/>
  <c r="AA535" i="1"/>
  <c r="AA536" i="1"/>
  <c r="AA537" i="1"/>
  <c r="AA538" i="1"/>
  <c r="AA539" i="1"/>
  <c r="AA540" i="1"/>
  <c r="AA541" i="1"/>
  <c r="AA542" i="1"/>
  <c r="AA543" i="1"/>
  <c r="AA544" i="1"/>
  <c r="AA545" i="1"/>
  <c r="AA546" i="1"/>
  <c r="AA547" i="1"/>
  <c r="AA548" i="1"/>
  <c r="AA549" i="1"/>
  <c r="AA550" i="1"/>
  <c r="AA551" i="1"/>
  <c r="AA552" i="1"/>
  <c r="AA553" i="1"/>
  <c r="AA554" i="1"/>
  <c r="AA555" i="1"/>
  <c r="AA556" i="1"/>
  <c r="AA557" i="1"/>
  <c r="AA558" i="1"/>
  <c r="AA559" i="1"/>
  <c r="AA560" i="1"/>
  <c r="AA561" i="1"/>
  <c r="AA562" i="1"/>
  <c r="AA563" i="1"/>
  <c r="AA564" i="1"/>
  <c r="AA565" i="1"/>
  <c r="AA566" i="1"/>
  <c r="AA567" i="1"/>
  <c r="AA568" i="1"/>
  <c r="AA569" i="1"/>
  <c r="AA570" i="1"/>
  <c r="AA571" i="1"/>
  <c r="AA572" i="1"/>
  <c r="AA573" i="1"/>
  <c r="AA574" i="1"/>
  <c r="AA575" i="1"/>
  <c r="AA576" i="1"/>
  <c r="AA577" i="1"/>
  <c r="AA578" i="1"/>
  <c r="AA579" i="1"/>
  <c r="AA580" i="1"/>
  <c r="AA581" i="1"/>
  <c r="AA582" i="1"/>
  <c r="AA583" i="1"/>
  <c r="AA584" i="1"/>
  <c r="AA585" i="1"/>
  <c r="AA586" i="1"/>
  <c r="AA587" i="1"/>
  <c r="AA588" i="1"/>
  <c r="AA589" i="1"/>
  <c r="AA590" i="1"/>
  <c r="AA591" i="1"/>
  <c r="AA592" i="1"/>
  <c r="AA593" i="1"/>
  <c r="AA594" i="1"/>
  <c r="AA595" i="1"/>
  <c r="AA596" i="1"/>
  <c r="AA597" i="1"/>
  <c r="AA598" i="1"/>
  <c r="AA599" i="1"/>
  <c r="AA600" i="1"/>
  <c r="AA601" i="1"/>
  <c r="AA602" i="1"/>
  <c r="AA603" i="1"/>
  <c r="AA604" i="1"/>
  <c r="AA605" i="1"/>
  <c r="AA606" i="1"/>
  <c r="AA607" i="1"/>
  <c r="AA608" i="1"/>
  <c r="AA609" i="1"/>
  <c r="AA610" i="1"/>
  <c r="AA611" i="1"/>
  <c r="AA612" i="1"/>
  <c r="AA613" i="1"/>
  <c r="AA614" i="1"/>
  <c r="AA615" i="1"/>
  <c r="AA616" i="1"/>
  <c r="AA617" i="1"/>
  <c r="AA618" i="1"/>
  <c r="AA619" i="1"/>
  <c r="AA620" i="1"/>
  <c r="AA621" i="1"/>
  <c r="AA622" i="1"/>
  <c r="AA623" i="1"/>
  <c r="AA624" i="1"/>
  <c r="AA625" i="1"/>
  <c r="AA626" i="1"/>
  <c r="AA627" i="1"/>
  <c r="AA628" i="1"/>
  <c r="AA629" i="1"/>
  <c r="AA630" i="1"/>
  <c r="AA631" i="1"/>
  <c r="AA632" i="1"/>
  <c r="AA633" i="1"/>
  <c r="AA634" i="1"/>
  <c r="AA635" i="1"/>
  <c r="AA636" i="1"/>
  <c r="AA637" i="1"/>
  <c r="AA638" i="1"/>
  <c r="AA639" i="1"/>
  <c r="AA640" i="1"/>
  <c r="AA641" i="1"/>
  <c r="AA642" i="1"/>
  <c r="AA643" i="1"/>
  <c r="AA644" i="1"/>
  <c r="AA645" i="1"/>
  <c r="AA646" i="1"/>
  <c r="AA647" i="1"/>
  <c r="AA648" i="1"/>
  <c r="AA649" i="1"/>
  <c r="AA650" i="1"/>
  <c r="AA651" i="1"/>
  <c r="AA652" i="1"/>
  <c r="AA653" i="1"/>
  <c r="AA654" i="1"/>
  <c r="AA655" i="1"/>
  <c r="AA656" i="1"/>
  <c r="AA657" i="1"/>
  <c r="AA658" i="1"/>
  <c r="AA659" i="1"/>
  <c r="AA660" i="1"/>
  <c r="AA661" i="1"/>
  <c r="AA662" i="1"/>
  <c r="AA663" i="1"/>
  <c r="AA664" i="1"/>
  <c r="AA665" i="1"/>
  <c r="AA666" i="1"/>
  <c r="AA667" i="1"/>
  <c r="AA668" i="1"/>
  <c r="AA669" i="1"/>
  <c r="AA670" i="1"/>
  <c r="AA671" i="1"/>
  <c r="AA672" i="1"/>
  <c r="AA673" i="1"/>
  <c r="AA674" i="1"/>
  <c r="AA675" i="1"/>
  <c r="AA676" i="1"/>
  <c r="AA677" i="1"/>
  <c r="AA678" i="1"/>
  <c r="AA679" i="1"/>
  <c r="AA680" i="1"/>
  <c r="AA681" i="1"/>
  <c r="AA682" i="1"/>
  <c r="AA683" i="1"/>
  <c r="AA684" i="1"/>
  <c r="AA685" i="1"/>
  <c r="AA686" i="1"/>
  <c r="AA687" i="1"/>
  <c r="AA688" i="1"/>
  <c r="AA689" i="1"/>
  <c r="AA690" i="1"/>
  <c r="AA691" i="1"/>
  <c r="AA692" i="1"/>
  <c r="AA693" i="1"/>
  <c r="AA694" i="1"/>
  <c r="AA695" i="1"/>
  <c r="AA696" i="1"/>
  <c r="AA697" i="1"/>
  <c r="AA698" i="1"/>
  <c r="AA699" i="1"/>
  <c r="AA700" i="1"/>
  <c r="AA701" i="1"/>
  <c r="AA702" i="1"/>
  <c r="AA703" i="1"/>
  <c r="AA704" i="1"/>
  <c r="AA705" i="1"/>
  <c r="AA706" i="1"/>
  <c r="AA707" i="1"/>
  <c r="AA708" i="1"/>
  <c r="AA709" i="1"/>
  <c r="AA710" i="1"/>
  <c r="AA711" i="1"/>
  <c r="AA712" i="1"/>
  <c r="AA713" i="1"/>
  <c r="AA714" i="1"/>
  <c r="AA715" i="1"/>
  <c r="AA716" i="1"/>
  <c r="AA717" i="1"/>
  <c r="AA718" i="1"/>
  <c r="AA719" i="1"/>
  <c r="AA720" i="1"/>
  <c r="AA721" i="1"/>
  <c r="AA722" i="1"/>
  <c r="AA723" i="1"/>
  <c r="AA724" i="1"/>
  <c r="AA725" i="1"/>
  <c r="AA726" i="1"/>
  <c r="AA727" i="1"/>
  <c r="AA728" i="1"/>
  <c r="AA729" i="1"/>
  <c r="AA730" i="1"/>
  <c r="AA731" i="1"/>
  <c r="AA732" i="1"/>
  <c r="AA733" i="1"/>
  <c r="AA734" i="1"/>
  <c r="AA735" i="1"/>
  <c r="AA736" i="1"/>
  <c r="AA737" i="1"/>
  <c r="AA738" i="1"/>
  <c r="AA739" i="1"/>
  <c r="AA740" i="1"/>
  <c r="AA741" i="1"/>
  <c r="AA742" i="1"/>
  <c r="AA743" i="1"/>
  <c r="AA744" i="1"/>
  <c r="AA745" i="1"/>
  <c r="AA746" i="1"/>
  <c r="AA747" i="1"/>
  <c r="AA748" i="1"/>
  <c r="AA749" i="1"/>
  <c r="AA750" i="1"/>
  <c r="AA751" i="1"/>
  <c r="AA752" i="1"/>
  <c r="AA753" i="1"/>
  <c r="AA754" i="1"/>
  <c r="AA755" i="1"/>
  <c r="AA756" i="1"/>
  <c r="AA757" i="1"/>
  <c r="AA758" i="1"/>
  <c r="AA759" i="1"/>
  <c r="AA760" i="1"/>
  <c r="AA761" i="1"/>
  <c r="AA762" i="1"/>
  <c r="AA763" i="1"/>
  <c r="AA764" i="1"/>
  <c r="AA765" i="1"/>
  <c r="AA766" i="1"/>
  <c r="AA767" i="1"/>
  <c r="AA768" i="1"/>
  <c r="AA769" i="1"/>
  <c r="AA770" i="1"/>
  <c r="AA771" i="1"/>
  <c r="AA772" i="1"/>
  <c r="AA773" i="1"/>
  <c r="AA774" i="1"/>
  <c r="AA775" i="1"/>
  <c r="AA776" i="1"/>
  <c r="AA777" i="1"/>
  <c r="AA778" i="1"/>
  <c r="AA779" i="1"/>
  <c r="AA780" i="1"/>
  <c r="AA781" i="1"/>
  <c r="AA782" i="1"/>
  <c r="AA783" i="1"/>
  <c r="AA784" i="1"/>
  <c r="AA785" i="1"/>
  <c r="AA786" i="1"/>
  <c r="AA787" i="1"/>
  <c r="AA788" i="1"/>
  <c r="AA789" i="1"/>
  <c r="AA790" i="1"/>
  <c r="AA791" i="1"/>
  <c r="AA792" i="1"/>
  <c r="AA793" i="1"/>
  <c r="AA794" i="1"/>
  <c r="AA795" i="1"/>
  <c r="AA796" i="1"/>
  <c r="AA797" i="1"/>
  <c r="AA798" i="1"/>
  <c r="AA799" i="1"/>
  <c r="AA800" i="1"/>
  <c r="AA801" i="1"/>
  <c r="AA802" i="1"/>
  <c r="AA803" i="1"/>
  <c r="AA804" i="1"/>
  <c r="AA805" i="1"/>
  <c r="AA806" i="1"/>
  <c r="AA807" i="1"/>
  <c r="AA808" i="1"/>
  <c r="AA809" i="1"/>
  <c r="AA810" i="1"/>
  <c r="AA811" i="1"/>
  <c r="AA812" i="1"/>
  <c r="AA813" i="1"/>
  <c r="AA814" i="1"/>
  <c r="AA815" i="1"/>
  <c r="AA816" i="1"/>
  <c r="AA817" i="1"/>
  <c r="AA818" i="1"/>
  <c r="AA819" i="1"/>
  <c r="AA820" i="1"/>
  <c r="AA821" i="1"/>
  <c r="AA822" i="1"/>
  <c r="AA823" i="1"/>
  <c r="AA824" i="1"/>
  <c r="AA825" i="1"/>
  <c r="AA826" i="1"/>
  <c r="AA827" i="1"/>
  <c r="AA828" i="1"/>
  <c r="AA829" i="1"/>
  <c r="AA830" i="1"/>
  <c r="AA831" i="1"/>
  <c r="AA832" i="1"/>
  <c r="AA833" i="1"/>
  <c r="AA834" i="1"/>
  <c r="AA835" i="1"/>
  <c r="AA836" i="1"/>
  <c r="AA837" i="1"/>
  <c r="AA838" i="1"/>
  <c r="AA839" i="1"/>
  <c r="AA840" i="1"/>
  <c r="AA841" i="1"/>
  <c r="AA842" i="1"/>
  <c r="AA843" i="1"/>
  <c r="AA844" i="1"/>
  <c r="AA845" i="1"/>
  <c r="AA846" i="1"/>
  <c r="AA847" i="1"/>
  <c r="AA848" i="1"/>
  <c r="AA849" i="1"/>
  <c r="AA850" i="1"/>
  <c r="AA851" i="1"/>
  <c r="AA852" i="1"/>
  <c r="AA853" i="1"/>
  <c r="AA854" i="1"/>
  <c r="AA855" i="1"/>
  <c r="AA856" i="1"/>
  <c r="AA857" i="1"/>
  <c r="AA858" i="1"/>
  <c r="AA859" i="1"/>
  <c r="AA860" i="1"/>
  <c r="AA861" i="1"/>
  <c r="AA862" i="1"/>
  <c r="AA863" i="1"/>
  <c r="AA864" i="1"/>
  <c r="AA865" i="1"/>
  <c r="AA866" i="1"/>
  <c r="AA867" i="1"/>
  <c r="AA868" i="1"/>
  <c r="AA869" i="1"/>
  <c r="AA870" i="1"/>
  <c r="AA871" i="1"/>
  <c r="AA872" i="1"/>
  <c r="AA873" i="1"/>
  <c r="AA874" i="1"/>
  <c r="AA875" i="1"/>
  <c r="AA876" i="1"/>
  <c r="AA877" i="1"/>
  <c r="AA878" i="1"/>
  <c r="AA879" i="1"/>
  <c r="AA880" i="1"/>
  <c r="AA881" i="1"/>
  <c r="AA882" i="1"/>
  <c r="AA883" i="1"/>
  <c r="AA884" i="1"/>
  <c r="AA885" i="1"/>
  <c r="AA886" i="1"/>
  <c r="AA887" i="1"/>
  <c r="AA888" i="1"/>
  <c r="AA889" i="1"/>
  <c r="AA890" i="1"/>
  <c r="AA891" i="1"/>
  <c r="AA892" i="1"/>
  <c r="AA893" i="1"/>
  <c r="AA894" i="1"/>
  <c r="AA895" i="1"/>
  <c r="AA896" i="1"/>
  <c r="AA897" i="1"/>
  <c r="AA898" i="1"/>
  <c r="AA899" i="1"/>
  <c r="AA900" i="1"/>
  <c r="AA901" i="1"/>
  <c r="AA902" i="1"/>
  <c r="AA903" i="1"/>
  <c r="AA904" i="1"/>
  <c r="AA905" i="1"/>
  <c r="AA906" i="1"/>
  <c r="AA907" i="1"/>
  <c r="AA908" i="1"/>
  <c r="AA909" i="1"/>
  <c r="AA910" i="1"/>
  <c r="AA911" i="1"/>
  <c r="AA912" i="1"/>
  <c r="AA913" i="1"/>
  <c r="AA914" i="1"/>
  <c r="AA915" i="1"/>
  <c r="AA916" i="1"/>
  <c r="AA917" i="1"/>
  <c r="AA918" i="1"/>
  <c r="AA919" i="1"/>
  <c r="AA920" i="1"/>
  <c r="AA921" i="1"/>
  <c r="AA922" i="1"/>
  <c r="AA923" i="1"/>
  <c r="AA924" i="1"/>
  <c r="AA925" i="1"/>
  <c r="AA926" i="1"/>
  <c r="AA927" i="1"/>
  <c r="AA928" i="1"/>
  <c r="AA929" i="1"/>
  <c r="AA930" i="1"/>
  <c r="AA931" i="1"/>
  <c r="AA932" i="1"/>
  <c r="AA933" i="1"/>
  <c r="AA934" i="1"/>
  <c r="AA935" i="1"/>
  <c r="AA936" i="1"/>
  <c r="AA937" i="1"/>
  <c r="AA938" i="1"/>
  <c r="AA939" i="1"/>
  <c r="AA940" i="1"/>
  <c r="AA941" i="1"/>
  <c r="AA942" i="1"/>
  <c r="AA943" i="1"/>
  <c r="AA944" i="1"/>
  <c r="AA945" i="1"/>
  <c r="AA946" i="1"/>
  <c r="AA947" i="1"/>
  <c r="AA948" i="1"/>
  <c r="AA949" i="1"/>
  <c r="AA950" i="1"/>
  <c r="AA951" i="1"/>
  <c r="AA952" i="1"/>
  <c r="AA953" i="1"/>
  <c r="AA954" i="1"/>
  <c r="AA955" i="1"/>
  <c r="AA956" i="1"/>
  <c r="AA957" i="1"/>
  <c r="AA958" i="1"/>
  <c r="AA959" i="1"/>
  <c r="AA960" i="1"/>
  <c r="AA961" i="1"/>
  <c r="AA962" i="1"/>
  <c r="AA963" i="1"/>
  <c r="AA964" i="1"/>
  <c r="AA965" i="1"/>
  <c r="AA966" i="1"/>
  <c r="AA967" i="1"/>
  <c r="AA968" i="1"/>
  <c r="AA969" i="1"/>
  <c r="AA970" i="1"/>
  <c r="AA971" i="1"/>
  <c r="AA972" i="1"/>
  <c r="AA973" i="1"/>
  <c r="AA974" i="1"/>
  <c r="AA975" i="1"/>
  <c r="AA976" i="1"/>
  <c r="AA977" i="1"/>
  <c r="AA978" i="1"/>
  <c r="AA979" i="1"/>
  <c r="AA980" i="1"/>
  <c r="AA981" i="1"/>
  <c r="AA982" i="1"/>
  <c r="AA983" i="1"/>
  <c r="AA984" i="1"/>
  <c r="AA985" i="1"/>
  <c r="AA986" i="1"/>
  <c r="AA987" i="1"/>
  <c r="AA988" i="1"/>
  <c r="AA989" i="1"/>
  <c r="AA990" i="1"/>
  <c r="AA991" i="1"/>
  <c r="AA992" i="1"/>
  <c r="AA993" i="1"/>
  <c r="AA994" i="1"/>
  <c r="AA995" i="1"/>
  <c r="AA996" i="1"/>
  <c r="AA997" i="1"/>
  <c r="AA998" i="1"/>
  <c r="AA999" i="1"/>
  <c r="AA1000" i="1"/>
  <c r="AA1001" i="1"/>
  <c r="AA1002" i="1"/>
  <c r="AA1003" i="1"/>
  <c r="AA1004" i="1"/>
  <c r="AA1005" i="1"/>
  <c r="AA1006" i="1"/>
  <c r="AA1007" i="1"/>
  <c r="AA1008" i="1"/>
  <c r="AA1009" i="1"/>
  <c r="AA1010" i="1"/>
  <c r="AA1011" i="1"/>
  <c r="AA1012" i="1"/>
  <c r="AA1013" i="1"/>
  <c r="AA1014" i="1"/>
  <c r="AA1015" i="1"/>
  <c r="AA1016" i="1"/>
  <c r="AA1017" i="1"/>
  <c r="AA1018" i="1"/>
  <c r="AA1019" i="1"/>
  <c r="AA1020" i="1"/>
  <c r="AA1021" i="1"/>
  <c r="AA1022" i="1"/>
  <c r="AA1023" i="1"/>
  <c r="AA1024" i="1"/>
  <c r="AA1025" i="1"/>
  <c r="AA1026" i="1"/>
  <c r="AA1027" i="1"/>
  <c r="AA1028" i="1"/>
  <c r="AA1029" i="1"/>
  <c r="AA1030" i="1"/>
  <c r="AA1031" i="1"/>
  <c r="AA1032" i="1"/>
  <c r="AA1033" i="1"/>
  <c r="AA1034" i="1"/>
  <c r="AA1035" i="1"/>
  <c r="AA1036" i="1"/>
  <c r="AA1037" i="1"/>
  <c r="AA1038" i="1"/>
  <c r="AA1039" i="1"/>
  <c r="AA1040" i="1"/>
  <c r="AA1041" i="1"/>
  <c r="AA1042" i="1"/>
  <c r="AA1043" i="1"/>
  <c r="AA1044" i="1"/>
  <c r="AA1045" i="1"/>
  <c r="AA1046" i="1"/>
  <c r="AA1047" i="1"/>
  <c r="AA1048" i="1"/>
  <c r="AA1049" i="1"/>
  <c r="AA1050" i="1"/>
  <c r="AA1051" i="1"/>
  <c r="AA1052" i="1"/>
  <c r="AA1053" i="1"/>
  <c r="AA1054" i="1"/>
  <c r="AA1055" i="1"/>
  <c r="AA1056" i="1"/>
  <c r="AA1057" i="1"/>
  <c r="AA1058" i="1"/>
  <c r="AA1059" i="1"/>
  <c r="AA1060" i="1"/>
  <c r="AA1061" i="1"/>
  <c r="AA1062" i="1"/>
  <c r="AA1063" i="1"/>
  <c r="AA1064" i="1"/>
  <c r="AA1065" i="1"/>
  <c r="AA1066" i="1"/>
  <c r="AA1067" i="1"/>
  <c r="AA1068" i="1"/>
  <c r="AA1069" i="1"/>
  <c r="AA1070" i="1"/>
  <c r="AA1071" i="1"/>
  <c r="AA1072" i="1"/>
  <c r="AA1073" i="1"/>
  <c r="AA1074" i="1"/>
  <c r="AA1075" i="1"/>
  <c r="AA1076" i="1"/>
  <c r="AA1077" i="1"/>
  <c r="AA1078" i="1"/>
  <c r="AA1079" i="1"/>
  <c r="AA1080" i="1"/>
  <c r="AA1081" i="1"/>
  <c r="AA1082" i="1"/>
  <c r="AA1083" i="1"/>
  <c r="AA1084" i="1"/>
  <c r="AA1085" i="1"/>
  <c r="AA1086" i="1"/>
  <c r="AA1087" i="1"/>
  <c r="AA1088" i="1"/>
  <c r="AA1089" i="1"/>
  <c r="AA1090" i="1"/>
  <c r="AA1091" i="1"/>
  <c r="AA1092" i="1"/>
  <c r="AA1093" i="1"/>
  <c r="AA1094" i="1"/>
  <c r="AA1095" i="1"/>
  <c r="AA1096" i="1"/>
  <c r="AA1097" i="1"/>
  <c r="AA1098" i="1"/>
  <c r="AA1099" i="1"/>
  <c r="AA1100" i="1"/>
  <c r="AA1101" i="1"/>
  <c r="AA1102" i="1"/>
  <c r="AA1103" i="1"/>
  <c r="AA1104" i="1"/>
  <c r="AA1105" i="1"/>
  <c r="AA1106" i="1"/>
  <c r="AA1107" i="1"/>
  <c r="AA1108" i="1"/>
  <c r="AA1109" i="1"/>
  <c r="AA1110" i="1"/>
  <c r="AA1111" i="1"/>
  <c r="AA1112" i="1"/>
  <c r="AA1113" i="1"/>
  <c r="AA1114" i="1"/>
  <c r="AA1115" i="1"/>
  <c r="AA1116" i="1"/>
  <c r="AA1117" i="1"/>
  <c r="AA1118" i="1"/>
  <c r="AA1119" i="1"/>
  <c r="AA1120" i="1"/>
  <c r="AA1121" i="1"/>
  <c r="AA1122" i="1"/>
  <c r="AA1123" i="1"/>
  <c r="AA1124" i="1"/>
  <c r="AA1125" i="1"/>
  <c r="AA1126" i="1"/>
  <c r="AA1127" i="1"/>
  <c r="AA1128" i="1"/>
  <c r="AA1129" i="1"/>
  <c r="AA1130" i="1"/>
  <c r="AA1131" i="1"/>
  <c r="AA1132" i="1"/>
  <c r="AA1133" i="1"/>
  <c r="AA1134" i="1"/>
  <c r="AA1135" i="1"/>
  <c r="AA1136" i="1"/>
  <c r="AA1137" i="1"/>
  <c r="AA1138" i="1"/>
  <c r="AA1139" i="1"/>
  <c r="AA1140" i="1"/>
  <c r="AA1141" i="1"/>
  <c r="AA1142" i="1"/>
  <c r="AA1143" i="1"/>
  <c r="AA1144" i="1"/>
  <c r="AA1145" i="1"/>
  <c r="AA1146" i="1"/>
  <c r="AA1147" i="1"/>
  <c r="AA1148" i="1"/>
  <c r="AA1149" i="1"/>
  <c r="AA1150" i="1"/>
  <c r="AA1151" i="1"/>
  <c r="AA1152" i="1"/>
  <c r="AA1153" i="1"/>
  <c r="AA1154" i="1"/>
  <c r="AA1155" i="1"/>
  <c r="AA1156" i="1"/>
  <c r="AA1157" i="1"/>
  <c r="AA1158" i="1"/>
  <c r="AA1159" i="1"/>
  <c r="AA1160" i="1"/>
  <c r="AA1161" i="1"/>
  <c r="AA1162" i="1"/>
  <c r="AA1163" i="1"/>
  <c r="AA1164" i="1"/>
  <c r="AA1165" i="1"/>
  <c r="AA1166" i="1"/>
  <c r="AA1167" i="1"/>
  <c r="AA1168" i="1"/>
  <c r="AA1169" i="1"/>
  <c r="AA1170" i="1"/>
  <c r="AA1171" i="1"/>
  <c r="AA1172" i="1"/>
  <c r="AA1173" i="1"/>
  <c r="AA1174" i="1"/>
  <c r="AA1175" i="1"/>
  <c r="AA1176" i="1"/>
  <c r="AA1177" i="1"/>
  <c r="AA1178" i="1"/>
  <c r="AA1179" i="1"/>
  <c r="AA1180" i="1"/>
  <c r="AA1181" i="1"/>
  <c r="AA1182" i="1"/>
  <c r="AA1183" i="1"/>
  <c r="AA1184" i="1"/>
  <c r="AA1185" i="1"/>
  <c r="AA1186" i="1"/>
  <c r="AA1187" i="1"/>
  <c r="AA1188" i="1"/>
  <c r="AA1189" i="1"/>
  <c r="AA1190" i="1"/>
  <c r="AA1191" i="1"/>
  <c r="AA1192" i="1"/>
  <c r="AA1193" i="1"/>
  <c r="AA1194" i="1"/>
  <c r="AA1195" i="1"/>
  <c r="AA1196" i="1"/>
  <c r="AA1197" i="1"/>
  <c r="AA1198" i="1"/>
  <c r="AA1199" i="1"/>
  <c r="AA1200" i="1"/>
  <c r="AA1201" i="1"/>
  <c r="AA1202" i="1"/>
  <c r="AA1203" i="1"/>
  <c r="AA1204" i="1"/>
  <c r="AA1205" i="1"/>
  <c r="AA1206" i="1"/>
  <c r="AA1207" i="1"/>
  <c r="AA1208" i="1"/>
  <c r="AA1209" i="1"/>
  <c r="AA1210" i="1"/>
  <c r="AA1211" i="1"/>
  <c r="AA1212" i="1"/>
  <c r="AA1213" i="1"/>
  <c r="AA1214" i="1"/>
  <c r="AA1215" i="1"/>
  <c r="AA1216" i="1"/>
  <c r="AA1217" i="1"/>
  <c r="AA1218" i="1"/>
  <c r="AA1219" i="1"/>
  <c r="AA1220" i="1"/>
  <c r="AA1221" i="1"/>
  <c r="AA1222" i="1"/>
  <c r="AA1223" i="1"/>
  <c r="AA1224" i="1"/>
  <c r="AA1225" i="1"/>
  <c r="AA1226" i="1"/>
  <c r="AA1227" i="1"/>
  <c r="AA1228" i="1"/>
  <c r="AA1229" i="1"/>
  <c r="AA1230" i="1"/>
  <c r="AA1231" i="1"/>
  <c r="AA1232" i="1"/>
  <c r="AA1233" i="1"/>
  <c r="AA1234" i="1"/>
  <c r="AA1235" i="1"/>
  <c r="AA1236" i="1"/>
  <c r="AA1237" i="1"/>
  <c r="AA1238" i="1"/>
  <c r="AA1239" i="1"/>
  <c r="AA1240" i="1"/>
  <c r="AA1241" i="1"/>
  <c r="AA1242" i="1"/>
  <c r="AA1243" i="1"/>
  <c r="AA1244" i="1"/>
  <c r="AA1245" i="1"/>
  <c r="AA1246" i="1"/>
  <c r="AA1247" i="1"/>
  <c r="AA1248" i="1"/>
  <c r="AA1249" i="1"/>
  <c r="AA1250" i="1"/>
  <c r="AA1251" i="1"/>
  <c r="AA1252" i="1"/>
  <c r="AA1253" i="1"/>
  <c r="AA1254" i="1"/>
  <c r="AA1255" i="1"/>
  <c r="AA1256" i="1"/>
  <c r="AA1257" i="1"/>
  <c r="AA1258" i="1"/>
  <c r="AA1259" i="1"/>
  <c r="AA1260" i="1"/>
  <c r="AA1261" i="1"/>
  <c r="AA1262" i="1"/>
  <c r="AA1263" i="1"/>
  <c r="AA1264" i="1"/>
  <c r="AA1265" i="1"/>
  <c r="AA1266" i="1"/>
  <c r="AA1267" i="1"/>
  <c r="AA1268" i="1"/>
  <c r="AA1269" i="1"/>
  <c r="AA1270" i="1"/>
  <c r="AA1271" i="1"/>
  <c r="AA1272" i="1"/>
  <c r="AA1273" i="1"/>
  <c r="AA1274" i="1"/>
  <c r="AA1275" i="1"/>
  <c r="AA1276" i="1"/>
  <c r="AA1277" i="1"/>
  <c r="AA1278" i="1"/>
  <c r="AA1279" i="1"/>
  <c r="AA1280" i="1"/>
  <c r="AA1281" i="1"/>
  <c r="AA1282" i="1"/>
  <c r="AA1283" i="1"/>
  <c r="AA1284" i="1"/>
  <c r="AA1285" i="1"/>
  <c r="AA1286" i="1"/>
  <c r="AA1287" i="1"/>
  <c r="AA1288" i="1"/>
  <c r="AA1289" i="1"/>
  <c r="AA1290" i="1"/>
  <c r="AA1291" i="1"/>
  <c r="AA1292" i="1"/>
  <c r="AA1293" i="1"/>
  <c r="AA1294" i="1"/>
  <c r="AA1295" i="1"/>
  <c r="AA1296" i="1"/>
  <c r="AA1297" i="1"/>
  <c r="AA1298" i="1"/>
  <c r="AA1299" i="1"/>
  <c r="AA1300" i="1"/>
  <c r="AA1301" i="1"/>
  <c r="AA1302" i="1"/>
  <c r="AA1303" i="1"/>
  <c r="AA1304" i="1"/>
  <c r="AA1305" i="1"/>
  <c r="AA1306" i="1"/>
  <c r="AA1307" i="1"/>
  <c r="AA1308" i="1"/>
  <c r="AA1309" i="1"/>
  <c r="AA1310" i="1"/>
  <c r="AA1311" i="1"/>
  <c r="AA1312" i="1"/>
  <c r="AA1313" i="1"/>
  <c r="AA1314" i="1"/>
  <c r="AA1315" i="1"/>
  <c r="AA1316" i="1"/>
  <c r="AA1317" i="1"/>
  <c r="AA1318" i="1"/>
  <c r="AA1319" i="1"/>
  <c r="AA1320" i="1"/>
  <c r="AA1321" i="1"/>
  <c r="AA1322" i="1"/>
  <c r="AA1323" i="1"/>
  <c r="AA1324" i="1"/>
  <c r="AA1325" i="1"/>
  <c r="AA1326" i="1"/>
  <c r="AA1327" i="1"/>
  <c r="AA1328" i="1"/>
  <c r="AA1329" i="1"/>
  <c r="AA1330" i="1"/>
  <c r="AA1331" i="1"/>
  <c r="AA1332" i="1"/>
  <c r="AA1333" i="1"/>
  <c r="AA1334" i="1"/>
  <c r="AA1335" i="1"/>
  <c r="AA1336" i="1"/>
  <c r="AA1337" i="1"/>
  <c r="AA1338" i="1"/>
  <c r="AA1339" i="1"/>
  <c r="AA1340" i="1"/>
  <c r="AA1341" i="1"/>
  <c r="AA1342" i="1"/>
  <c r="AA1343" i="1"/>
  <c r="AA1344" i="1"/>
  <c r="AA1345" i="1"/>
  <c r="AA1346" i="1"/>
  <c r="AA1347" i="1"/>
  <c r="AA1348" i="1"/>
  <c r="AA1349" i="1"/>
  <c r="AA1350" i="1"/>
  <c r="AA1351" i="1"/>
  <c r="AA1352" i="1"/>
  <c r="AA1353" i="1"/>
  <c r="AA1354" i="1"/>
  <c r="AA1355" i="1"/>
  <c r="AA1356" i="1"/>
  <c r="AA1357" i="1"/>
  <c r="AA1358" i="1"/>
  <c r="AA1359" i="1"/>
  <c r="AA1360" i="1"/>
  <c r="AA1361" i="1"/>
  <c r="AA1362" i="1"/>
  <c r="AA1363" i="1"/>
  <c r="AA1364" i="1"/>
  <c r="AA1365" i="1"/>
  <c r="AA1366" i="1"/>
  <c r="AA1367" i="1"/>
  <c r="AA1368" i="1"/>
  <c r="AA1369" i="1"/>
  <c r="AA1370" i="1"/>
  <c r="AA1371" i="1"/>
  <c r="AA1372" i="1"/>
  <c r="AA1373" i="1"/>
  <c r="AA1374" i="1"/>
  <c r="AA1375" i="1"/>
  <c r="AA1376" i="1"/>
  <c r="AA1377" i="1"/>
  <c r="AA1378" i="1"/>
  <c r="AA1379" i="1"/>
  <c r="AA1380" i="1"/>
  <c r="AA1381" i="1"/>
  <c r="AA1382" i="1"/>
  <c r="AA1383" i="1"/>
  <c r="AA1384" i="1"/>
  <c r="AA1385" i="1"/>
  <c r="AA1386" i="1"/>
  <c r="AA1387" i="1"/>
  <c r="AA1388" i="1"/>
  <c r="AA1389" i="1"/>
  <c r="AA1390" i="1"/>
  <c r="AA1391" i="1"/>
  <c r="AA1392" i="1"/>
  <c r="AA1393" i="1"/>
  <c r="AA1394" i="1"/>
  <c r="AA1395" i="1"/>
  <c r="AA1396" i="1"/>
  <c r="AA1397" i="1"/>
  <c r="AA1398" i="1"/>
  <c r="AA1399" i="1"/>
  <c r="AA1400" i="1"/>
  <c r="AA1401" i="1"/>
  <c r="AA1402" i="1"/>
  <c r="AA1403" i="1"/>
  <c r="AA1404" i="1"/>
  <c r="AA1405" i="1"/>
  <c r="AA1406" i="1"/>
  <c r="AA1407" i="1"/>
  <c r="AA1408" i="1"/>
  <c r="AA1409" i="1"/>
  <c r="AA1410" i="1"/>
  <c r="AA1411" i="1"/>
  <c r="AA1412" i="1"/>
  <c r="AA1413" i="1"/>
  <c r="AA1414" i="1"/>
  <c r="AA1415" i="1"/>
  <c r="AA1416" i="1"/>
  <c r="AA1417" i="1"/>
  <c r="AA1418" i="1"/>
  <c r="AA1419" i="1"/>
  <c r="AA1420" i="1"/>
  <c r="AA1421" i="1"/>
  <c r="AA1422" i="1"/>
  <c r="AA1423" i="1"/>
  <c r="AA1424" i="1"/>
  <c r="AA1425" i="1"/>
  <c r="AA1426" i="1"/>
  <c r="AA1427" i="1"/>
  <c r="AA1428" i="1"/>
  <c r="AA1429" i="1"/>
  <c r="AA1430" i="1"/>
  <c r="AA1431" i="1"/>
  <c r="AA1432" i="1"/>
  <c r="AA1433" i="1"/>
  <c r="AA1434" i="1"/>
  <c r="AA1435" i="1"/>
  <c r="AA1436" i="1"/>
  <c r="AA1437" i="1"/>
  <c r="AA1438" i="1"/>
  <c r="AA1439" i="1"/>
  <c r="AA1440" i="1"/>
  <c r="AA1441" i="1"/>
  <c r="AA1442" i="1"/>
  <c r="AA1443" i="1"/>
  <c r="AA1444" i="1"/>
  <c r="AA1445" i="1"/>
  <c r="AA1446" i="1"/>
  <c r="AA1447" i="1"/>
  <c r="AA1448" i="1"/>
  <c r="AA1449" i="1"/>
  <c r="AA1450" i="1"/>
  <c r="AA1451" i="1"/>
  <c r="AA1452" i="1"/>
  <c r="AA1453" i="1"/>
  <c r="AA1454" i="1"/>
  <c r="AA1455" i="1"/>
  <c r="AA1456" i="1"/>
  <c r="AA1457" i="1"/>
  <c r="AA1458" i="1"/>
  <c r="AA1459" i="1"/>
  <c r="AA1460" i="1"/>
  <c r="AA1461" i="1"/>
  <c r="AA1462" i="1"/>
  <c r="AA1463" i="1"/>
  <c r="AA1464" i="1"/>
  <c r="AA1465" i="1"/>
  <c r="AA1466" i="1"/>
  <c r="AA1467" i="1"/>
  <c r="AA1468" i="1"/>
  <c r="AA1469" i="1"/>
  <c r="AA1470" i="1"/>
  <c r="AA1471" i="1"/>
  <c r="AA1472" i="1"/>
  <c r="AA1473" i="1"/>
  <c r="AA1474" i="1"/>
  <c r="AA1475" i="1"/>
  <c r="AA1476" i="1"/>
  <c r="AA1477" i="1"/>
  <c r="AA1478" i="1"/>
  <c r="AA1479" i="1"/>
  <c r="AA1480" i="1"/>
  <c r="AA1481" i="1"/>
  <c r="AA1482" i="1"/>
  <c r="AA1483" i="1"/>
  <c r="AA1484" i="1"/>
  <c r="AA1485" i="1"/>
  <c r="AA1486" i="1"/>
  <c r="AA1487" i="1"/>
  <c r="AA1488" i="1"/>
  <c r="AA1489" i="1"/>
  <c r="AA1490" i="1"/>
  <c r="AA1491" i="1"/>
  <c r="AA1492" i="1"/>
  <c r="AA1493" i="1"/>
  <c r="AA1494" i="1"/>
  <c r="AA1495" i="1"/>
  <c r="AA1496" i="1"/>
  <c r="AA1497" i="1"/>
  <c r="AA1498" i="1"/>
  <c r="AA1499" i="1"/>
  <c r="AA1500" i="1"/>
  <c r="AA1501" i="1"/>
  <c r="AA1502" i="1"/>
  <c r="AA1503" i="1"/>
  <c r="AA1504" i="1"/>
  <c r="AA1505" i="1"/>
  <c r="AA1506" i="1"/>
  <c r="AA1507" i="1"/>
  <c r="AA1508" i="1"/>
  <c r="AA1509" i="1"/>
  <c r="AA1510" i="1"/>
  <c r="AA1511" i="1"/>
  <c r="AA1512" i="1"/>
  <c r="AA1513" i="1"/>
  <c r="AA1514" i="1"/>
  <c r="AA1515" i="1"/>
  <c r="AA1516" i="1"/>
  <c r="AA1517" i="1"/>
  <c r="AA1518" i="1"/>
  <c r="AA1519" i="1"/>
  <c r="AA1520" i="1"/>
  <c r="AA1521" i="1"/>
  <c r="AA1522" i="1"/>
  <c r="AA1523" i="1"/>
  <c r="AA1524" i="1"/>
  <c r="AA1525" i="1"/>
  <c r="AA1526" i="1"/>
  <c r="AA1527" i="1"/>
  <c r="AA1528" i="1"/>
  <c r="AA1529" i="1"/>
  <c r="AA1530" i="1"/>
  <c r="AA1531" i="1"/>
  <c r="AA1532" i="1"/>
  <c r="AA1533" i="1"/>
  <c r="AA1534" i="1"/>
  <c r="AA1535" i="1"/>
  <c r="AA1536" i="1"/>
  <c r="AA1537" i="1"/>
  <c r="AA1538" i="1"/>
  <c r="AA1539" i="1"/>
  <c r="AA1540" i="1"/>
  <c r="AA1541" i="1"/>
  <c r="AA1542" i="1"/>
  <c r="AA1543" i="1"/>
  <c r="AA1544" i="1"/>
  <c r="AA1545" i="1"/>
  <c r="AA1546" i="1"/>
  <c r="AA1547" i="1"/>
  <c r="AA1548" i="1"/>
  <c r="AA1549" i="1"/>
  <c r="AA1550" i="1"/>
  <c r="AA1551" i="1"/>
  <c r="AA1552" i="1"/>
  <c r="AA1553" i="1"/>
  <c r="AA1554" i="1"/>
  <c r="AA1555" i="1"/>
  <c r="AA1556" i="1"/>
  <c r="AA1557" i="1"/>
  <c r="AA1558" i="1"/>
  <c r="AA1559" i="1"/>
  <c r="AA1560" i="1"/>
  <c r="AA1561" i="1"/>
  <c r="AA1562" i="1"/>
  <c r="AA1563" i="1"/>
  <c r="AA1564" i="1"/>
  <c r="AA1565" i="1"/>
  <c r="AA1566" i="1"/>
  <c r="AA1567" i="1"/>
  <c r="AA1568" i="1"/>
  <c r="AA1569" i="1"/>
  <c r="AA1570" i="1"/>
  <c r="AA1571" i="1"/>
  <c r="AA1572" i="1"/>
  <c r="AA1573" i="1"/>
  <c r="AA1574" i="1"/>
  <c r="AA1575" i="1"/>
  <c r="AA1576" i="1"/>
  <c r="AA1577" i="1"/>
  <c r="AA1578" i="1"/>
  <c r="AA1579" i="1"/>
  <c r="AA1580" i="1"/>
  <c r="AA1581" i="1"/>
  <c r="AA1582" i="1"/>
  <c r="AA1583" i="1"/>
  <c r="AA1584" i="1"/>
  <c r="AA1585" i="1"/>
  <c r="AA1586" i="1"/>
  <c r="AA1587" i="1"/>
  <c r="AA1588" i="1"/>
  <c r="AA1589" i="1"/>
  <c r="AA1590" i="1"/>
  <c r="AA1591" i="1"/>
  <c r="AA1592" i="1"/>
  <c r="AA1593" i="1"/>
  <c r="AA1594" i="1"/>
  <c r="AA1595" i="1"/>
  <c r="AA1596" i="1"/>
  <c r="AA1597" i="1"/>
  <c r="AA1598" i="1"/>
  <c r="AA1599" i="1"/>
  <c r="AA1600" i="1"/>
  <c r="AA1601" i="1"/>
  <c r="AA1602" i="1"/>
  <c r="AA1603" i="1"/>
  <c r="AA1604" i="1"/>
  <c r="AA1605" i="1"/>
  <c r="AA1606" i="1"/>
  <c r="AA1607" i="1"/>
  <c r="AA1608" i="1"/>
  <c r="AA1609" i="1"/>
  <c r="AA1610" i="1"/>
  <c r="AA1611" i="1"/>
  <c r="AA1612" i="1"/>
  <c r="AA1613" i="1"/>
  <c r="AA1614" i="1"/>
  <c r="AA1615" i="1"/>
  <c r="AA1616" i="1"/>
  <c r="AA1617" i="1"/>
  <c r="AA1618" i="1"/>
  <c r="AA1619" i="1"/>
  <c r="AA1620" i="1"/>
  <c r="AA1621" i="1"/>
  <c r="AA1622" i="1"/>
  <c r="AA1623" i="1"/>
  <c r="AA1624" i="1"/>
  <c r="AA1625" i="1"/>
  <c r="AA1626" i="1"/>
  <c r="AA1627" i="1"/>
  <c r="AA1628" i="1"/>
  <c r="AA1629" i="1"/>
  <c r="AA1630" i="1"/>
  <c r="AA1631" i="1"/>
  <c r="AA1632" i="1"/>
  <c r="AA1633" i="1"/>
  <c r="AA1634" i="1"/>
  <c r="AA1635" i="1"/>
  <c r="AA1636" i="1"/>
  <c r="AA1637" i="1"/>
  <c r="AA1638" i="1"/>
  <c r="AA1639" i="1"/>
  <c r="AA1640" i="1"/>
  <c r="AA1641" i="1"/>
  <c r="AA1642" i="1"/>
  <c r="AA1643" i="1"/>
  <c r="AA1644" i="1"/>
  <c r="AA1645" i="1"/>
  <c r="AA1646" i="1"/>
  <c r="AA1647" i="1"/>
  <c r="AA1648" i="1"/>
  <c r="AA1649" i="1"/>
  <c r="AA1650" i="1"/>
  <c r="AA1651" i="1"/>
  <c r="AA1652" i="1"/>
  <c r="AA1653" i="1"/>
  <c r="AA1654" i="1"/>
  <c r="AA1655" i="1"/>
  <c r="AA1656" i="1"/>
  <c r="AA1657" i="1"/>
  <c r="AA1658" i="1"/>
  <c r="AA1659" i="1"/>
  <c r="AA1660" i="1"/>
  <c r="AA1661" i="1"/>
  <c r="AA1662" i="1"/>
  <c r="AA1663" i="1"/>
  <c r="AA1664" i="1"/>
  <c r="AA1665" i="1"/>
  <c r="AA1666" i="1"/>
  <c r="AA1667" i="1"/>
  <c r="AA1668" i="1"/>
  <c r="AA1669" i="1"/>
  <c r="AA1670" i="1"/>
  <c r="AA1671" i="1"/>
  <c r="AA1672" i="1"/>
  <c r="AA1673" i="1"/>
  <c r="AA1674" i="1"/>
  <c r="AA1675" i="1"/>
  <c r="AA1676" i="1"/>
  <c r="AA1677" i="1"/>
  <c r="AA1678" i="1"/>
  <c r="AA1679" i="1"/>
  <c r="AA1680" i="1"/>
  <c r="AA1681" i="1"/>
  <c r="AA1682" i="1"/>
  <c r="AA1683" i="1"/>
  <c r="AA1684" i="1"/>
  <c r="AA1685" i="1"/>
  <c r="AA1686" i="1"/>
  <c r="AA1687" i="1"/>
  <c r="AA1688" i="1"/>
  <c r="AA1689" i="1"/>
  <c r="AA1690" i="1"/>
  <c r="AA1691" i="1"/>
  <c r="AA1692" i="1"/>
  <c r="AA1693" i="1"/>
  <c r="AA1694" i="1"/>
  <c r="AA1695" i="1"/>
  <c r="AA1696" i="1"/>
  <c r="AA1697" i="1"/>
  <c r="AA1698" i="1"/>
  <c r="AA1699" i="1"/>
  <c r="AA1700" i="1"/>
  <c r="AA1701" i="1"/>
  <c r="AA1702" i="1"/>
  <c r="AA1703" i="1"/>
  <c r="AA1704" i="1"/>
  <c r="AA1705" i="1"/>
  <c r="AA1706" i="1"/>
  <c r="AA1707" i="1"/>
  <c r="AA1708" i="1"/>
  <c r="AA1709" i="1"/>
  <c r="AA1710" i="1"/>
  <c r="AA1711" i="1"/>
  <c r="AA1712" i="1"/>
  <c r="AA1713" i="1"/>
  <c r="AA1714" i="1"/>
  <c r="AA1715" i="1"/>
  <c r="AA1716" i="1"/>
  <c r="AA1717" i="1"/>
  <c r="AA1718" i="1"/>
  <c r="AA1719" i="1"/>
  <c r="AA1720" i="1"/>
  <c r="AA1721" i="1"/>
  <c r="AA1722" i="1"/>
  <c r="AA1723" i="1"/>
  <c r="AA1724" i="1"/>
  <c r="AA1725" i="1"/>
  <c r="AA1726" i="1"/>
  <c r="AA1727" i="1"/>
  <c r="AA1728" i="1"/>
  <c r="AA1729" i="1"/>
  <c r="AA1730" i="1"/>
  <c r="AA1731" i="1"/>
  <c r="AA1732" i="1"/>
  <c r="AA1733" i="1"/>
  <c r="AA1734" i="1"/>
  <c r="AA1735" i="1"/>
  <c r="AA1736" i="1"/>
  <c r="AA1737" i="1"/>
  <c r="AA1738" i="1"/>
  <c r="AA1739" i="1"/>
  <c r="AA1740" i="1"/>
  <c r="AA1741" i="1"/>
  <c r="AA1742" i="1"/>
  <c r="AA1743" i="1"/>
  <c r="AA1744" i="1"/>
  <c r="AA1745" i="1"/>
  <c r="AA1746" i="1"/>
  <c r="AA1747" i="1"/>
  <c r="AA1748" i="1"/>
  <c r="AA1749" i="1"/>
  <c r="AA1750" i="1"/>
  <c r="AA1751" i="1"/>
  <c r="AA1752" i="1"/>
  <c r="AA1753" i="1"/>
  <c r="AA1754" i="1"/>
  <c r="AA1755" i="1"/>
  <c r="AA1756" i="1"/>
  <c r="AA1757" i="1"/>
  <c r="AA1758" i="1"/>
  <c r="AA1759" i="1"/>
  <c r="AA1760" i="1"/>
  <c r="AA1761" i="1"/>
  <c r="AA1762" i="1"/>
  <c r="AA1763" i="1"/>
  <c r="AA1764" i="1"/>
  <c r="AA1765" i="1"/>
  <c r="AA1766" i="1"/>
  <c r="AA1767" i="1"/>
  <c r="AA1768" i="1"/>
  <c r="AA1769" i="1"/>
  <c r="AA1770" i="1"/>
  <c r="AA1771" i="1"/>
  <c r="AA1772" i="1"/>
  <c r="AA1773" i="1"/>
  <c r="AA1774" i="1"/>
  <c r="AA1775" i="1"/>
  <c r="AA1776" i="1"/>
  <c r="AA1777" i="1"/>
  <c r="AA1778" i="1"/>
  <c r="AA1779" i="1"/>
  <c r="AA1780" i="1"/>
  <c r="AA1781" i="1"/>
  <c r="AA1782" i="1"/>
  <c r="AA1783" i="1"/>
  <c r="AA1784" i="1"/>
  <c r="AA1785" i="1"/>
  <c r="AA1786" i="1"/>
  <c r="AA1787" i="1"/>
  <c r="AA1788" i="1"/>
  <c r="AA1789" i="1"/>
  <c r="AA1790" i="1"/>
  <c r="AA1791" i="1"/>
  <c r="AA1792" i="1"/>
  <c r="AA1793" i="1"/>
  <c r="AA1794" i="1"/>
  <c r="AA1795" i="1"/>
  <c r="AA1796" i="1"/>
  <c r="AA1797" i="1"/>
  <c r="AA1798" i="1"/>
  <c r="AA1799" i="1"/>
  <c r="AA1800" i="1"/>
  <c r="AA1801" i="1"/>
  <c r="AA1802" i="1"/>
  <c r="AA1803" i="1"/>
  <c r="AA1804" i="1"/>
  <c r="AA1805" i="1"/>
  <c r="AA1806" i="1"/>
  <c r="AA1807" i="1"/>
  <c r="AA1808" i="1"/>
  <c r="AA1809" i="1"/>
  <c r="AA1810" i="1"/>
  <c r="AA1811" i="1"/>
  <c r="AA1812" i="1"/>
  <c r="AA1813" i="1"/>
  <c r="AA1814" i="1"/>
  <c r="AA1815" i="1"/>
  <c r="AA1816" i="1"/>
  <c r="AA1817" i="1"/>
  <c r="AA1818" i="1"/>
  <c r="AA1819" i="1"/>
  <c r="AA1820" i="1"/>
  <c r="AA1821" i="1"/>
  <c r="AA1822" i="1"/>
  <c r="AA1823" i="1"/>
  <c r="AA1824" i="1"/>
  <c r="AA1825" i="1"/>
  <c r="AA1826" i="1"/>
  <c r="AA1827" i="1"/>
  <c r="AA1828" i="1"/>
  <c r="AA1829" i="1"/>
  <c r="AA1830" i="1"/>
  <c r="AA1831" i="1"/>
  <c r="AA1832" i="1"/>
  <c r="AA1833" i="1"/>
  <c r="AA1834" i="1"/>
  <c r="AA1835" i="1"/>
  <c r="AA1836" i="1"/>
  <c r="AA1837" i="1"/>
  <c r="AA1838" i="1"/>
  <c r="AA1839" i="1"/>
  <c r="AA1840" i="1"/>
  <c r="AA1841" i="1"/>
  <c r="AA1842" i="1"/>
  <c r="AA1843" i="1"/>
  <c r="AA1844" i="1"/>
  <c r="AA1845" i="1"/>
  <c r="AA1846" i="1"/>
  <c r="AA1847" i="1"/>
  <c r="AA1848" i="1"/>
  <c r="AA1849" i="1"/>
  <c r="AA1850" i="1"/>
  <c r="AA1851" i="1"/>
  <c r="AA1852" i="1"/>
  <c r="AA1853" i="1"/>
  <c r="AA1854" i="1"/>
  <c r="AA1855" i="1"/>
  <c r="AA1856" i="1"/>
  <c r="AA1857" i="1"/>
  <c r="AA1858" i="1"/>
  <c r="AA1859" i="1"/>
  <c r="AA1860" i="1"/>
  <c r="AA1861" i="1"/>
  <c r="AA1862" i="1"/>
  <c r="AA1863" i="1"/>
  <c r="AA1864" i="1"/>
  <c r="AA1865" i="1"/>
  <c r="AA1866" i="1"/>
  <c r="AA1867" i="1"/>
  <c r="AA1868" i="1"/>
  <c r="AA1869" i="1"/>
  <c r="AA1870" i="1"/>
  <c r="AA1871" i="1"/>
  <c r="AA1872" i="1"/>
  <c r="AA1873" i="1"/>
  <c r="AA1874" i="1"/>
  <c r="AA1875" i="1"/>
  <c r="AA1876" i="1"/>
  <c r="AA1877" i="1"/>
  <c r="AA1878" i="1"/>
  <c r="AA1879" i="1"/>
  <c r="AA1880" i="1"/>
  <c r="AA1881" i="1"/>
  <c r="AA1882" i="1"/>
  <c r="AA1883" i="1"/>
  <c r="AA1884" i="1"/>
  <c r="AA1885" i="1"/>
  <c r="AA1886" i="1"/>
  <c r="AA1887" i="1"/>
  <c r="AA1888" i="1"/>
  <c r="AA1889" i="1"/>
  <c r="AA1890" i="1"/>
  <c r="AA1891" i="1"/>
  <c r="AA1892" i="1"/>
  <c r="AA1893" i="1"/>
  <c r="AA1894" i="1"/>
  <c r="AA1895" i="1"/>
  <c r="AA1896" i="1"/>
  <c r="AA1897" i="1"/>
  <c r="AA1898" i="1"/>
  <c r="AA1899" i="1"/>
  <c r="AA1900" i="1"/>
  <c r="AA1901" i="1"/>
  <c r="AA1902" i="1"/>
  <c r="AA1903" i="1"/>
  <c r="AA1904" i="1"/>
  <c r="AA1905" i="1"/>
  <c r="AA1906" i="1"/>
  <c r="AA1907" i="1"/>
  <c r="AA1908" i="1"/>
  <c r="AA1909" i="1"/>
  <c r="AA1910" i="1"/>
  <c r="AA1911" i="1"/>
  <c r="AA1912" i="1"/>
  <c r="AA1913" i="1"/>
  <c r="AA1914" i="1"/>
  <c r="AA1915" i="1"/>
  <c r="AA1916" i="1"/>
  <c r="AA1917" i="1"/>
  <c r="AA1918" i="1"/>
  <c r="AA1919" i="1"/>
  <c r="AA1920" i="1"/>
  <c r="AA1921" i="1"/>
  <c r="AA1922" i="1"/>
  <c r="AA1923" i="1"/>
  <c r="AA1924" i="1"/>
  <c r="AA1925" i="1"/>
  <c r="AA1926" i="1"/>
  <c r="AA1927" i="1"/>
  <c r="AA1928" i="1"/>
  <c r="AA1929" i="1"/>
  <c r="AA1930" i="1"/>
  <c r="AA1931" i="1"/>
  <c r="AA1932" i="1"/>
  <c r="AA1933" i="1"/>
  <c r="AA1934" i="1"/>
  <c r="AA1935" i="1"/>
  <c r="AA1936" i="1"/>
  <c r="AA1937" i="1"/>
  <c r="AA1938" i="1"/>
  <c r="AA1939" i="1"/>
  <c r="AA1940" i="1"/>
  <c r="AA1941" i="1"/>
  <c r="AA1942" i="1"/>
  <c r="AA1943" i="1"/>
  <c r="AA1944" i="1"/>
  <c r="AA1945" i="1"/>
  <c r="AA1946" i="1"/>
  <c r="AA1947" i="1"/>
  <c r="AA1948" i="1"/>
  <c r="AA1949" i="1"/>
  <c r="AA1950" i="1"/>
  <c r="AA1951" i="1"/>
  <c r="AA1952" i="1"/>
  <c r="AA1953" i="1"/>
  <c r="AA1954" i="1"/>
  <c r="AA1955" i="1"/>
  <c r="AA1956" i="1"/>
  <c r="AA1957" i="1"/>
  <c r="AA1958" i="1"/>
  <c r="AA1959" i="1"/>
  <c r="AA1960" i="1"/>
  <c r="AA1961" i="1"/>
  <c r="AA1962" i="1"/>
  <c r="AA1963" i="1"/>
  <c r="AA1964" i="1"/>
  <c r="AA1965" i="1"/>
  <c r="AA1966" i="1"/>
  <c r="AA1967" i="1"/>
  <c r="AA1968" i="1"/>
  <c r="AA1969" i="1"/>
  <c r="AA1970" i="1"/>
  <c r="AA1971" i="1"/>
  <c r="AA1972" i="1"/>
  <c r="AA1973" i="1"/>
  <c r="AA1974" i="1"/>
  <c r="AA1975" i="1"/>
  <c r="AA1976" i="1"/>
  <c r="AA1977" i="1"/>
  <c r="AA1978" i="1"/>
  <c r="AA1979" i="1"/>
  <c r="AA1980" i="1"/>
  <c r="AA1981" i="1"/>
  <c r="AA1982" i="1"/>
  <c r="AA1983" i="1"/>
  <c r="AA1984" i="1"/>
  <c r="AA1985" i="1"/>
  <c r="AA1986" i="1"/>
  <c r="AA1987" i="1"/>
  <c r="AA1988" i="1"/>
  <c r="AA1989" i="1"/>
  <c r="AA1990" i="1"/>
  <c r="AA1991" i="1"/>
  <c r="AA1992" i="1"/>
  <c r="AA1993" i="1"/>
  <c r="AA1994" i="1"/>
  <c r="AA1995" i="1"/>
  <c r="AA1996" i="1"/>
  <c r="AA1997" i="1"/>
  <c r="AA1998" i="1"/>
  <c r="AA1999" i="1"/>
  <c r="AA2000" i="1"/>
  <c r="AA2001" i="1"/>
  <c r="I5" i="2"/>
  <c r="I9" i="2"/>
  <c r="I7" i="2"/>
  <c r="I6" i="2"/>
  <c r="I8" i="2"/>
  <c r="H97" i="2"/>
  <c r="G80" i="2"/>
  <c r="G96" i="2"/>
  <c r="G82" i="2"/>
  <c r="H95" i="2"/>
  <c r="H94" i="2"/>
  <c r="G77" i="2"/>
  <c r="G79" i="2"/>
  <c r="H96" i="2"/>
  <c r="H98" i="2"/>
  <c r="G81" i="2"/>
  <c r="G97" i="2"/>
  <c r="G78" i="2"/>
  <c r="G98" i="2"/>
  <c r="G95" i="2"/>
  <c r="G94" i="2"/>
</calcChain>
</file>

<file path=xl/sharedStrings.xml><?xml version="1.0" encoding="utf-8"?>
<sst xmlns="http://schemas.openxmlformats.org/spreadsheetml/2006/main" count="38097" uniqueCount="4103">
  <si>
    <t>Travel_ID</t>
  </si>
  <si>
    <t>Date</t>
  </si>
  <si>
    <t>Season</t>
  </si>
  <si>
    <t>Customer_ID</t>
  </si>
  <si>
    <t>Customer_Name</t>
  </si>
  <si>
    <t>Customer_Age</t>
  </si>
  <si>
    <t>Gender</t>
  </si>
  <si>
    <t>Destination</t>
  </si>
  <si>
    <t>Region</t>
  </si>
  <si>
    <t>Country</t>
  </si>
  <si>
    <t>City</t>
  </si>
  <si>
    <t>Duration_Days</t>
  </si>
  <si>
    <t>Group_Size</t>
  </si>
  <si>
    <t>Travel_Mode</t>
  </si>
  <si>
    <t>Accommodation</t>
  </si>
  <si>
    <t>Meal_Plan</t>
  </si>
  <si>
    <t>Trip_Cost</t>
  </si>
  <si>
    <t>Discount</t>
  </si>
  <si>
    <t>Rating</t>
  </si>
  <si>
    <t>Feedback</t>
  </si>
  <si>
    <t>Travel_Agent</t>
  </si>
  <si>
    <t>Booking_Source</t>
  </si>
  <si>
    <t>Booking_Status</t>
  </si>
  <si>
    <t>Rebooked</t>
  </si>
  <si>
    <t>Referral_Code</t>
  </si>
  <si>
    <t>Special_Request</t>
  </si>
  <si>
    <t>TR000001</t>
  </si>
  <si>
    <t>Monsoon</t>
  </si>
  <si>
    <t>C00001</t>
  </si>
  <si>
    <t>David</t>
  </si>
  <si>
    <t>Female</t>
  </si>
  <si>
    <t>Ladakh</t>
  </si>
  <si>
    <t>North</t>
  </si>
  <si>
    <t>India</t>
  </si>
  <si>
    <t>Panaji</t>
  </si>
  <si>
    <t>Train</t>
  </si>
  <si>
    <t>Hotel</t>
  </si>
  <si>
    <t>Full Board</t>
  </si>
  <si>
    <t>Excellent</t>
  </si>
  <si>
    <t>Agent D</t>
  </si>
  <si>
    <t>Agency</t>
  </si>
  <si>
    <t>Cancelled</t>
  </si>
  <si>
    <t>Yes</t>
  </si>
  <si>
    <t>REF123</t>
  </si>
  <si>
    <t>TR000002</t>
  </si>
  <si>
    <t>Spring</t>
  </si>
  <si>
    <t>C00002</t>
  </si>
  <si>
    <t>Charlie</t>
  </si>
  <si>
    <t>Kerala</t>
  </si>
  <si>
    <t>South</t>
  </si>
  <si>
    <t>Kochi</t>
  </si>
  <si>
    <t>Car</t>
  </si>
  <si>
    <t>Cottage</t>
  </si>
  <si>
    <t>All Inclusive</t>
  </si>
  <si>
    <t>Poor</t>
  </si>
  <si>
    <t>Website</t>
  </si>
  <si>
    <t>Pending</t>
  </si>
  <si>
    <t>No</t>
  </si>
  <si>
    <t>TR000003</t>
  </si>
  <si>
    <t>Summer</t>
  </si>
  <si>
    <t>C00003</t>
  </si>
  <si>
    <t>Eva</t>
  </si>
  <si>
    <t>Other</t>
  </si>
  <si>
    <t>Breakfast Only</t>
  </si>
  <si>
    <t>Average</t>
  </si>
  <si>
    <t>Agent B</t>
  </si>
  <si>
    <t>REF789</t>
  </si>
  <si>
    <t>TR000004</t>
  </si>
  <si>
    <t>C00004</t>
  </si>
  <si>
    <t>Alice</t>
  </si>
  <si>
    <t>Male</t>
  </si>
  <si>
    <t>Shimla</t>
  </si>
  <si>
    <t>Flight</t>
  </si>
  <si>
    <t>Villa</t>
  </si>
  <si>
    <t>Mobile App</t>
  </si>
  <si>
    <t>REF321</t>
  </si>
  <si>
    <t>Early Check-in</t>
  </si>
  <si>
    <t>TR000005</t>
  </si>
  <si>
    <t>C00005</t>
  </si>
  <si>
    <t>Goa</t>
  </si>
  <si>
    <t>Bus</t>
  </si>
  <si>
    <t>Resort</t>
  </si>
  <si>
    <t>Half Board</t>
  </si>
  <si>
    <t>Walk-in</t>
  </si>
  <si>
    <t>Wheelchair</t>
  </si>
  <si>
    <t>TR000006</t>
  </si>
  <si>
    <t>C00006</t>
  </si>
  <si>
    <t>Agent A</t>
  </si>
  <si>
    <t>Extra Bed</t>
  </si>
  <si>
    <t>TR000007</t>
  </si>
  <si>
    <t>C00007</t>
  </si>
  <si>
    <t>Bob</t>
  </si>
  <si>
    <t>Good</t>
  </si>
  <si>
    <t>Agent C</t>
  </si>
  <si>
    <t>Sea View</t>
  </si>
  <si>
    <t>TR000008</t>
  </si>
  <si>
    <t>C00008</t>
  </si>
  <si>
    <t>None</t>
  </si>
  <si>
    <t>TR000009</t>
  </si>
  <si>
    <t>C00009</t>
  </si>
  <si>
    <t>Leh</t>
  </si>
  <si>
    <t>Confirmed</t>
  </si>
  <si>
    <t>TR000010</t>
  </si>
  <si>
    <t>Winter</t>
  </si>
  <si>
    <t>C00010</t>
  </si>
  <si>
    <t>TR000011</t>
  </si>
  <si>
    <t>C00011</t>
  </si>
  <si>
    <t>TR000012</t>
  </si>
  <si>
    <t>C00012</t>
  </si>
  <si>
    <t>TR000013</t>
  </si>
  <si>
    <t>C00013</t>
  </si>
  <si>
    <t>TR000014</t>
  </si>
  <si>
    <t>C00014</t>
  </si>
  <si>
    <t>REF456</t>
  </si>
  <si>
    <t>TR000015</t>
  </si>
  <si>
    <t>C00015</t>
  </si>
  <si>
    <t>TR000016</t>
  </si>
  <si>
    <t>C00016</t>
  </si>
  <si>
    <t>Ooty</t>
  </si>
  <si>
    <t>TR000017</t>
  </si>
  <si>
    <t>C00017</t>
  </si>
  <si>
    <t>TR000018</t>
  </si>
  <si>
    <t>C00018</t>
  </si>
  <si>
    <t>TR000019</t>
  </si>
  <si>
    <t>C00019</t>
  </si>
  <si>
    <t>TR000020</t>
  </si>
  <si>
    <t>C00020</t>
  </si>
  <si>
    <t>TR000021</t>
  </si>
  <si>
    <t>C00021</t>
  </si>
  <si>
    <t>TR000022</t>
  </si>
  <si>
    <t>C00022</t>
  </si>
  <si>
    <t>TR000023</t>
  </si>
  <si>
    <t>C00023</t>
  </si>
  <si>
    <t>TR000024</t>
  </si>
  <si>
    <t>C00024</t>
  </si>
  <si>
    <t>TR000025</t>
  </si>
  <si>
    <t>C00025</t>
  </si>
  <si>
    <t>TR000026</t>
  </si>
  <si>
    <t>C00026</t>
  </si>
  <si>
    <t>TR000027</t>
  </si>
  <si>
    <t>C00027</t>
  </si>
  <si>
    <t>TR000028</t>
  </si>
  <si>
    <t>C00028</t>
  </si>
  <si>
    <t>TR000029</t>
  </si>
  <si>
    <t>C00029</t>
  </si>
  <si>
    <t>TR000030</t>
  </si>
  <si>
    <t>C00030</t>
  </si>
  <si>
    <t>TR000031</t>
  </si>
  <si>
    <t>C00031</t>
  </si>
  <si>
    <t>TR000032</t>
  </si>
  <si>
    <t>C00032</t>
  </si>
  <si>
    <t>TR000033</t>
  </si>
  <si>
    <t>C00033</t>
  </si>
  <si>
    <t>TR000034</t>
  </si>
  <si>
    <t>C00034</t>
  </si>
  <si>
    <t>TR000035</t>
  </si>
  <si>
    <t>C00035</t>
  </si>
  <si>
    <t>TR000036</t>
  </si>
  <si>
    <t>C00036</t>
  </si>
  <si>
    <t>TR000037</t>
  </si>
  <si>
    <t>C00037</t>
  </si>
  <si>
    <t>TR000038</t>
  </si>
  <si>
    <t>C00038</t>
  </si>
  <si>
    <t>TR000039</t>
  </si>
  <si>
    <t>C00039</t>
  </si>
  <si>
    <t>TR000040</t>
  </si>
  <si>
    <t>C00040</t>
  </si>
  <si>
    <t>TR000041</t>
  </si>
  <si>
    <t>C00041</t>
  </si>
  <si>
    <t>TR000042</t>
  </si>
  <si>
    <t>C00042</t>
  </si>
  <si>
    <t>TR000043</t>
  </si>
  <si>
    <t>C00043</t>
  </si>
  <si>
    <t>TR000044</t>
  </si>
  <si>
    <t>C00044</t>
  </si>
  <si>
    <t>TR000045</t>
  </si>
  <si>
    <t>C00045</t>
  </si>
  <si>
    <t>TR000046</t>
  </si>
  <si>
    <t>C00046</t>
  </si>
  <si>
    <t>TR000047</t>
  </si>
  <si>
    <t>C00047</t>
  </si>
  <si>
    <t>TR000048</t>
  </si>
  <si>
    <t>C00048</t>
  </si>
  <si>
    <t>TR000049</t>
  </si>
  <si>
    <t>C00049</t>
  </si>
  <si>
    <t>TR000050</t>
  </si>
  <si>
    <t>C00050</t>
  </si>
  <si>
    <t>TR000051</t>
  </si>
  <si>
    <t>C00051</t>
  </si>
  <si>
    <t>TR000052</t>
  </si>
  <si>
    <t>C00052</t>
  </si>
  <si>
    <t>TR000053</t>
  </si>
  <si>
    <t>C00053</t>
  </si>
  <si>
    <t>TR000054</t>
  </si>
  <si>
    <t>C00054</t>
  </si>
  <si>
    <t>TR000055</t>
  </si>
  <si>
    <t>C00055</t>
  </si>
  <si>
    <t>TR000056</t>
  </si>
  <si>
    <t>C00056</t>
  </si>
  <si>
    <t>TR000057</t>
  </si>
  <si>
    <t>C00057</t>
  </si>
  <si>
    <t>TR000058</t>
  </si>
  <si>
    <t>C00058</t>
  </si>
  <si>
    <t>TR000059</t>
  </si>
  <si>
    <t>C00059</t>
  </si>
  <si>
    <t>TR000060</t>
  </si>
  <si>
    <t>C00060</t>
  </si>
  <si>
    <t>TR000061</t>
  </si>
  <si>
    <t>C00061</t>
  </si>
  <si>
    <t>TR000062</t>
  </si>
  <si>
    <t>C00062</t>
  </si>
  <si>
    <t>TR000063</t>
  </si>
  <si>
    <t>C00063</t>
  </si>
  <si>
    <t>TR000064</t>
  </si>
  <si>
    <t>C00064</t>
  </si>
  <si>
    <t>TR000065</t>
  </si>
  <si>
    <t>C00065</t>
  </si>
  <si>
    <t>TR000066</t>
  </si>
  <si>
    <t>C00066</t>
  </si>
  <si>
    <t>TR000067</t>
  </si>
  <si>
    <t>C00067</t>
  </si>
  <si>
    <t>TR000068</t>
  </si>
  <si>
    <t>C00068</t>
  </si>
  <si>
    <t>TR000069</t>
  </si>
  <si>
    <t>C00069</t>
  </si>
  <si>
    <t>TR000070</t>
  </si>
  <si>
    <t>C00070</t>
  </si>
  <si>
    <t>TR000071</t>
  </si>
  <si>
    <t>C00071</t>
  </si>
  <si>
    <t>TR000072</t>
  </si>
  <si>
    <t>C00072</t>
  </si>
  <si>
    <t>TR000073</t>
  </si>
  <si>
    <t>C00073</t>
  </si>
  <si>
    <t>TR000074</t>
  </si>
  <si>
    <t>C00074</t>
  </si>
  <si>
    <t>TR000075</t>
  </si>
  <si>
    <t>C00075</t>
  </si>
  <si>
    <t>TR000076</t>
  </si>
  <si>
    <t>C00076</t>
  </si>
  <si>
    <t>TR000077</t>
  </si>
  <si>
    <t>C00077</t>
  </si>
  <si>
    <t>TR000078</t>
  </si>
  <si>
    <t>C00078</t>
  </si>
  <si>
    <t>TR000079</t>
  </si>
  <si>
    <t>C00079</t>
  </si>
  <si>
    <t>TR000080</t>
  </si>
  <si>
    <t>C00080</t>
  </si>
  <si>
    <t>TR000081</t>
  </si>
  <si>
    <t>C00081</t>
  </si>
  <si>
    <t>TR000082</t>
  </si>
  <si>
    <t>C00082</t>
  </si>
  <si>
    <t>TR000083</t>
  </si>
  <si>
    <t>C00083</t>
  </si>
  <si>
    <t>TR000084</t>
  </si>
  <si>
    <t>C00084</t>
  </si>
  <si>
    <t>TR000085</t>
  </si>
  <si>
    <t>C00085</t>
  </si>
  <si>
    <t>TR000086</t>
  </si>
  <si>
    <t>C00086</t>
  </si>
  <si>
    <t>TR000087</t>
  </si>
  <si>
    <t>C00087</t>
  </si>
  <si>
    <t>TR000088</t>
  </si>
  <si>
    <t>C00088</t>
  </si>
  <si>
    <t>TR000089</t>
  </si>
  <si>
    <t>C00089</t>
  </si>
  <si>
    <t>TR000090</t>
  </si>
  <si>
    <t>C00090</t>
  </si>
  <si>
    <t>TR000091</t>
  </si>
  <si>
    <t>C00091</t>
  </si>
  <si>
    <t>TR000092</t>
  </si>
  <si>
    <t>C00092</t>
  </si>
  <si>
    <t>TR000093</t>
  </si>
  <si>
    <t>C00093</t>
  </si>
  <si>
    <t>TR000094</t>
  </si>
  <si>
    <t>C00094</t>
  </si>
  <si>
    <t>TR000095</t>
  </si>
  <si>
    <t>C00095</t>
  </si>
  <si>
    <t>TR000096</t>
  </si>
  <si>
    <t>C00096</t>
  </si>
  <si>
    <t>TR000097</t>
  </si>
  <si>
    <t>C00097</t>
  </si>
  <si>
    <t>TR000098</t>
  </si>
  <si>
    <t>C00098</t>
  </si>
  <si>
    <t>TR000099</t>
  </si>
  <si>
    <t>C00099</t>
  </si>
  <si>
    <t>TR000100</t>
  </si>
  <si>
    <t>C00100</t>
  </si>
  <si>
    <t>TR000101</t>
  </si>
  <si>
    <t>C00101</t>
  </si>
  <si>
    <t>TR000102</t>
  </si>
  <si>
    <t>C00102</t>
  </si>
  <si>
    <t>TR000103</t>
  </si>
  <si>
    <t>C00103</t>
  </si>
  <si>
    <t>TR000104</t>
  </si>
  <si>
    <t>C00104</t>
  </si>
  <si>
    <t>TR000105</t>
  </si>
  <si>
    <t>C00105</t>
  </si>
  <si>
    <t>TR000106</t>
  </si>
  <si>
    <t>C00106</t>
  </si>
  <si>
    <t>TR000107</t>
  </si>
  <si>
    <t>C00107</t>
  </si>
  <si>
    <t>TR000108</t>
  </si>
  <si>
    <t>C00108</t>
  </si>
  <si>
    <t>TR000109</t>
  </si>
  <si>
    <t>C00109</t>
  </si>
  <si>
    <t>TR000110</t>
  </si>
  <si>
    <t>C00110</t>
  </si>
  <si>
    <t>TR000111</t>
  </si>
  <si>
    <t>C00111</t>
  </si>
  <si>
    <t>TR000112</t>
  </si>
  <si>
    <t>C00112</t>
  </si>
  <si>
    <t>TR000113</t>
  </si>
  <si>
    <t>C00113</t>
  </si>
  <si>
    <t>TR000114</t>
  </si>
  <si>
    <t>C00114</t>
  </si>
  <si>
    <t>TR000115</t>
  </si>
  <si>
    <t>C00115</t>
  </si>
  <si>
    <t>TR000116</t>
  </si>
  <si>
    <t>C00116</t>
  </si>
  <si>
    <t>TR000117</t>
  </si>
  <si>
    <t>C00117</t>
  </si>
  <si>
    <t>TR000118</t>
  </si>
  <si>
    <t>C00118</t>
  </si>
  <si>
    <t>TR000119</t>
  </si>
  <si>
    <t>C00119</t>
  </si>
  <si>
    <t>TR000120</t>
  </si>
  <si>
    <t>C00120</t>
  </si>
  <si>
    <t>TR000121</t>
  </si>
  <si>
    <t>C00121</t>
  </si>
  <si>
    <t>TR000122</t>
  </si>
  <si>
    <t>C00122</t>
  </si>
  <si>
    <t>TR000123</t>
  </si>
  <si>
    <t>C00123</t>
  </si>
  <si>
    <t>TR000124</t>
  </si>
  <si>
    <t>C00124</t>
  </si>
  <si>
    <t>TR000125</t>
  </si>
  <si>
    <t>C00125</t>
  </si>
  <si>
    <t>TR000126</t>
  </si>
  <si>
    <t>C00126</t>
  </si>
  <si>
    <t>TR000127</t>
  </si>
  <si>
    <t>C00127</t>
  </si>
  <si>
    <t>TR000128</t>
  </si>
  <si>
    <t>C00128</t>
  </si>
  <si>
    <t>TR000129</t>
  </si>
  <si>
    <t>C00129</t>
  </si>
  <si>
    <t>TR000130</t>
  </si>
  <si>
    <t>C00130</t>
  </si>
  <si>
    <t>TR000131</t>
  </si>
  <si>
    <t>C00131</t>
  </si>
  <si>
    <t>TR000132</t>
  </si>
  <si>
    <t>C00132</t>
  </si>
  <si>
    <t>TR000133</t>
  </si>
  <si>
    <t>C00133</t>
  </si>
  <si>
    <t>TR000134</t>
  </si>
  <si>
    <t>C00134</t>
  </si>
  <si>
    <t>TR000135</t>
  </si>
  <si>
    <t>C00135</t>
  </si>
  <si>
    <t>TR000136</t>
  </si>
  <si>
    <t>C00136</t>
  </si>
  <si>
    <t>TR000137</t>
  </si>
  <si>
    <t>C00137</t>
  </si>
  <si>
    <t>TR000138</t>
  </si>
  <si>
    <t>C00138</t>
  </si>
  <si>
    <t>TR000139</t>
  </si>
  <si>
    <t>C00139</t>
  </si>
  <si>
    <t>TR000140</t>
  </si>
  <si>
    <t>C00140</t>
  </si>
  <si>
    <t>TR000141</t>
  </si>
  <si>
    <t>C00141</t>
  </si>
  <si>
    <t>TR000142</t>
  </si>
  <si>
    <t>C00142</t>
  </si>
  <si>
    <t>TR000143</t>
  </si>
  <si>
    <t>C00143</t>
  </si>
  <si>
    <t>TR000144</t>
  </si>
  <si>
    <t>C00144</t>
  </si>
  <si>
    <t>TR000145</t>
  </si>
  <si>
    <t>C00145</t>
  </si>
  <si>
    <t>TR000146</t>
  </si>
  <si>
    <t>C00146</t>
  </si>
  <si>
    <t>TR000147</t>
  </si>
  <si>
    <t>C00147</t>
  </si>
  <si>
    <t>TR000148</t>
  </si>
  <si>
    <t>C00148</t>
  </si>
  <si>
    <t>TR000149</t>
  </si>
  <si>
    <t>C00149</t>
  </si>
  <si>
    <t>TR000150</t>
  </si>
  <si>
    <t>C00150</t>
  </si>
  <si>
    <t>TR000151</t>
  </si>
  <si>
    <t>C00151</t>
  </si>
  <si>
    <t>TR000152</t>
  </si>
  <si>
    <t>C00152</t>
  </si>
  <si>
    <t>TR000153</t>
  </si>
  <si>
    <t>C00153</t>
  </si>
  <si>
    <t>TR000154</t>
  </si>
  <si>
    <t>C00154</t>
  </si>
  <si>
    <t>TR000155</t>
  </si>
  <si>
    <t>C00155</t>
  </si>
  <si>
    <t>TR000156</t>
  </si>
  <si>
    <t>C00156</t>
  </si>
  <si>
    <t>TR000157</t>
  </si>
  <si>
    <t>C00157</t>
  </si>
  <si>
    <t>TR000158</t>
  </si>
  <si>
    <t>C00158</t>
  </si>
  <si>
    <t>TR000159</t>
  </si>
  <si>
    <t>C00159</t>
  </si>
  <si>
    <t>TR000160</t>
  </si>
  <si>
    <t>C00160</t>
  </si>
  <si>
    <t>TR000161</t>
  </si>
  <si>
    <t>C00161</t>
  </si>
  <si>
    <t>TR000162</t>
  </si>
  <si>
    <t>C00162</t>
  </si>
  <si>
    <t>TR000163</t>
  </si>
  <si>
    <t>C00163</t>
  </si>
  <si>
    <t>TR000164</t>
  </si>
  <si>
    <t>C00164</t>
  </si>
  <si>
    <t>TR000165</t>
  </si>
  <si>
    <t>C00165</t>
  </si>
  <si>
    <t>TR000166</t>
  </si>
  <si>
    <t>C00166</t>
  </si>
  <si>
    <t>TR000167</t>
  </si>
  <si>
    <t>C00167</t>
  </si>
  <si>
    <t>TR000168</t>
  </si>
  <si>
    <t>C00168</t>
  </si>
  <si>
    <t>TR000169</t>
  </si>
  <si>
    <t>C00169</t>
  </si>
  <si>
    <t>TR000170</t>
  </si>
  <si>
    <t>C00170</t>
  </si>
  <si>
    <t>TR000171</t>
  </si>
  <si>
    <t>C00171</t>
  </si>
  <si>
    <t>TR000172</t>
  </si>
  <si>
    <t>C00172</t>
  </si>
  <si>
    <t>TR000173</t>
  </si>
  <si>
    <t>C00173</t>
  </si>
  <si>
    <t>TR000174</t>
  </si>
  <si>
    <t>C00174</t>
  </si>
  <si>
    <t>TR000175</t>
  </si>
  <si>
    <t>C00175</t>
  </si>
  <si>
    <t>TR000176</t>
  </si>
  <si>
    <t>C00176</t>
  </si>
  <si>
    <t>TR000177</t>
  </si>
  <si>
    <t>C00177</t>
  </si>
  <si>
    <t>TR000178</t>
  </si>
  <si>
    <t>C00178</t>
  </si>
  <si>
    <t>TR000179</t>
  </si>
  <si>
    <t>C00179</t>
  </si>
  <si>
    <t>TR000180</t>
  </si>
  <si>
    <t>C00180</t>
  </si>
  <si>
    <t>TR000181</t>
  </si>
  <si>
    <t>C00181</t>
  </si>
  <si>
    <t>TR000182</t>
  </si>
  <si>
    <t>C00182</t>
  </si>
  <si>
    <t>TR000183</t>
  </si>
  <si>
    <t>C00183</t>
  </si>
  <si>
    <t>TR000184</t>
  </si>
  <si>
    <t>C00184</t>
  </si>
  <si>
    <t>TR000185</t>
  </si>
  <si>
    <t>C00185</t>
  </si>
  <si>
    <t>TR000186</t>
  </si>
  <si>
    <t>C00186</t>
  </si>
  <si>
    <t>TR000187</t>
  </si>
  <si>
    <t>C00187</t>
  </si>
  <si>
    <t>TR000188</t>
  </si>
  <si>
    <t>C00188</t>
  </si>
  <si>
    <t>TR000189</t>
  </si>
  <si>
    <t>C00189</t>
  </si>
  <si>
    <t>TR000190</t>
  </si>
  <si>
    <t>C00190</t>
  </si>
  <si>
    <t>TR000191</t>
  </si>
  <si>
    <t>C00191</t>
  </si>
  <si>
    <t>TR000192</t>
  </si>
  <si>
    <t>C00192</t>
  </si>
  <si>
    <t>TR000193</t>
  </si>
  <si>
    <t>C00193</t>
  </si>
  <si>
    <t>TR000194</t>
  </si>
  <si>
    <t>C00194</t>
  </si>
  <si>
    <t>TR000195</t>
  </si>
  <si>
    <t>C00195</t>
  </si>
  <si>
    <t>TR000196</t>
  </si>
  <si>
    <t>C00196</t>
  </si>
  <si>
    <t>TR000197</t>
  </si>
  <si>
    <t>C00197</t>
  </si>
  <si>
    <t>TR000198</t>
  </si>
  <si>
    <t>C00198</t>
  </si>
  <si>
    <t>TR000199</t>
  </si>
  <si>
    <t>C00199</t>
  </si>
  <si>
    <t>TR000200</t>
  </si>
  <si>
    <t>C00200</t>
  </si>
  <si>
    <t>TR000201</t>
  </si>
  <si>
    <t>C00201</t>
  </si>
  <si>
    <t>TR000202</t>
  </si>
  <si>
    <t>C00202</t>
  </si>
  <si>
    <t>TR000203</t>
  </si>
  <si>
    <t>C00203</t>
  </si>
  <si>
    <t>TR000204</t>
  </si>
  <si>
    <t>C00204</t>
  </si>
  <si>
    <t>TR000205</t>
  </si>
  <si>
    <t>C00205</t>
  </si>
  <si>
    <t>TR000206</t>
  </si>
  <si>
    <t>C00206</t>
  </si>
  <si>
    <t>TR000207</t>
  </si>
  <si>
    <t>C00207</t>
  </si>
  <si>
    <t>TR000208</t>
  </si>
  <si>
    <t>C00208</t>
  </si>
  <si>
    <t>TR000209</t>
  </si>
  <si>
    <t>C00209</t>
  </si>
  <si>
    <t>TR000210</t>
  </si>
  <si>
    <t>C00210</t>
  </si>
  <si>
    <t>TR000211</t>
  </si>
  <si>
    <t>C00211</t>
  </si>
  <si>
    <t>TR000212</t>
  </si>
  <si>
    <t>C00212</t>
  </si>
  <si>
    <t>TR000213</t>
  </si>
  <si>
    <t>C00213</t>
  </si>
  <si>
    <t>TR000214</t>
  </si>
  <si>
    <t>C00214</t>
  </si>
  <si>
    <t>TR000215</t>
  </si>
  <si>
    <t>C00215</t>
  </si>
  <si>
    <t>TR000216</t>
  </si>
  <si>
    <t>C00216</t>
  </si>
  <si>
    <t>TR000217</t>
  </si>
  <si>
    <t>C00217</t>
  </si>
  <si>
    <t>TR000218</t>
  </si>
  <si>
    <t>C00218</t>
  </si>
  <si>
    <t>TR000219</t>
  </si>
  <si>
    <t>C00219</t>
  </si>
  <si>
    <t>TR000220</t>
  </si>
  <si>
    <t>C00220</t>
  </si>
  <si>
    <t>TR000221</t>
  </si>
  <si>
    <t>C00221</t>
  </si>
  <si>
    <t>TR000222</t>
  </si>
  <si>
    <t>C00222</t>
  </si>
  <si>
    <t>TR000223</t>
  </si>
  <si>
    <t>C00223</t>
  </si>
  <si>
    <t>TR000224</t>
  </si>
  <si>
    <t>C00224</t>
  </si>
  <si>
    <t>TR000225</t>
  </si>
  <si>
    <t>C00225</t>
  </si>
  <si>
    <t>TR000226</t>
  </si>
  <si>
    <t>C00226</t>
  </si>
  <si>
    <t>TR000227</t>
  </si>
  <si>
    <t>C00227</t>
  </si>
  <si>
    <t>TR000228</t>
  </si>
  <si>
    <t>C00228</t>
  </si>
  <si>
    <t>TR000229</t>
  </si>
  <si>
    <t>C00229</t>
  </si>
  <si>
    <t>TR000230</t>
  </si>
  <si>
    <t>C00230</t>
  </si>
  <si>
    <t>TR000231</t>
  </si>
  <si>
    <t>C00231</t>
  </si>
  <si>
    <t>TR000232</t>
  </si>
  <si>
    <t>C00232</t>
  </si>
  <si>
    <t>TR000233</t>
  </si>
  <si>
    <t>C00233</t>
  </si>
  <si>
    <t>TR000234</t>
  </si>
  <si>
    <t>C00234</t>
  </si>
  <si>
    <t>TR000235</t>
  </si>
  <si>
    <t>C00235</t>
  </si>
  <si>
    <t>TR000236</t>
  </si>
  <si>
    <t>C00236</t>
  </si>
  <si>
    <t>TR000237</t>
  </si>
  <si>
    <t>C00237</t>
  </si>
  <si>
    <t>TR000238</t>
  </si>
  <si>
    <t>C00238</t>
  </si>
  <si>
    <t>TR000239</t>
  </si>
  <si>
    <t>C00239</t>
  </si>
  <si>
    <t>TR000240</t>
  </si>
  <si>
    <t>C00240</t>
  </si>
  <si>
    <t>TR000241</t>
  </si>
  <si>
    <t>C00241</t>
  </si>
  <si>
    <t>TR000242</t>
  </si>
  <si>
    <t>C00242</t>
  </si>
  <si>
    <t>TR000243</t>
  </si>
  <si>
    <t>C00243</t>
  </si>
  <si>
    <t>TR000244</t>
  </si>
  <si>
    <t>C00244</t>
  </si>
  <si>
    <t>TR000245</t>
  </si>
  <si>
    <t>C00245</t>
  </si>
  <si>
    <t>TR000246</t>
  </si>
  <si>
    <t>C00246</t>
  </si>
  <si>
    <t>TR000247</t>
  </si>
  <si>
    <t>C00247</t>
  </si>
  <si>
    <t>TR000248</t>
  </si>
  <si>
    <t>C00248</t>
  </si>
  <si>
    <t>TR000249</t>
  </si>
  <si>
    <t>C00249</t>
  </si>
  <si>
    <t>TR000250</t>
  </si>
  <si>
    <t>C00250</t>
  </si>
  <si>
    <t>TR000251</t>
  </si>
  <si>
    <t>C00251</t>
  </si>
  <si>
    <t>TR000252</t>
  </si>
  <si>
    <t>C00252</t>
  </si>
  <si>
    <t>TR000253</t>
  </si>
  <si>
    <t>C00253</t>
  </si>
  <si>
    <t>TR000254</t>
  </si>
  <si>
    <t>C00254</t>
  </si>
  <si>
    <t>TR000255</t>
  </si>
  <si>
    <t>C00255</t>
  </si>
  <si>
    <t>TR000256</t>
  </si>
  <si>
    <t>C00256</t>
  </si>
  <si>
    <t>TR000257</t>
  </si>
  <si>
    <t>C00257</t>
  </si>
  <si>
    <t>TR000258</t>
  </si>
  <si>
    <t>C00258</t>
  </si>
  <si>
    <t>TR000259</t>
  </si>
  <si>
    <t>C00259</t>
  </si>
  <si>
    <t>TR000260</t>
  </si>
  <si>
    <t>C00260</t>
  </si>
  <si>
    <t>TR000261</t>
  </si>
  <si>
    <t>C00261</t>
  </si>
  <si>
    <t>TR000262</t>
  </si>
  <si>
    <t>C00262</t>
  </si>
  <si>
    <t>TR000263</t>
  </si>
  <si>
    <t>C00263</t>
  </si>
  <si>
    <t>TR000264</t>
  </si>
  <si>
    <t>C00264</t>
  </si>
  <si>
    <t>TR000265</t>
  </si>
  <si>
    <t>C00265</t>
  </si>
  <si>
    <t>TR000266</t>
  </si>
  <si>
    <t>C00266</t>
  </si>
  <si>
    <t>TR000267</t>
  </si>
  <si>
    <t>C00267</t>
  </si>
  <si>
    <t>TR000268</t>
  </si>
  <si>
    <t>C00268</t>
  </si>
  <si>
    <t>TR000269</t>
  </si>
  <si>
    <t>C00269</t>
  </si>
  <si>
    <t>TR000270</t>
  </si>
  <si>
    <t>C00270</t>
  </si>
  <si>
    <t>TR000271</t>
  </si>
  <si>
    <t>C00271</t>
  </si>
  <si>
    <t>TR000272</t>
  </si>
  <si>
    <t>C00272</t>
  </si>
  <si>
    <t>TR000273</t>
  </si>
  <si>
    <t>C00273</t>
  </si>
  <si>
    <t>TR000274</t>
  </si>
  <si>
    <t>C00274</t>
  </si>
  <si>
    <t>TR000275</t>
  </si>
  <si>
    <t>C00275</t>
  </si>
  <si>
    <t>TR000276</t>
  </si>
  <si>
    <t>C00276</t>
  </si>
  <si>
    <t>TR000277</t>
  </si>
  <si>
    <t>C00277</t>
  </si>
  <si>
    <t>TR000278</t>
  </si>
  <si>
    <t>C00278</t>
  </si>
  <si>
    <t>TR000279</t>
  </si>
  <si>
    <t>C00279</t>
  </si>
  <si>
    <t>TR000280</t>
  </si>
  <si>
    <t>C00280</t>
  </si>
  <si>
    <t>TR000281</t>
  </si>
  <si>
    <t>C00281</t>
  </si>
  <si>
    <t>TR000282</t>
  </si>
  <si>
    <t>C00282</t>
  </si>
  <si>
    <t>TR000283</t>
  </si>
  <si>
    <t>C00283</t>
  </si>
  <si>
    <t>TR000284</t>
  </si>
  <si>
    <t>C00284</t>
  </si>
  <si>
    <t>TR000285</t>
  </si>
  <si>
    <t>C00285</t>
  </si>
  <si>
    <t>TR000286</t>
  </si>
  <si>
    <t>C00286</t>
  </si>
  <si>
    <t>TR000287</t>
  </si>
  <si>
    <t>C00287</t>
  </si>
  <si>
    <t>TR000288</t>
  </si>
  <si>
    <t>C00288</t>
  </si>
  <si>
    <t>TR000289</t>
  </si>
  <si>
    <t>C00289</t>
  </si>
  <si>
    <t>TR000290</t>
  </si>
  <si>
    <t>C00290</t>
  </si>
  <si>
    <t>TR000291</t>
  </si>
  <si>
    <t>C00291</t>
  </si>
  <si>
    <t>TR000292</t>
  </si>
  <si>
    <t>C00292</t>
  </si>
  <si>
    <t>TR000293</t>
  </si>
  <si>
    <t>C00293</t>
  </si>
  <si>
    <t>TR000294</t>
  </si>
  <si>
    <t>C00294</t>
  </si>
  <si>
    <t>TR000295</t>
  </si>
  <si>
    <t>C00295</t>
  </si>
  <si>
    <t>TR000296</t>
  </si>
  <si>
    <t>C00296</t>
  </si>
  <si>
    <t>TR000297</t>
  </si>
  <si>
    <t>C00297</t>
  </si>
  <si>
    <t>TR000298</t>
  </si>
  <si>
    <t>C00298</t>
  </si>
  <si>
    <t>TR000299</t>
  </si>
  <si>
    <t>C00299</t>
  </si>
  <si>
    <t>TR000300</t>
  </si>
  <si>
    <t>C00300</t>
  </si>
  <si>
    <t>TR000301</t>
  </si>
  <si>
    <t>C00301</t>
  </si>
  <si>
    <t>TR000302</t>
  </si>
  <si>
    <t>C00302</t>
  </si>
  <si>
    <t>TR000303</t>
  </si>
  <si>
    <t>C00303</t>
  </si>
  <si>
    <t>TR000304</t>
  </si>
  <si>
    <t>C00304</t>
  </si>
  <si>
    <t>TR000305</t>
  </si>
  <si>
    <t>C00305</t>
  </si>
  <si>
    <t>TR000306</t>
  </si>
  <si>
    <t>C00306</t>
  </si>
  <si>
    <t>TR000307</t>
  </si>
  <si>
    <t>C00307</t>
  </si>
  <si>
    <t>TR000308</t>
  </si>
  <si>
    <t>C00308</t>
  </si>
  <si>
    <t>TR000309</t>
  </si>
  <si>
    <t>C00309</t>
  </si>
  <si>
    <t>TR000310</t>
  </si>
  <si>
    <t>C00310</t>
  </si>
  <si>
    <t>TR000311</t>
  </si>
  <si>
    <t>C00311</t>
  </si>
  <si>
    <t>TR000312</t>
  </si>
  <si>
    <t>C00312</t>
  </si>
  <si>
    <t>TR000313</t>
  </si>
  <si>
    <t>C00313</t>
  </si>
  <si>
    <t>TR000314</t>
  </si>
  <si>
    <t>C00314</t>
  </si>
  <si>
    <t>TR000315</t>
  </si>
  <si>
    <t>C00315</t>
  </si>
  <si>
    <t>TR000316</t>
  </si>
  <si>
    <t>C00316</t>
  </si>
  <si>
    <t>TR000317</t>
  </si>
  <si>
    <t>C00317</t>
  </si>
  <si>
    <t>TR000318</t>
  </si>
  <si>
    <t>C00318</t>
  </si>
  <si>
    <t>TR000319</t>
  </si>
  <si>
    <t>C00319</t>
  </si>
  <si>
    <t>TR000320</t>
  </si>
  <si>
    <t>C00320</t>
  </si>
  <si>
    <t>TR000321</t>
  </si>
  <si>
    <t>C00321</t>
  </si>
  <si>
    <t>TR000322</t>
  </si>
  <si>
    <t>C00322</t>
  </si>
  <si>
    <t>TR000323</t>
  </si>
  <si>
    <t>C00323</t>
  </si>
  <si>
    <t>TR000324</t>
  </si>
  <si>
    <t>C00324</t>
  </si>
  <si>
    <t>TR000325</t>
  </si>
  <si>
    <t>C00325</t>
  </si>
  <si>
    <t>TR000326</t>
  </si>
  <si>
    <t>C00326</t>
  </si>
  <si>
    <t>TR000327</t>
  </si>
  <si>
    <t>C00327</t>
  </si>
  <si>
    <t>TR000328</t>
  </si>
  <si>
    <t>C00328</t>
  </si>
  <si>
    <t>TR000329</t>
  </si>
  <si>
    <t>C00329</t>
  </si>
  <si>
    <t>TR000330</t>
  </si>
  <si>
    <t>C00330</t>
  </si>
  <si>
    <t>TR000331</t>
  </si>
  <si>
    <t>C00331</t>
  </si>
  <si>
    <t>TR000332</t>
  </si>
  <si>
    <t>C00332</t>
  </si>
  <si>
    <t>TR000333</t>
  </si>
  <si>
    <t>C00333</t>
  </si>
  <si>
    <t>TR000334</t>
  </si>
  <si>
    <t>C00334</t>
  </si>
  <si>
    <t>TR000335</t>
  </si>
  <si>
    <t>C00335</t>
  </si>
  <si>
    <t>TR000336</t>
  </si>
  <si>
    <t>C00336</t>
  </si>
  <si>
    <t>TR000337</t>
  </si>
  <si>
    <t>C00337</t>
  </si>
  <si>
    <t>TR000338</t>
  </si>
  <si>
    <t>C00338</t>
  </si>
  <si>
    <t>TR000339</t>
  </si>
  <si>
    <t>C00339</t>
  </si>
  <si>
    <t>TR000340</t>
  </si>
  <si>
    <t>C00340</t>
  </si>
  <si>
    <t>TR000341</t>
  </si>
  <si>
    <t>C00341</t>
  </si>
  <si>
    <t>TR000342</t>
  </si>
  <si>
    <t>C00342</t>
  </si>
  <si>
    <t>TR000343</t>
  </si>
  <si>
    <t>C00343</t>
  </si>
  <si>
    <t>TR000344</t>
  </si>
  <si>
    <t>C00344</t>
  </si>
  <si>
    <t>TR000345</t>
  </si>
  <si>
    <t>C00345</t>
  </si>
  <si>
    <t>TR000346</t>
  </si>
  <si>
    <t>C00346</t>
  </si>
  <si>
    <t>TR000347</t>
  </si>
  <si>
    <t>C00347</t>
  </si>
  <si>
    <t>TR000348</t>
  </si>
  <si>
    <t>C00348</t>
  </si>
  <si>
    <t>TR000349</t>
  </si>
  <si>
    <t>C00349</t>
  </si>
  <si>
    <t>TR000350</t>
  </si>
  <si>
    <t>C00350</t>
  </si>
  <si>
    <t>TR000351</t>
  </si>
  <si>
    <t>C00351</t>
  </si>
  <si>
    <t>TR000352</t>
  </si>
  <si>
    <t>C00352</t>
  </si>
  <si>
    <t>TR000353</t>
  </si>
  <si>
    <t>C00353</t>
  </si>
  <si>
    <t>TR000354</t>
  </si>
  <si>
    <t>C00354</t>
  </si>
  <si>
    <t>TR000355</t>
  </si>
  <si>
    <t>C00355</t>
  </si>
  <si>
    <t>TR000356</t>
  </si>
  <si>
    <t>C00356</t>
  </si>
  <si>
    <t>TR000357</t>
  </si>
  <si>
    <t>C00357</t>
  </si>
  <si>
    <t>TR000358</t>
  </si>
  <si>
    <t>C00358</t>
  </si>
  <si>
    <t>TR000359</t>
  </si>
  <si>
    <t>C00359</t>
  </si>
  <si>
    <t>TR000360</t>
  </si>
  <si>
    <t>C00360</t>
  </si>
  <si>
    <t>TR000361</t>
  </si>
  <si>
    <t>C00361</t>
  </si>
  <si>
    <t>TR000362</t>
  </si>
  <si>
    <t>C00362</t>
  </si>
  <si>
    <t>TR000363</t>
  </si>
  <si>
    <t>C00363</t>
  </si>
  <si>
    <t>TR000364</t>
  </si>
  <si>
    <t>C00364</t>
  </si>
  <si>
    <t>TR000365</t>
  </si>
  <si>
    <t>C00365</t>
  </si>
  <si>
    <t>TR000366</t>
  </si>
  <si>
    <t>C00366</t>
  </si>
  <si>
    <t>TR000367</t>
  </si>
  <si>
    <t>C00367</t>
  </si>
  <si>
    <t>TR000368</t>
  </si>
  <si>
    <t>C00368</t>
  </si>
  <si>
    <t>TR000369</t>
  </si>
  <si>
    <t>C00369</t>
  </si>
  <si>
    <t>TR000370</t>
  </si>
  <si>
    <t>C00370</t>
  </si>
  <si>
    <t>TR000371</t>
  </si>
  <si>
    <t>C00371</t>
  </si>
  <si>
    <t>TR000372</t>
  </si>
  <si>
    <t>C00372</t>
  </si>
  <si>
    <t>TR000373</t>
  </si>
  <si>
    <t>C00373</t>
  </si>
  <si>
    <t>TR000374</t>
  </si>
  <si>
    <t>C00374</t>
  </si>
  <si>
    <t>TR000375</t>
  </si>
  <si>
    <t>C00375</t>
  </si>
  <si>
    <t>TR000376</t>
  </si>
  <si>
    <t>C00376</t>
  </si>
  <si>
    <t>TR000377</t>
  </si>
  <si>
    <t>C00377</t>
  </si>
  <si>
    <t>TR000378</t>
  </si>
  <si>
    <t>C00378</t>
  </si>
  <si>
    <t>TR000379</t>
  </si>
  <si>
    <t>C00379</t>
  </si>
  <si>
    <t>TR000380</t>
  </si>
  <si>
    <t>C00380</t>
  </si>
  <si>
    <t>TR000381</t>
  </si>
  <si>
    <t>C00381</t>
  </si>
  <si>
    <t>TR000382</t>
  </si>
  <si>
    <t>C00382</t>
  </si>
  <si>
    <t>TR000383</t>
  </si>
  <si>
    <t>C00383</t>
  </si>
  <si>
    <t>TR000384</t>
  </si>
  <si>
    <t>C00384</t>
  </si>
  <si>
    <t>TR000385</t>
  </si>
  <si>
    <t>C00385</t>
  </si>
  <si>
    <t>TR000386</t>
  </si>
  <si>
    <t>C00386</t>
  </si>
  <si>
    <t>TR000387</t>
  </si>
  <si>
    <t>C00387</t>
  </si>
  <si>
    <t>TR000388</t>
  </si>
  <si>
    <t>C00388</t>
  </si>
  <si>
    <t>TR000389</t>
  </si>
  <si>
    <t>C00389</t>
  </si>
  <si>
    <t>TR000390</t>
  </si>
  <si>
    <t>C00390</t>
  </si>
  <si>
    <t>TR000391</t>
  </si>
  <si>
    <t>C00391</t>
  </si>
  <si>
    <t>TR000392</t>
  </si>
  <si>
    <t>C00392</t>
  </si>
  <si>
    <t>TR000393</t>
  </si>
  <si>
    <t>C00393</t>
  </si>
  <si>
    <t>TR000394</t>
  </si>
  <si>
    <t>C00394</t>
  </si>
  <si>
    <t>TR000395</t>
  </si>
  <si>
    <t>C00395</t>
  </si>
  <si>
    <t>TR000396</t>
  </si>
  <si>
    <t>C00396</t>
  </si>
  <si>
    <t>TR000397</t>
  </si>
  <si>
    <t>C00397</t>
  </si>
  <si>
    <t>TR000398</t>
  </si>
  <si>
    <t>C00398</t>
  </si>
  <si>
    <t>TR000399</t>
  </si>
  <si>
    <t>C00399</t>
  </si>
  <si>
    <t>TR000400</t>
  </si>
  <si>
    <t>C00400</t>
  </si>
  <si>
    <t>TR000401</t>
  </si>
  <si>
    <t>C00401</t>
  </si>
  <si>
    <t>TR000402</t>
  </si>
  <si>
    <t>C00402</t>
  </si>
  <si>
    <t>TR000403</t>
  </si>
  <si>
    <t>C00403</t>
  </si>
  <si>
    <t>TR000404</t>
  </si>
  <si>
    <t>C00404</t>
  </si>
  <si>
    <t>TR000405</t>
  </si>
  <si>
    <t>C00405</t>
  </si>
  <si>
    <t>TR000406</t>
  </si>
  <si>
    <t>C00406</t>
  </si>
  <si>
    <t>TR000407</t>
  </si>
  <si>
    <t>C00407</t>
  </si>
  <si>
    <t>TR000408</t>
  </si>
  <si>
    <t>C00408</t>
  </si>
  <si>
    <t>TR000409</t>
  </si>
  <si>
    <t>C00409</t>
  </si>
  <si>
    <t>TR000410</t>
  </si>
  <si>
    <t>C00410</t>
  </si>
  <si>
    <t>TR000411</t>
  </si>
  <si>
    <t>C00411</t>
  </si>
  <si>
    <t>TR000412</t>
  </si>
  <si>
    <t>C00412</t>
  </si>
  <si>
    <t>TR000413</t>
  </si>
  <si>
    <t>C00413</t>
  </si>
  <si>
    <t>TR000414</t>
  </si>
  <si>
    <t>C00414</t>
  </si>
  <si>
    <t>TR000415</t>
  </si>
  <si>
    <t>C00415</t>
  </si>
  <si>
    <t>TR000416</t>
  </si>
  <si>
    <t>C00416</t>
  </si>
  <si>
    <t>TR000417</t>
  </si>
  <si>
    <t>C00417</t>
  </si>
  <si>
    <t>TR000418</t>
  </si>
  <si>
    <t>C00418</t>
  </si>
  <si>
    <t>TR000419</t>
  </si>
  <si>
    <t>C00419</t>
  </si>
  <si>
    <t>TR000420</t>
  </si>
  <si>
    <t>C00420</t>
  </si>
  <si>
    <t>TR000421</t>
  </si>
  <si>
    <t>C00421</t>
  </si>
  <si>
    <t>TR000422</t>
  </si>
  <si>
    <t>C00422</t>
  </si>
  <si>
    <t>TR000423</t>
  </si>
  <si>
    <t>C00423</t>
  </si>
  <si>
    <t>TR000424</t>
  </si>
  <si>
    <t>C00424</t>
  </si>
  <si>
    <t>TR000425</t>
  </si>
  <si>
    <t>C00425</t>
  </si>
  <si>
    <t>TR000426</t>
  </si>
  <si>
    <t>C00426</t>
  </si>
  <si>
    <t>TR000427</t>
  </si>
  <si>
    <t>C00427</t>
  </si>
  <si>
    <t>TR000428</t>
  </si>
  <si>
    <t>C00428</t>
  </si>
  <si>
    <t>TR000429</t>
  </si>
  <si>
    <t>C00429</t>
  </si>
  <si>
    <t>TR000430</t>
  </si>
  <si>
    <t>C00430</t>
  </si>
  <si>
    <t>TR000431</t>
  </si>
  <si>
    <t>C00431</t>
  </si>
  <si>
    <t>TR000432</t>
  </si>
  <si>
    <t>C00432</t>
  </si>
  <si>
    <t>TR000433</t>
  </si>
  <si>
    <t>C00433</t>
  </si>
  <si>
    <t>TR000434</t>
  </si>
  <si>
    <t>C00434</t>
  </si>
  <si>
    <t>TR000435</t>
  </si>
  <si>
    <t>C00435</t>
  </si>
  <si>
    <t>TR000436</t>
  </si>
  <si>
    <t>C00436</t>
  </si>
  <si>
    <t>TR000437</t>
  </si>
  <si>
    <t>C00437</t>
  </si>
  <si>
    <t>TR000438</t>
  </si>
  <si>
    <t>C00438</t>
  </si>
  <si>
    <t>TR000439</t>
  </si>
  <si>
    <t>C00439</t>
  </si>
  <si>
    <t>TR000440</t>
  </si>
  <si>
    <t>C00440</t>
  </si>
  <si>
    <t>TR000441</t>
  </si>
  <si>
    <t>C00441</t>
  </si>
  <si>
    <t>TR000442</t>
  </si>
  <si>
    <t>C00442</t>
  </si>
  <si>
    <t>TR000443</t>
  </si>
  <si>
    <t>C00443</t>
  </si>
  <si>
    <t>TR000444</t>
  </si>
  <si>
    <t>C00444</t>
  </si>
  <si>
    <t>TR000445</t>
  </si>
  <si>
    <t>C00445</t>
  </si>
  <si>
    <t>TR000446</t>
  </si>
  <si>
    <t>C00446</t>
  </si>
  <si>
    <t>TR000447</t>
  </si>
  <si>
    <t>C00447</t>
  </si>
  <si>
    <t>TR000448</t>
  </si>
  <si>
    <t>C00448</t>
  </si>
  <si>
    <t>TR000449</t>
  </si>
  <si>
    <t>C00449</t>
  </si>
  <si>
    <t>TR000450</t>
  </si>
  <si>
    <t>C00450</t>
  </si>
  <si>
    <t>TR000451</t>
  </si>
  <si>
    <t>C00451</t>
  </si>
  <si>
    <t>TR000452</t>
  </si>
  <si>
    <t>C00452</t>
  </si>
  <si>
    <t>TR000453</t>
  </si>
  <si>
    <t>C00453</t>
  </si>
  <si>
    <t>TR000454</t>
  </si>
  <si>
    <t>C00454</t>
  </si>
  <si>
    <t>TR000455</t>
  </si>
  <si>
    <t>C00455</t>
  </si>
  <si>
    <t>TR000456</t>
  </si>
  <si>
    <t>C00456</t>
  </si>
  <si>
    <t>TR000457</t>
  </si>
  <si>
    <t>C00457</t>
  </si>
  <si>
    <t>TR000458</t>
  </si>
  <si>
    <t>C00458</t>
  </si>
  <si>
    <t>TR000459</t>
  </si>
  <si>
    <t>C00459</t>
  </si>
  <si>
    <t>TR000460</t>
  </si>
  <si>
    <t>C00460</t>
  </si>
  <si>
    <t>TR000461</t>
  </si>
  <si>
    <t>C00461</t>
  </si>
  <si>
    <t>TR000462</t>
  </si>
  <si>
    <t>C00462</t>
  </si>
  <si>
    <t>TR000463</t>
  </si>
  <si>
    <t>C00463</t>
  </si>
  <si>
    <t>TR000464</t>
  </si>
  <si>
    <t>C00464</t>
  </si>
  <si>
    <t>TR000465</t>
  </si>
  <si>
    <t>C00465</t>
  </si>
  <si>
    <t>TR000466</t>
  </si>
  <si>
    <t>C00466</t>
  </si>
  <si>
    <t>TR000467</t>
  </si>
  <si>
    <t>C00467</t>
  </si>
  <si>
    <t>TR000468</t>
  </si>
  <si>
    <t>C00468</t>
  </si>
  <si>
    <t>TR000469</t>
  </si>
  <si>
    <t>C00469</t>
  </si>
  <si>
    <t>TR000470</t>
  </si>
  <si>
    <t>C00470</t>
  </si>
  <si>
    <t>TR000471</t>
  </si>
  <si>
    <t>C00471</t>
  </si>
  <si>
    <t>TR000472</t>
  </si>
  <si>
    <t>C00472</t>
  </si>
  <si>
    <t>TR000473</t>
  </si>
  <si>
    <t>C00473</t>
  </si>
  <si>
    <t>TR000474</t>
  </si>
  <si>
    <t>C00474</t>
  </si>
  <si>
    <t>TR000475</t>
  </si>
  <si>
    <t>C00475</t>
  </si>
  <si>
    <t>TR000476</t>
  </si>
  <si>
    <t>C00476</t>
  </si>
  <si>
    <t>TR000477</t>
  </si>
  <si>
    <t>C00477</t>
  </si>
  <si>
    <t>TR000478</t>
  </si>
  <si>
    <t>C00478</t>
  </si>
  <si>
    <t>TR000479</t>
  </si>
  <si>
    <t>C00479</t>
  </si>
  <si>
    <t>TR000480</t>
  </si>
  <si>
    <t>C00480</t>
  </si>
  <si>
    <t>TR000481</t>
  </si>
  <si>
    <t>C00481</t>
  </si>
  <si>
    <t>TR000482</t>
  </si>
  <si>
    <t>C00482</t>
  </si>
  <si>
    <t>TR000483</t>
  </si>
  <si>
    <t>C00483</t>
  </si>
  <si>
    <t>TR000484</t>
  </si>
  <si>
    <t>C00484</t>
  </si>
  <si>
    <t>TR000485</t>
  </si>
  <si>
    <t>C00485</t>
  </si>
  <si>
    <t>TR000486</t>
  </si>
  <si>
    <t>C00486</t>
  </si>
  <si>
    <t>TR000487</t>
  </si>
  <si>
    <t>C00487</t>
  </si>
  <si>
    <t>TR000488</t>
  </si>
  <si>
    <t>C00488</t>
  </si>
  <si>
    <t>TR000489</t>
  </si>
  <si>
    <t>C00489</t>
  </si>
  <si>
    <t>TR000490</t>
  </si>
  <si>
    <t>C00490</t>
  </si>
  <si>
    <t>TR000491</t>
  </si>
  <si>
    <t>C00491</t>
  </si>
  <si>
    <t>TR000492</t>
  </si>
  <si>
    <t>C00492</t>
  </si>
  <si>
    <t>TR000493</t>
  </si>
  <si>
    <t>C00493</t>
  </si>
  <si>
    <t>TR000494</t>
  </si>
  <si>
    <t>C00494</t>
  </si>
  <si>
    <t>TR000495</t>
  </si>
  <si>
    <t>C00495</t>
  </si>
  <si>
    <t>TR000496</t>
  </si>
  <si>
    <t>C00496</t>
  </si>
  <si>
    <t>TR000497</t>
  </si>
  <si>
    <t>C00497</t>
  </si>
  <si>
    <t>TR000498</t>
  </si>
  <si>
    <t>C00498</t>
  </si>
  <si>
    <t>TR000499</t>
  </si>
  <si>
    <t>C00499</t>
  </si>
  <si>
    <t>TR000500</t>
  </si>
  <si>
    <t>C00500</t>
  </si>
  <si>
    <t>TR000501</t>
  </si>
  <si>
    <t>C00501</t>
  </si>
  <si>
    <t>TR000502</t>
  </si>
  <si>
    <t>C00502</t>
  </si>
  <si>
    <t>TR000503</t>
  </si>
  <si>
    <t>C00503</t>
  </si>
  <si>
    <t>TR000504</t>
  </si>
  <si>
    <t>C00504</t>
  </si>
  <si>
    <t>TR000505</t>
  </si>
  <si>
    <t>C00505</t>
  </si>
  <si>
    <t>TR000506</t>
  </si>
  <si>
    <t>C00506</t>
  </si>
  <si>
    <t>TR000507</t>
  </si>
  <si>
    <t>C00507</t>
  </si>
  <si>
    <t>TR000508</t>
  </si>
  <si>
    <t>C00508</t>
  </si>
  <si>
    <t>TR000509</t>
  </si>
  <si>
    <t>C00509</t>
  </si>
  <si>
    <t>TR000510</t>
  </si>
  <si>
    <t>C00510</t>
  </si>
  <si>
    <t>TR000511</t>
  </si>
  <si>
    <t>C00511</t>
  </si>
  <si>
    <t>TR000512</t>
  </si>
  <si>
    <t>C00512</t>
  </si>
  <si>
    <t>TR000513</t>
  </si>
  <si>
    <t>C00513</t>
  </si>
  <si>
    <t>TR000514</t>
  </si>
  <si>
    <t>C00514</t>
  </si>
  <si>
    <t>TR000515</t>
  </si>
  <si>
    <t>C00515</t>
  </si>
  <si>
    <t>TR000516</t>
  </si>
  <si>
    <t>C00516</t>
  </si>
  <si>
    <t>TR000517</t>
  </si>
  <si>
    <t>C00517</t>
  </si>
  <si>
    <t>TR000518</t>
  </si>
  <si>
    <t>C00518</t>
  </si>
  <si>
    <t>TR000519</t>
  </si>
  <si>
    <t>C00519</t>
  </si>
  <si>
    <t>TR000520</t>
  </si>
  <si>
    <t>C00520</t>
  </si>
  <si>
    <t>TR000521</t>
  </si>
  <si>
    <t>C00521</t>
  </si>
  <si>
    <t>TR000522</t>
  </si>
  <si>
    <t>C00522</t>
  </si>
  <si>
    <t>TR000523</t>
  </si>
  <si>
    <t>C00523</t>
  </si>
  <si>
    <t>TR000524</t>
  </si>
  <si>
    <t>C00524</t>
  </si>
  <si>
    <t>TR000525</t>
  </si>
  <si>
    <t>C00525</t>
  </si>
  <si>
    <t>TR000526</t>
  </si>
  <si>
    <t>C00526</t>
  </si>
  <si>
    <t>TR000527</t>
  </si>
  <si>
    <t>C00527</t>
  </si>
  <si>
    <t>TR000528</t>
  </si>
  <si>
    <t>C00528</t>
  </si>
  <si>
    <t>TR000529</t>
  </si>
  <si>
    <t>C00529</t>
  </si>
  <si>
    <t>TR000530</t>
  </si>
  <si>
    <t>C00530</t>
  </si>
  <si>
    <t>TR000531</t>
  </si>
  <si>
    <t>C00531</t>
  </si>
  <si>
    <t>TR000532</t>
  </si>
  <si>
    <t>C00532</t>
  </si>
  <si>
    <t>TR000533</t>
  </si>
  <si>
    <t>C00533</t>
  </si>
  <si>
    <t>TR000534</t>
  </si>
  <si>
    <t>C00534</t>
  </si>
  <si>
    <t>TR000535</t>
  </si>
  <si>
    <t>C00535</t>
  </si>
  <si>
    <t>TR000536</t>
  </si>
  <si>
    <t>C00536</t>
  </si>
  <si>
    <t>TR000537</t>
  </si>
  <si>
    <t>C00537</t>
  </si>
  <si>
    <t>TR000538</t>
  </si>
  <si>
    <t>C00538</t>
  </si>
  <si>
    <t>TR000539</t>
  </si>
  <si>
    <t>C00539</t>
  </si>
  <si>
    <t>TR000540</t>
  </si>
  <si>
    <t>C00540</t>
  </si>
  <si>
    <t>TR000541</t>
  </si>
  <si>
    <t>C00541</t>
  </si>
  <si>
    <t>TR000542</t>
  </si>
  <si>
    <t>C00542</t>
  </si>
  <si>
    <t>TR000543</t>
  </si>
  <si>
    <t>C00543</t>
  </si>
  <si>
    <t>TR000544</t>
  </si>
  <si>
    <t>C00544</t>
  </si>
  <si>
    <t>TR000545</t>
  </si>
  <si>
    <t>C00545</t>
  </si>
  <si>
    <t>TR000546</t>
  </si>
  <si>
    <t>C00546</t>
  </si>
  <si>
    <t>TR000547</t>
  </si>
  <si>
    <t>C00547</t>
  </si>
  <si>
    <t>TR000548</t>
  </si>
  <si>
    <t>C00548</t>
  </si>
  <si>
    <t>TR000549</t>
  </si>
  <si>
    <t>C00549</t>
  </si>
  <si>
    <t>TR000550</t>
  </si>
  <si>
    <t>C00550</t>
  </si>
  <si>
    <t>TR000551</t>
  </si>
  <si>
    <t>C00551</t>
  </si>
  <si>
    <t>TR000552</t>
  </si>
  <si>
    <t>C00552</t>
  </si>
  <si>
    <t>TR000553</t>
  </si>
  <si>
    <t>C00553</t>
  </si>
  <si>
    <t>TR000554</t>
  </si>
  <si>
    <t>C00554</t>
  </si>
  <si>
    <t>TR000555</t>
  </si>
  <si>
    <t>C00555</t>
  </si>
  <si>
    <t>TR000556</t>
  </si>
  <si>
    <t>C00556</t>
  </si>
  <si>
    <t>TR000557</t>
  </si>
  <si>
    <t>C00557</t>
  </si>
  <si>
    <t>TR000558</t>
  </si>
  <si>
    <t>C00558</t>
  </si>
  <si>
    <t>TR000559</t>
  </si>
  <si>
    <t>C00559</t>
  </si>
  <si>
    <t>TR000560</t>
  </si>
  <si>
    <t>C00560</t>
  </si>
  <si>
    <t>TR000561</t>
  </si>
  <si>
    <t>C00561</t>
  </si>
  <si>
    <t>TR000562</t>
  </si>
  <si>
    <t>C00562</t>
  </si>
  <si>
    <t>TR000563</t>
  </si>
  <si>
    <t>C00563</t>
  </si>
  <si>
    <t>TR000564</t>
  </si>
  <si>
    <t>C00564</t>
  </si>
  <si>
    <t>TR000565</t>
  </si>
  <si>
    <t>C00565</t>
  </si>
  <si>
    <t>TR000566</t>
  </si>
  <si>
    <t>C00566</t>
  </si>
  <si>
    <t>TR000567</t>
  </si>
  <si>
    <t>C00567</t>
  </si>
  <si>
    <t>TR000568</t>
  </si>
  <si>
    <t>C00568</t>
  </si>
  <si>
    <t>TR000569</t>
  </si>
  <si>
    <t>C00569</t>
  </si>
  <si>
    <t>TR000570</t>
  </si>
  <si>
    <t>C00570</t>
  </si>
  <si>
    <t>TR000571</t>
  </si>
  <si>
    <t>C00571</t>
  </si>
  <si>
    <t>TR000572</t>
  </si>
  <si>
    <t>C00572</t>
  </si>
  <si>
    <t>TR000573</t>
  </si>
  <si>
    <t>C00573</t>
  </si>
  <si>
    <t>TR000574</t>
  </si>
  <si>
    <t>C00574</t>
  </si>
  <si>
    <t>TR000575</t>
  </si>
  <si>
    <t>C00575</t>
  </si>
  <si>
    <t>TR000576</t>
  </si>
  <si>
    <t>C00576</t>
  </si>
  <si>
    <t>TR000577</t>
  </si>
  <si>
    <t>C00577</t>
  </si>
  <si>
    <t>TR000578</t>
  </si>
  <si>
    <t>C00578</t>
  </si>
  <si>
    <t>TR000579</t>
  </si>
  <si>
    <t>C00579</t>
  </si>
  <si>
    <t>TR000580</t>
  </si>
  <si>
    <t>C00580</t>
  </si>
  <si>
    <t>TR000581</t>
  </si>
  <si>
    <t>C00581</t>
  </si>
  <si>
    <t>TR000582</t>
  </si>
  <si>
    <t>C00582</t>
  </si>
  <si>
    <t>TR000583</t>
  </si>
  <si>
    <t>C00583</t>
  </si>
  <si>
    <t>TR000584</t>
  </si>
  <si>
    <t>C00584</t>
  </si>
  <si>
    <t>TR000585</t>
  </si>
  <si>
    <t>C00585</t>
  </si>
  <si>
    <t>TR000586</t>
  </si>
  <si>
    <t>C00586</t>
  </si>
  <si>
    <t>TR000587</t>
  </si>
  <si>
    <t>C00587</t>
  </si>
  <si>
    <t>TR000588</t>
  </si>
  <si>
    <t>C00588</t>
  </si>
  <si>
    <t>TR000589</t>
  </si>
  <si>
    <t>C00589</t>
  </si>
  <si>
    <t>TR000590</t>
  </si>
  <si>
    <t>C00590</t>
  </si>
  <si>
    <t>TR000591</t>
  </si>
  <si>
    <t>C00591</t>
  </si>
  <si>
    <t>TR000592</t>
  </si>
  <si>
    <t>C00592</t>
  </si>
  <si>
    <t>TR000593</t>
  </si>
  <si>
    <t>C00593</t>
  </si>
  <si>
    <t>TR000594</t>
  </si>
  <si>
    <t>C00594</t>
  </si>
  <si>
    <t>TR000595</t>
  </si>
  <si>
    <t>C00595</t>
  </si>
  <si>
    <t>TR000596</t>
  </si>
  <si>
    <t>C00596</t>
  </si>
  <si>
    <t>TR000597</t>
  </si>
  <si>
    <t>C00597</t>
  </si>
  <si>
    <t>TR000598</t>
  </si>
  <si>
    <t>C00598</t>
  </si>
  <si>
    <t>TR000599</t>
  </si>
  <si>
    <t>C00599</t>
  </si>
  <si>
    <t>TR000600</t>
  </si>
  <si>
    <t>C00600</t>
  </si>
  <si>
    <t>TR000601</t>
  </si>
  <si>
    <t>C00601</t>
  </si>
  <si>
    <t>TR000602</t>
  </si>
  <si>
    <t>C00602</t>
  </si>
  <si>
    <t>TR000603</t>
  </si>
  <si>
    <t>C00603</t>
  </si>
  <si>
    <t>TR000604</t>
  </si>
  <si>
    <t>C00604</t>
  </si>
  <si>
    <t>TR000605</t>
  </si>
  <si>
    <t>C00605</t>
  </si>
  <si>
    <t>TR000606</t>
  </si>
  <si>
    <t>C00606</t>
  </si>
  <si>
    <t>TR000607</t>
  </si>
  <si>
    <t>C00607</t>
  </si>
  <si>
    <t>TR000608</t>
  </si>
  <si>
    <t>C00608</t>
  </si>
  <si>
    <t>TR000609</t>
  </si>
  <si>
    <t>C00609</t>
  </si>
  <si>
    <t>TR000610</t>
  </si>
  <si>
    <t>C00610</t>
  </si>
  <si>
    <t>TR000611</t>
  </si>
  <si>
    <t>C00611</t>
  </si>
  <si>
    <t>TR000612</t>
  </si>
  <si>
    <t>C00612</t>
  </si>
  <si>
    <t>TR000613</t>
  </si>
  <si>
    <t>C00613</t>
  </si>
  <si>
    <t>TR000614</t>
  </si>
  <si>
    <t>C00614</t>
  </si>
  <si>
    <t>TR000615</t>
  </si>
  <si>
    <t>C00615</t>
  </si>
  <si>
    <t>TR000616</t>
  </si>
  <si>
    <t>C00616</t>
  </si>
  <si>
    <t>TR000617</t>
  </si>
  <si>
    <t>C00617</t>
  </si>
  <si>
    <t>TR000618</t>
  </si>
  <si>
    <t>C00618</t>
  </si>
  <si>
    <t>TR000619</t>
  </si>
  <si>
    <t>C00619</t>
  </si>
  <si>
    <t>TR000620</t>
  </si>
  <si>
    <t>C00620</t>
  </si>
  <si>
    <t>TR000621</t>
  </si>
  <si>
    <t>C00621</t>
  </si>
  <si>
    <t>TR000622</t>
  </si>
  <si>
    <t>C00622</t>
  </si>
  <si>
    <t>TR000623</t>
  </si>
  <si>
    <t>C00623</t>
  </si>
  <si>
    <t>TR000624</t>
  </si>
  <si>
    <t>C00624</t>
  </si>
  <si>
    <t>TR000625</t>
  </si>
  <si>
    <t>C00625</t>
  </si>
  <si>
    <t>TR000626</t>
  </si>
  <si>
    <t>C00626</t>
  </si>
  <si>
    <t>TR000627</t>
  </si>
  <si>
    <t>C00627</t>
  </si>
  <si>
    <t>TR000628</t>
  </si>
  <si>
    <t>C00628</t>
  </si>
  <si>
    <t>TR000629</t>
  </si>
  <si>
    <t>C00629</t>
  </si>
  <si>
    <t>TR000630</t>
  </si>
  <si>
    <t>C00630</t>
  </si>
  <si>
    <t>TR000631</t>
  </si>
  <si>
    <t>C00631</t>
  </si>
  <si>
    <t>TR000632</t>
  </si>
  <si>
    <t>C00632</t>
  </si>
  <si>
    <t>TR000633</t>
  </si>
  <si>
    <t>C00633</t>
  </si>
  <si>
    <t>TR000634</t>
  </si>
  <si>
    <t>C00634</t>
  </si>
  <si>
    <t>TR000635</t>
  </si>
  <si>
    <t>C00635</t>
  </si>
  <si>
    <t>TR000636</t>
  </si>
  <si>
    <t>C00636</t>
  </si>
  <si>
    <t>TR000637</t>
  </si>
  <si>
    <t>C00637</t>
  </si>
  <si>
    <t>TR000638</t>
  </si>
  <si>
    <t>C00638</t>
  </si>
  <si>
    <t>TR000639</t>
  </si>
  <si>
    <t>C00639</t>
  </si>
  <si>
    <t>TR000640</t>
  </si>
  <si>
    <t>C00640</t>
  </si>
  <si>
    <t>TR000641</t>
  </si>
  <si>
    <t>C00641</t>
  </si>
  <si>
    <t>TR000642</t>
  </si>
  <si>
    <t>C00642</t>
  </si>
  <si>
    <t>TR000643</t>
  </si>
  <si>
    <t>C00643</t>
  </si>
  <si>
    <t>TR000644</t>
  </si>
  <si>
    <t>C00644</t>
  </si>
  <si>
    <t>TR000645</t>
  </si>
  <si>
    <t>C00645</t>
  </si>
  <si>
    <t>TR000646</t>
  </si>
  <si>
    <t>C00646</t>
  </si>
  <si>
    <t>TR000647</t>
  </si>
  <si>
    <t>C00647</t>
  </si>
  <si>
    <t>TR000648</t>
  </si>
  <si>
    <t>C00648</t>
  </si>
  <si>
    <t>TR000649</t>
  </si>
  <si>
    <t>C00649</t>
  </si>
  <si>
    <t>TR000650</t>
  </si>
  <si>
    <t>C00650</t>
  </si>
  <si>
    <t>TR000651</t>
  </si>
  <si>
    <t>C00651</t>
  </si>
  <si>
    <t>TR000652</t>
  </si>
  <si>
    <t>C00652</t>
  </si>
  <si>
    <t>TR000653</t>
  </si>
  <si>
    <t>C00653</t>
  </si>
  <si>
    <t>TR000654</t>
  </si>
  <si>
    <t>C00654</t>
  </si>
  <si>
    <t>TR000655</t>
  </si>
  <si>
    <t>C00655</t>
  </si>
  <si>
    <t>TR000656</t>
  </si>
  <si>
    <t>C00656</t>
  </si>
  <si>
    <t>TR000657</t>
  </si>
  <si>
    <t>C00657</t>
  </si>
  <si>
    <t>TR000658</t>
  </si>
  <si>
    <t>C00658</t>
  </si>
  <si>
    <t>TR000659</t>
  </si>
  <si>
    <t>C00659</t>
  </si>
  <si>
    <t>TR000660</t>
  </si>
  <si>
    <t>C00660</t>
  </si>
  <si>
    <t>TR000661</t>
  </si>
  <si>
    <t>C00661</t>
  </si>
  <si>
    <t>TR000662</t>
  </si>
  <si>
    <t>C00662</t>
  </si>
  <si>
    <t>TR000663</t>
  </si>
  <si>
    <t>C00663</t>
  </si>
  <si>
    <t>TR000664</t>
  </si>
  <si>
    <t>C00664</t>
  </si>
  <si>
    <t>TR000665</t>
  </si>
  <si>
    <t>C00665</t>
  </si>
  <si>
    <t>TR000666</t>
  </si>
  <si>
    <t>C00666</t>
  </si>
  <si>
    <t>TR000667</t>
  </si>
  <si>
    <t>C00667</t>
  </si>
  <si>
    <t>TR000668</t>
  </si>
  <si>
    <t>C00668</t>
  </si>
  <si>
    <t>TR000669</t>
  </si>
  <si>
    <t>C00669</t>
  </si>
  <si>
    <t>TR000670</t>
  </si>
  <si>
    <t>C00670</t>
  </si>
  <si>
    <t>TR000671</t>
  </si>
  <si>
    <t>C00671</t>
  </si>
  <si>
    <t>TR000672</t>
  </si>
  <si>
    <t>C00672</t>
  </si>
  <si>
    <t>TR000673</t>
  </si>
  <si>
    <t>C00673</t>
  </si>
  <si>
    <t>TR000674</t>
  </si>
  <si>
    <t>C00674</t>
  </si>
  <si>
    <t>TR000675</t>
  </si>
  <si>
    <t>C00675</t>
  </si>
  <si>
    <t>TR000676</t>
  </si>
  <si>
    <t>C00676</t>
  </si>
  <si>
    <t>TR000677</t>
  </si>
  <si>
    <t>C00677</t>
  </si>
  <si>
    <t>TR000678</t>
  </si>
  <si>
    <t>C00678</t>
  </si>
  <si>
    <t>TR000679</t>
  </si>
  <si>
    <t>C00679</t>
  </si>
  <si>
    <t>TR000680</t>
  </si>
  <si>
    <t>C00680</t>
  </si>
  <si>
    <t>TR000681</t>
  </si>
  <si>
    <t>C00681</t>
  </si>
  <si>
    <t>TR000682</t>
  </si>
  <si>
    <t>C00682</t>
  </si>
  <si>
    <t>TR000683</t>
  </si>
  <si>
    <t>C00683</t>
  </si>
  <si>
    <t>TR000684</t>
  </si>
  <si>
    <t>C00684</t>
  </si>
  <si>
    <t>TR000685</t>
  </si>
  <si>
    <t>C00685</t>
  </si>
  <si>
    <t>TR000686</t>
  </si>
  <si>
    <t>C00686</t>
  </si>
  <si>
    <t>TR000687</t>
  </si>
  <si>
    <t>C00687</t>
  </si>
  <si>
    <t>TR000688</t>
  </si>
  <si>
    <t>C00688</t>
  </si>
  <si>
    <t>TR000689</t>
  </si>
  <si>
    <t>C00689</t>
  </si>
  <si>
    <t>TR000690</t>
  </si>
  <si>
    <t>C00690</t>
  </si>
  <si>
    <t>TR000691</t>
  </si>
  <si>
    <t>C00691</t>
  </si>
  <si>
    <t>TR000692</t>
  </si>
  <si>
    <t>C00692</t>
  </si>
  <si>
    <t>TR000693</t>
  </si>
  <si>
    <t>C00693</t>
  </si>
  <si>
    <t>TR000694</t>
  </si>
  <si>
    <t>C00694</t>
  </si>
  <si>
    <t>TR000695</t>
  </si>
  <si>
    <t>C00695</t>
  </si>
  <si>
    <t>TR000696</t>
  </si>
  <si>
    <t>C00696</t>
  </si>
  <si>
    <t>TR000697</t>
  </si>
  <si>
    <t>C00697</t>
  </si>
  <si>
    <t>TR000698</t>
  </si>
  <si>
    <t>C00698</t>
  </si>
  <si>
    <t>TR000699</t>
  </si>
  <si>
    <t>C00699</t>
  </si>
  <si>
    <t>TR000700</t>
  </si>
  <si>
    <t>C00700</t>
  </si>
  <si>
    <t>TR000701</t>
  </si>
  <si>
    <t>C00701</t>
  </si>
  <si>
    <t>TR000702</t>
  </si>
  <si>
    <t>C00702</t>
  </si>
  <si>
    <t>TR000703</t>
  </si>
  <si>
    <t>C00703</t>
  </si>
  <si>
    <t>TR000704</t>
  </si>
  <si>
    <t>C00704</t>
  </si>
  <si>
    <t>TR000705</t>
  </si>
  <si>
    <t>C00705</t>
  </si>
  <si>
    <t>TR000706</t>
  </si>
  <si>
    <t>C00706</t>
  </si>
  <si>
    <t>TR000707</t>
  </si>
  <si>
    <t>C00707</t>
  </si>
  <si>
    <t>TR000708</t>
  </si>
  <si>
    <t>C00708</t>
  </si>
  <si>
    <t>TR000709</t>
  </si>
  <si>
    <t>C00709</t>
  </si>
  <si>
    <t>TR000710</t>
  </si>
  <si>
    <t>C00710</t>
  </si>
  <si>
    <t>TR000711</t>
  </si>
  <si>
    <t>C00711</t>
  </si>
  <si>
    <t>TR000712</t>
  </si>
  <si>
    <t>C00712</t>
  </si>
  <si>
    <t>TR000713</t>
  </si>
  <si>
    <t>C00713</t>
  </si>
  <si>
    <t>TR000714</t>
  </si>
  <si>
    <t>C00714</t>
  </si>
  <si>
    <t>TR000715</t>
  </si>
  <si>
    <t>C00715</t>
  </si>
  <si>
    <t>TR000716</t>
  </si>
  <si>
    <t>C00716</t>
  </si>
  <si>
    <t>TR000717</t>
  </si>
  <si>
    <t>C00717</t>
  </si>
  <si>
    <t>TR000718</t>
  </si>
  <si>
    <t>C00718</t>
  </si>
  <si>
    <t>TR000719</t>
  </si>
  <si>
    <t>C00719</t>
  </si>
  <si>
    <t>TR000720</t>
  </si>
  <si>
    <t>C00720</t>
  </si>
  <si>
    <t>TR000721</t>
  </si>
  <si>
    <t>C00721</t>
  </si>
  <si>
    <t>TR000722</t>
  </si>
  <si>
    <t>C00722</t>
  </si>
  <si>
    <t>TR000723</t>
  </si>
  <si>
    <t>C00723</t>
  </si>
  <si>
    <t>TR000724</t>
  </si>
  <si>
    <t>C00724</t>
  </si>
  <si>
    <t>TR000725</t>
  </si>
  <si>
    <t>C00725</t>
  </si>
  <si>
    <t>TR000726</t>
  </si>
  <si>
    <t>C00726</t>
  </si>
  <si>
    <t>TR000727</t>
  </si>
  <si>
    <t>C00727</t>
  </si>
  <si>
    <t>TR000728</t>
  </si>
  <si>
    <t>C00728</t>
  </si>
  <si>
    <t>TR000729</t>
  </si>
  <si>
    <t>C00729</t>
  </si>
  <si>
    <t>TR000730</t>
  </si>
  <si>
    <t>C00730</t>
  </si>
  <si>
    <t>TR000731</t>
  </si>
  <si>
    <t>C00731</t>
  </si>
  <si>
    <t>TR000732</t>
  </si>
  <si>
    <t>C00732</t>
  </si>
  <si>
    <t>TR000733</t>
  </si>
  <si>
    <t>C00733</t>
  </si>
  <si>
    <t>TR000734</t>
  </si>
  <si>
    <t>C00734</t>
  </si>
  <si>
    <t>TR000735</t>
  </si>
  <si>
    <t>C00735</t>
  </si>
  <si>
    <t>TR000736</t>
  </si>
  <si>
    <t>C00736</t>
  </si>
  <si>
    <t>TR000737</t>
  </si>
  <si>
    <t>C00737</t>
  </si>
  <si>
    <t>TR000738</t>
  </si>
  <si>
    <t>C00738</t>
  </si>
  <si>
    <t>TR000739</t>
  </si>
  <si>
    <t>C00739</t>
  </si>
  <si>
    <t>TR000740</t>
  </si>
  <si>
    <t>C00740</t>
  </si>
  <si>
    <t>TR000741</t>
  </si>
  <si>
    <t>C00741</t>
  </si>
  <si>
    <t>TR000742</t>
  </si>
  <si>
    <t>C00742</t>
  </si>
  <si>
    <t>TR000743</t>
  </si>
  <si>
    <t>C00743</t>
  </si>
  <si>
    <t>TR000744</t>
  </si>
  <si>
    <t>C00744</t>
  </si>
  <si>
    <t>TR000745</t>
  </si>
  <si>
    <t>C00745</t>
  </si>
  <si>
    <t>TR000746</t>
  </si>
  <si>
    <t>C00746</t>
  </si>
  <si>
    <t>TR000747</t>
  </si>
  <si>
    <t>C00747</t>
  </si>
  <si>
    <t>TR000748</t>
  </si>
  <si>
    <t>C00748</t>
  </si>
  <si>
    <t>TR000749</t>
  </si>
  <si>
    <t>C00749</t>
  </si>
  <si>
    <t>TR000750</t>
  </si>
  <si>
    <t>C00750</t>
  </si>
  <si>
    <t>TR000751</t>
  </si>
  <si>
    <t>C00751</t>
  </si>
  <si>
    <t>TR000752</t>
  </si>
  <si>
    <t>C00752</t>
  </si>
  <si>
    <t>TR000753</t>
  </si>
  <si>
    <t>C00753</t>
  </si>
  <si>
    <t>TR000754</t>
  </si>
  <si>
    <t>C00754</t>
  </si>
  <si>
    <t>TR000755</t>
  </si>
  <si>
    <t>C00755</t>
  </si>
  <si>
    <t>TR000756</t>
  </si>
  <si>
    <t>C00756</t>
  </si>
  <si>
    <t>TR000757</t>
  </si>
  <si>
    <t>C00757</t>
  </si>
  <si>
    <t>TR000758</t>
  </si>
  <si>
    <t>C00758</t>
  </si>
  <si>
    <t>TR000759</t>
  </si>
  <si>
    <t>C00759</t>
  </si>
  <si>
    <t>TR000760</t>
  </si>
  <si>
    <t>C00760</t>
  </si>
  <si>
    <t>TR000761</t>
  </si>
  <si>
    <t>C00761</t>
  </si>
  <si>
    <t>TR000762</t>
  </si>
  <si>
    <t>C00762</t>
  </si>
  <si>
    <t>TR000763</t>
  </si>
  <si>
    <t>C00763</t>
  </si>
  <si>
    <t>TR000764</t>
  </si>
  <si>
    <t>C00764</t>
  </si>
  <si>
    <t>TR000765</t>
  </si>
  <si>
    <t>C00765</t>
  </si>
  <si>
    <t>TR000766</t>
  </si>
  <si>
    <t>C00766</t>
  </si>
  <si>
    <t>TR000767</t>
  </si>
  <si>
    <t>C00767</t>
  </si>
  <si>
    <t>TR000768</t>
  </si>
  <si>
    <t>C00768</t>
  </si>
  <si>
    <t>TR000769</t>
  </si>
  <si>
    <t>C00769</t>
  </si>
  <si>
    <t>TR000770</t>
  </si>
  <si>
    <t>C00770</t>
  </si>
  <si>
    <t>TR000771</t>
  </si>
  <si>
    <t>C00771</t>
  </si>
  <si>
    <t>TR000772</t>
  </si>
  <si>
    <t>C00772</t>
  </si>
  <si>
    <t>TR000773</t>
  </si>
  <si>
    <t>C00773</t>
  </si>
  <si>
    <t>TR000774</t>
  </si>
  <si>
    <t>C00774</t>
  </si>
  <si>
    <t>TR000775</t>
  </si>
  <si>
    <t>C00775</t>
  </si>
  <si>
    <t>TR000776</t>
  </si>
  <si>
    <t>C00776</t>
  </si>
  <si>
    <t>TR000777</t>
  </si>
  <si>
    <t>C00777</t>
  </si>
  <si>
    <t>TR000778</t>
  </si>
  <si>
    <t>C00778</t>
  </si>
  <si>
    <t>TR000779</t>
  </si>
  <si>
    <t>C00779</t>
  </si>
  <si>
    <t>TR000780</t>
  </si>
  <si>
    <t>C00780</t>
  </si>
  <si>
    <t>TR000781</t>
  </si>
  <si>
    <t>C00781</t>
  </si>
  <si>
    <t>TR000782</t>
  </si>
  <si>
    <t>C00782</t>
  </si>
  <si>
    <t>TR000783</t>
  </si>
  <si>
    <t>C00783</t>
  </si>
  <si>
    <t>TR000784</t>
  </si>
  <si>
    <t>C00784</t>
  </si>
  <si>
    <t>TR000785</t>
  </si>
  <si>
    <t>C00785</t>
  </si>
  <si>
    <t>TR000786</t>
  </si>
  <si>
    <t>C00786</t>
  </si>
  <si>
    <t>TR000787</t>
  </si>
  <si>
    <t>C00787</t>
  </si>
  <si>
    <t>TR000788</t>
  </si>
  <si>
    <t>C00788</t>
  </si>
  <si>
    <t>TR000789</t>
  </si>
  <si>
    <t>C00789</t>
  </si>
  <si>
    <t>TR000790</t>
  </si>
  <si>
    <t>C00790</t>
  </si>
  <si>
    <t>TR000791</t>
  </si>
  <si>
    <t>C00791</t>
  </si>
  <si>
    <t>TR000792</t>
  </si>
  <si>
    <t>C00792</t>
  </si>
  <si>
    <t>TR000793</t>
  </si>
  <si>
    <t>C00793</t>
  </si>
  <si>
    <t>TR000794</t>
  </si>
  <si>
    <t>C00794</t>
  </si>
  <si>
    <t>TR000795</t>
  </si>
  <si>
    <t>C00795</t>
  </si>
  <si>
    <t>TR000796</t>
  </si>
  <si>
    <t>C00796</t>
  </si>
  <si>
    <t>TR000797</t>
  </si>
  <si>
    <t>C00797</t>
  </si>
  <si>
    <t>TR000798</t>
  </si>
  <si>
    <t>C00798</t>
  </si>
  <si>
    <t>TR000799</t>
  </si>
  <si>
    <t>C00799</t>
  </si>
  <si>
    <t>TR000800</t>
  </si>
  <si>
    <t>C00800</t>
  </si>
  <si>
    <t>TR000801</t>
  </si>
  <si>
    <t>C00801</t>
  </si>
  <si>
    <t>TR000802</t>
  </si>
  <si>
    <t>C00802</t>
  </si>
  <si>
    <t>TR000803</t>
  </si>
  <si>
    <t>C00803</t>
  </si>
  <si>
    <t>TR000804</t>
  </si>
  <si>
    <t>C00804</t>
  </si>
  <si>
    <t>TR000805</t>
  </si>
  <si>
    <t>C00805</t>
  </si>
  <si>
    <t>TR000806</t>
  </si>
  <si>
    <t>C00806</t>
  </si>
  <si>
    <t>TR000807</t>
  </si>
  <si>
    <t>C00807</t>
  </si>
  <si>
    <t>TR000808</t>
  </si>
  <si>
    <t>C00808</t>
  </si>
  <si>
    <t>TR000809</t>
  </si>
  <si>
    <t>C00809</t>
  </si>
  <si>
    <t>TR000810</t>
  </si>
  <si>
    <t>C00810</t>
  </si>
  <si>
    <t>TR000811</t>
  </si>
  <si>
    <t>C00811</t>
  </si>
  <si>
    <t>TR000812</t>
  </si>
  <si>
    <t>C00812</t>
  </si>
  <si>
    <t>TR000813</t>
  </si>
  <si>
    <t>C00813</t>
  </si>
  <si>
    <t>TR000814</t>
  </si>
  <si>
    <t>C00814</t>
  </si>
  <si>
    <t>TR000815</t>
  </si>
  <si>
    <t>C00815</t>
  </si>
  <si>
    <t>TR000816</t>
  </si>
  <si>
    <t>C00816</t>
  </si>
  <si>
    <t>TR000817</t>
  </si>
  <si>
    <t>C00817</t>
  </si>
  <si>
    <t>TR000818</t>
  </si>
  <si>
    <t>C00818</t>
  </si>
  <si>
    <t>TR000819</t>
  </si>
  <si>
    <t>C00819</t>
  </si>
  <si>
    <t>TR000820</t>
  </si>
  <si>
    <t>C00820</t>
  </si>
  <si>
    <t>TR000821</t>
  </si>
  <si>
    <t>C00821</t>
  </si>
  <si>
    <t>TR000822</t>
  </si>
  <si>
    <t>C00822</t>
  </si>
  <si>
    <t>TR000823</t>
  </si>
  <si>
    <t>C00823</t>
  </si>
  <si>
    <t>TR000824</t>
  </si>
  <si>
    <t>C00824</t>
  </si>
  <si>
    <t>TR000825</t>
  </si>
  <si>
    <t>C00825</t>
  </si>
  <si>
    <t>TR000826</t>
  </si>
  <si>
    <t>C00826</t>
  </si>
  <si>
    <t>TR000827</t>
  </si>
  <si>
    <t>C00827</t>
  </si>
  <si>
    <t>TR000828</t>
  </si>
  <si>
    <t>C00828</t>
  </si>
  <si>
    <t>TR000829</t>
  </si>
  <si>
    <t>C00829</t>
  </si>
  <si>
    <t>TR000830</t>
  </si>
  <si>
    <t>C00830</t>
  </si>
  <si>
    <t>TR000831</t>
  </si>
  <si>
    <t>C00831</t>
  </si>
  <si>
    <t>TR000832</t>
  </si>
  <si>
    <t>C00832</t>
  </si>
  <si>
    <t>TR000833</t>
  </si>
  <si>
    <t>C00833</t>
  </si>
  <si>
    <t>TR000834</t>
  </si>
  <si>
    <t>C00834</t>
  </si>
  <si>
    <t>TR000835</t>
  </si>
  <si>
    <t>C00835</t>
  </si>
  <si>
    <t>TR000836</t>
  </si>
  <si>
    <t>C00836</t>
  </si>
  <si>
    <t>TR000837</t>
  </si>
  <si>
    <t>C00837</t>
  </si>
  <si>
    <t>TR000838</t>
  </si>
  <si>
    <t>C00838</t>
  </si>
  <si>
    <t>TR000839</t>
  </si>
  <si>
    <t>C00839</t>
  </si>
  <si>
    <t>TR000840</t>
  </si>
  <si>
    <t>C00840</t>
  </si>
  <si>
    <t>TR000841</t>
  </si>
  <si>
    <t>C00841</t>
  </si>
  <si>
    <t>TR000842</t>
  </si>
  <si>
    <t>C00842</t>
  </si>
  <si>
    <t>TR000843</t>
  </si>
  <si>
    <t>C00843</t>
  </si>
  <si>
    <t>TR000844</t>
  </si>
  <si>
    <t>C00844</t>
  </si>
  <si>
    <t>TR000845</t>
  </si>
  <si>
    <t>C00845</t>
  </si>
  <si>
    <t>TR000846</t>
  </si>
  <si>
    <t>C00846</t>
  </si>
  <si>
    <t>TR000847</t>
  </si>
  <si>
    <t>C00847</t>
  </si>
  <si>
    <t>TR000848</t>
  </si>
  <si>
    <t>C00848</t>
  </si>
  <si>
    <t>TR000849</t>
  </si>
  <si>
    <t>C00849</t>
  </si>
  <si>
    <t>TR000850</t>
  </si>
  <si>
    <t>C00850</t>
  </si>
  <si>
    <t>TR000851</t>
  </si>
  <si>
    <t>C00851</t>
  </si>
  <si>
    <t>TR000852</t>
  </si>
  <si>
    <t>C00852</t>
  </si>
  <si>
    <t>TR000853</t>
  </si>
  <si>
    <t>C00853</t>
  </si>
  <si>
    <t>TR000854</t>
  </si>
  <si>
    <t>C00854</t>
  </si>
  <si>
    <t>TR000855</t>
  </si>
  <si>
    <t>C00855</t>
  </si>
  <si>
    <t>TR000856</t>
  </si>
  <si>
    <t>C00856</t>
  </si>
  <si>
    <t>TR000857</t>
  </si>
  <si>
    <t>C00857</t>
  </si>
  <si>
    <t>TR000858</t>
  </si>
  <si>
    <t>C00858</t>
  </si>
  <si>
    <t>TR000859</t>
  </si>
  <si>
    <t>C00859</t>
  </si>
  <si>
    <t>TR000860</t>
  </si>
  <si>
    <t>C00860</t>
  </si>
  <si>
    <t>TR000861</t>
  </si>
  <si>
    <t>C00861</t>
  </si>
  <si>
    <t>TR000862</t>
  </si>
  <si>
    <t>C00862</t>
  </si>
  <si>
    <t>TR000863</t>
  </si>
  <si>
    <t>C00863</t>
  </si>
  <si>
    <t>TR000864</t>
  </si>
  <si>
    <t>C00864</t>
  </si>
  <si>
    <t>TR000865</t>
  </si>
  <si>
    <t>C00865</t>
  </si>
  <si>
    <t>TR000866</t>
  </si>
  <si>
    <t>C00866</t>
  </si>
  <si>
    <t>TR000867</t>
  </si>
  <si>
    <t>C00867</t>
  </si>
  <si>
    <t>TR000868</t>
  </si>
  <si>
    <t>C00868</t>
  </si>
  <si>
    <t>TR000869</t>
  </si>
  <si>
    <t>C00869</t>
  </si>
  <si>
    <t>TR000870</t>
  </si>
  <si>
    <t>C00870</t>
  </si>
  <si>
    <t>TR000871</t>
  </si>
  <si>
    <t>C00871</t>
  </si>
  <si>
    <t>TR000872</t>
  </si>
  <si>
    <t>C00872</t>
  </si>
  <si>
    <t>TR000873</t>
  </si>
  <si>
    <t>C00873</t>
  </si>
  <si>
    <t>TR000874</t>
  </si>
  <si>
    <t>C00874</t>
  </si>
  <si>
    <t>TR000875</t>
  </si>
  <si>
    <t>C00875</t>
  </si>
  <si>
    <t>TR000876</t>
  </si>
  <si>
    <t>C00876</t>
  </si>
  <si>
    <t>TR000877</t>
  </si>
  <si>
    <t>C00877</t>
  </si>
  <si>
    <t>TR000878</t>
  </si>
  <si>
    <t>C00878</t>
  </si>
  <si>
    <t>TR000879</t>
  </si>
  <si>
    <t>C00879</t>
  </si>
  <si>
    <t>TR000880</t>
  </si>
  <si>
    <t>C00880</t>
  </si>
  <si>
    <t>TR000881</t>
  </si>
  <si>
    <t>C00881</t>
  </si>
  <si>
    <t>TR000882</t>
  </si>
  <si>
    <t>C00882</t>
  </si>
  <si>
    <t>TR000883</t>
  </si>
  <si>
    <t>C00883</t>
  </si>
  <si>
    <t>TR000884</t>
  </si>
  <si>
    <t>C00884</t>
  </si>
  <si>
    <t>TR000885</t>
  </si>
  <si>
    <t>C00885</t>
  </si>
  <si>
    <t>TR000886</t>
  </si>
  <si>
    <t>C00886</t>
  </si>
  <si>
    <t>TR000887</t>
  </si>
  <si>
    <t>C00887</t>
  </si>
  <si>
    <t>TR000888</t>
  </si>
  <si>
    <t>C00888</t>
  </si>
  <si>
    <t>TR000889</t>
  </si>
  <si>
    <t>C00889</t>
  </si>
  <si>
    <t>TR000890</t>
  </si>
  <si>
    <t>C00890</t>
  </si>
  <si>
    <t>TR000891</t>
  </si>
  <si>
    <t>C00891</t>
  </si>
  <si>
    <t>TR000892</t>
  </si>
  <si>
    <t>C00892</t>
  </si>
  <si>
    <t>TR000893</t>
  </si>
  <si>
    <t>C00893</t>
  </si>
  <si>
    <t>TR000894</t>
  </si>
  <si>
    <t>C00894</t>
  </si>
  <si>
    <t>TR000895</t>
  </si>
  <si>
    <t>C00895</t>
  </si>
  <si>
    <t>TR000896</t>
  </si>
  <si>
    <t>C00896</t>
  </si>
  <si>
    <t>TR000897</t>
  </si>
  <si>
    <t>C00897</t>
  </si>
  <si>
    <t>TR000898</t>
  </si>
  <si>
    <t>C00898</t>
  </si>
  <si>
    <t>TR000899</t>
  </si>
  <si>
    <t>C00899</t>
  </si>
  <si>
    <t>TR000900</t>
  </si>
  <si>
    <t>C00900</t>
  </si>
  <si>
    <t>TR000901</t>
  </si>
  <si>
    <t>C00901</t>
  </si>
  <si>
    <t>TR000902</t>
  </si>
  <si>
    <t>C00902</t>
  </si>
  <si>
    <t>TR000903</t>
  </si>
  <si>
    <t>C00903</t>
  </si>
  <si>
    <t>TR000904</t>
  </si>
  <si>
    <t>C00904</t>
  </si>
  <si>
    <t>TR000905</t>
  </si>
  <si>
    <t>C00905</t>
  </si>
  <si>
    <t>TR000906</t>
  </si>
  <si>
    <t>C00906</t>
  </si>
  <si>
    <t>TR000907</t>
  </si>
  <si>
    <t>C00907</t>
  </si>
  <si>
    <t>TR000908</t>
  </si>
  <si>
    <t>C00908</t>
  </si>
  <si>
    <t>TR000909</t>
  </si>
  <si>
    <t>C00909</t>
  </si>
  <si>
    <t>TR000910</t>
  </si>
  <si>
    <t>C00910</t>
  </si>
  <si>
    <t>TR000911</t>
  </si>
  <si>
    <t>C00911</t>
  </si>
  <si>
    <t>TR000912</t>
  </si>
  <si>
    <t>C00912</t>
  </si>
  <si>
    <t>TR000913</t>
  </si>
  <si>
    <t>C00913</t>
  </si>
  <si>
    <t>TR000914</t>
  </si>
  <si>
    <t>C00914</t>
  </si>
  <si>
    <t>TR000915</t>
  </si>
  <si>
    <t>C00915</t>
  </si>
  <si>
    <t>TR000916</t>
  </si>
  <si>
    <t>C00916</t>
  </si>
  <si>
    <t>TR000917</t>
  </si>
  <si>
    <t>C00917</t>
  </si>
  <si>
    <t>TR000918</t>
  </si>
  <si>
    <t>C00918</t>
  </si>
  <si>
    <t>TR000919</t>
  </si>
  <si>
    <t>C00919</t>
  </si>
  <si>
    <t>TR000920</t>
  </si>
  <si>
    <t>C00920</t>
  </si>
  <si>
    <t>TR000921</t>
  </si>
  <si>
    <t>C00921</t>
  </si>
  <si>
    <t>TR000922</t>
  </si>
  <si>
    <t>C00922</t>
  </si>
  <si>
    <t>TR000923</t>
  </si>
  <si>
    <t>C00923</t>
  </si>
  <si>
    <t>TR000924</t>
  </si>
  <si>
    <t>C00924</t>
  </si>
  <si>
    <t>TR000925</t>
  </si>
  <si>
    <t>C00925</t>
  </si>
  <si>
    <t>TR000926</t>
  </si>
  <si>
    <t>C00926</t>
  </si>
  <si>
    <t>TR000927</t>
  </si>
  <si>
    <t>C00927</t>
  </si>
  <si>
    <t>TR000928</t>
  </si>
  <si>
    <t>C00928</t>
  </si>
  <si>
    <t>TR000929</t>
  </si>
  <si>
    <t>C00929</t>
  </si>
  <si>
    <t>TR000930</t>
  </si>
  <si>
    <t>C00930</t>
  </si>
  <si>
    <t>TR000931</t>
  </si>
  <si>
    <t>C00931</t>
  </si>
  <si>
    <t>TR000932</t>
  </si>
  <si>
    <t>C00932</t>
  </si>
  <si>
    <t>TR000933</t>
  </si>
  <si>
    <t>C00933</t>
  </si>
  <si>
    <t>TR000934</t>
  </si>
  <si>
    <t>C00934</t>
  </si>
  <si>
    <t>TR000935</t>
  </si>
  <si>
    <t>C00935</t>
  </si>
  <si>
    <t>TR000936</t>
  </si>
  <si>
    <t>C00936</t>
  </si>
  <si>
    <t>TR000937</t>
  </si>
  <si>
    <t>C00937</t>
  </si>
  <si>
    <t>TR000938</t>
  </si>
  <si>
    <t>C00938</t>
  </si>
  <si>
    <t>TR000939</t>
  </si>
  <si>
    <t>C00939</t>
  </si>
  <si>
    <t>TR000940</t>
  </si>
  <si>
    <t>C00940</t>
  </si>
  <si>
    <t>TR000941</t>
  </si>
  <si>
    <t>C00941</t>
  </si>
  <si>
    <t>TR000942</t>
  </si>
  <si>
    <t>C00942</t>
  </si>
  <si>
    <t>TR000943</t>
  </si>
  <si>
    <t>C00943</t>
  </si>
  <si>
    <t>TR000944</t>
  </si>
  <si>
    <t>C00944</t>
  </si>
  <si>
    <t>TR000945</t>
  </si>
  <si>
    <t>C00945</t>
  </si>
  <si>
    <t>TR000946</t>
  </si>
  <si>
    <t>C00946</t>
  </si>
  <si>
    <t>TR000947</t>
  </si>
  <si>
    <t>C00947</t>
  </si>
  <si>
    <t>TR000948</t>
  </si>
  <si>
    <t>C00948</t>
  </si>
  <si>
    <t>TR000949</t>
  </si>
  <si>
    <t>C00949</t>
  </si>
  <si>
    <t>TR000950</t>
  </si>
  <si>
    <t>C00950</t>
  </si>
  <si>
    <t>TR000951</t>
  </si>
  <si>
    <t>C00951</t>
  </si>
  <si>
    <t>TR000952</t>
  </si>
  <si>
    <t>C00952</t>
  </si>
  <si>
    <t>TR000953</t>
  </si>
  <si>
    <t>C00953</t>
  </si>
  <si>
    <t>TR000954</t>
  </si>
  <si>
    <t>C00954</t>
  </si>
  <si>
    <t>TR000955</t>
  </si>
  <si>
    <t>C00955</t>
  </si>
  <si>
    <t>TR000956</t>
  </si>
  <si>
    <t>C00956</t>
  </si>
  <si>
    <t>TR000957</t>
  </si>
  <si>
    <t>C00957</t>
  </si>
  <si>
    <t>TR000958</t>
  </si>
  <si>
    <t>C00958</t>
  </si>
  <si>
    <t>TR000959</t>
  </si>
  <si>
    <t>C00959</t>
  </si>
  <si>
    <t>TR000960</t>
  </si>
  <si>
    <t>C00960</t>
  </si>
  <si>
    <t>TR000961</t>
  </si>
  <si>
    <t>C00961</t>
  </si>
  <si>
    <t>TR000962</t>
  </si>
  <si>
    <t>C00962</t>
  </si>
  <si>
    <t>TR000963</t>
  </si>
  <si>
    <t>C00963</t>
  </si>
  <si>
    <t>TR000964</t>
  </si>
  <si>
    <t>C00964</t>
  </si>
  <si>
    <t>TR000965</t>
  </si>
  <si>
    <t>C00965</t>
  </si>
  <si>
    <t>TR000966</t>
  </si>
  <si>
    <t>C00966</t>
  </si>
  <si>
    <t>TR000967</t>
  </si>
  <si>
    <t>C00967</t>
  </si>
  <si>
    <t>TR000968</t>
  </si>
  <si>
    <t>C00968</t>
  </si>
  <si>
    <t>TR000969</t>
  </si>
  <si>
    <t>C00969</t>
  </si>
  <si>
    <t>TR000970</t>
  </si>
  <si>
    <t>C00970</t>
  </si>
  <si>
    <t>TR000971</t>
  </si>
  <si>
    <t>C00971</t>
  </si>
  <si>
    <t>TR000972</t>
  </si>
  <si>
    <t>C00972</t>
  </si>
  <si>
    <t>TR000973</t>
  </si>
  <si>
    <t>C00973</t>
  </si>
  <si>
    <t>TR000974</t>
  </si>
  <si>
    <t>C00974</t>
  </si>
  <si>
    <t>TR000975</t>
  </si>
  <si>
    <t>C00975</t>
  </si>
  <si>
    <t>TR000976</t>
  </si>
  <si>
    <t>C00976</t>
  </si>
  <si>
    <t>TR000977</t>
  </si>
  <si>
    <t>C00977</t>
  </si>
  <si>
    <t>TR000978</t>
  </si>
  <si>
    <t>C00978</t>
  </si>
  <si>
    <t>TR000979</t>
  </si>
  <si>
    <t>C00979</t>
  </si>
  <si>
    <t>TR000980</t>
  </si>
  <si>
    <t>C00980</t>
  </si>
  <si>
    <t>TR000981</t>
  </si>
  <si>
    <t>C00981</t>
  </si>
  <si>
    <t>TR000982</t>
  </si>
  <si>
    <t>C00982</t>
  </si>
  <si>
    <t>TR000983</t>
  </si>
  <si>
    <t>C00983</t>
  </si>
  <si>
    <t>TR000984</t>
  </si>
  <si>
    <t>C00984</t>
  </si>
  <si>
    <t>TR000985</t>
  </si>
  <si>
    <t>C00985</t>
  </si>
  <si>
    <t>TR000986</t>
  </si>
  <si>
    <t>C00986</t>
  </si>
  <si>
    <t>TR000987</t>
  </si>
  <si>
    <t>C00987</t>
  </si>
  <si>
    <t>TR000988</t>
  </si>
  <si>
    <t>C00988</t>
  </si>
  <si>
    <t>TR000989</t>
  </si>
  <si>
    <t>C00989</t>
  </si>
  <si>
    <t>TR000990</t>
  </si>
  <si>
    <t>C00990</t>
  </si>
  <si>
    <t>TR000991</t>
  </si>
  <si>
    <t>C00991</t>
  </si>
  <si>
    <t>TR000992</t>
  </si>
  <si>
    <t>C00992</t>
  </si>
  <si>
    <t>TR000993</t>
  </si>
  <si>
    <t>C00993</t>
  </si>
  <si>
    <t>TR000994</t>
  </si>
  <si>
    <t>C00994</t>
  </si>
  <si>
    <t>TR000995</t>
  </si>
  <si>
    <t>C00995</t>
  </si>
  <si>
    <t>TR000996</t>
  </si>
  <si>
    <t>C00996</t>
  </si>
  <si>
    <t>TR000997</t>
  </si>
  <si>
    <t>C00997</t>
  </si>
  <si>
    <t>TR000998</t>
  </si>
  <si>
    <t>C00998</t>
  </si>
  <si>
    <t>TR000999</t>
  </si>
  <si>
    <t>C00999</t>
  </si>
  <si>
    <t>TR001000</t>
  </si>
  <si>
    <t>C01000</t>
  </si>
  <si>
    <t>TR001001</t>
  </si>
  <si>
    <t>C01001</t>
  </si>
  <si>
    <t>TR001002</t>
  </si>
  <si>
    <t>C01002</t>
  </si>
  <si>
    <t>TR001003</t>
  </si>
  <si>
    <t>C01003</t>
  </si>
  <si>
    <t>TR001004</t>
  </si>
  <si>
    <t>C01004</t>
  </si>
  <si>
    <t>TR001005</t>
  </si>
  <si>
    <t>C01005</t>
  </si>
  <si>
    <t>TR001006</t>
  </si>
  <si>
    <t>C01006</t>
  </si>
  <si>
    <t>TR001007</t>
  </si>
  <si>
    <t>C01007</t>
  </si>
  <si>
    <t>TR001008</t>
  </si>
  <si>
    <t>C01008</t>
  </si>
  <si>
    <t>TR001009</t>
  </si>
  <si>
    <t>C01009</t>
  </si>
  <si>
    <t>TR001010</t>
  </si>
  <si>
    <t>C01010</t>
  </si>
  <si>
    <t>TR001011</t>
  </si>
  <si>
    <t>C01011</t>
  </si>
  <si>
    <t>TR001012</t>
  </si>
  <si>
    <t>C01012</t>
  </si>
  <si>
    <t>TR001013</t>
  </si>
  <si>
    <t>C01013</t>
  </si>
  <si>
    <t>TR001014</t>
  </si>
  <si>
    <t>C01014</t>
  </si>
  <si>
    <t>TR001015</t>
  </si>
  <si>
    <t>C01015</t>
  </si>
  <si>
    <t>TR001016</t>
  </si>
  <si>
    <t>C01016</t>
  </si>
  <si>
    <t>TR001017</t>
  </si>
  <si>
    <t>C01017</t>
  </si>
  <si>
    <t>TR001018</t>
  </si>
  <si>
    <t>C01018</t>
  </si>
  <si>
    <t>TR001019</t>
  </si>
  <si>
    <t>C01019</t>
  </si>
  <si>
    <t>TR001020</t>
  </si>
  <si>
    <t>C01020</t>
  </si>
  <si>
    <t>TR001021</t>
  </si>
  <si>
    <t>C01021</t>
  </si>
  <si>
    <t>TR001022</t>
  </si>
  <si>
    <t>C01022</t>
  </si>
  <si>
    <t>TR001023</t>
  </si>
  <si>
    <t>C01023</t>
  </si>
  <si>
    <t>TR001024</t>
  </si>
  <si>
    <t>C01024</t>
  </si>
  <si>
    <t>TR001025</t>
  </si>
  <si>
    <t>C01025</t>
  </si>
  <si>
    <t>TR001026</t>
  </si>
  <si>
    <t>C01026</t>
  </si>
  <si>
    <t>TR001027</t>
  </si>
  <si>
    <t>C01027</t>
  </si>
  <si>
    <t>TR001028</t>
  </si>
  <si>
    <t>C01028</t>
  </si>
  <si>
    <t>TR001029</t>
  </si>
  <si>
    <t>C01029</t>
  </si>
  <si>
    <t>TR001030</t>
  </si>
  <si>
    <t>C01030</t>
  </si>
  <si>
    <t>TR001031</t>
  </si>
  <si>
    <t>C01031</t>
  </si>
  <si>
    <t>TR001032</t>
  </si>
  <si>
    <t>C01032</t>
  </si>
  <si>
    <t>TR001033</t>
  </si>
  <si>
    <t>C01033</t>
  </si>
  <si>
    <t>TR001034</t>
  </si>
  <si>
    <t>C01034</t>
  </si>
  <si>
    <t>TR001035</t>
  </si>
  <si>
    <t>C01035</t>
  </si>
  <si>
    <t>TR001036</t>
  </si>
  <si>
    <t>C01036</t>
  </si>
  <si>
    <t>TR001037</t>
  </si>
  <si>
    <t>C01037</t>
  </si>
  <si>
    <t>TR001038</t>
  </si>
  <si>
    <t>C01038</t>
  </si>
  <si>
    <t>TR001039</t>
  </si>
  <si>
    <t>C01039</t>
  </si>
  <si>
    <t>TR001040</t>
  </si>
  <si>
    <t>C01040</t>
  </si>
  <si>
    <t>TR001041</t>
  </si>
  <si>
    <t>C01041</t>
  </si>
  <si>
    <t>TR001042</t>
  </si>
  <si>
    <t>C01042</t>
  </si>
  <si>
    <t>TR001043</t>
  </si>
  <si>
    <t>C01043</t>
  </si>
  <si>
    <t>TR001044</t>
  </si>
  <si>
    <t>C01044</t>
  </si>
  <si>
    <t>TR001045</t>
  </si>
  <si>
    <t>C01045</t>
  </si>
  <si>
    <t>TR001046</t>
  </si>
  <si>
    <t>C01046</t>
  </si>
  <si>
    <t>TR001047</t>
  </si>
  <si>
    <t>C01047</t>
  </si>
  <si>
    <t>TR001048</t>
  </si>
  <si>
    <t>C01048</t>
  </si>
  <si>
    <t>TR001049</t>
  </si>
  <si>
    <t>C01049</t>
  </si>
  <si>
    <t>TR001050</t>
  </si>
  <si>
    <t>C01050</t>
  </si>
  <si>
    <t>TR001051</t>
  </si>
  <si>
    <t>C01051</t>
  </si>
  <si>
    <t>TR001052</t>
  </si>
  <si>
    <t>C01052</t>
  </si>
  <si>
    <t>TR001053</t>
  </si>
  <si>
    <t>C01053</t>
  </si>
  <si>
    <t>TR001054</t>
  </si>
  <si>
    <t>C01054</t>
  </si>
  <si>
    <t>TR001055</t>
  </si>
  <si>
    <t>C01055</t>
  </si>
  <si>
    <t>TR001056</t>
  </si>
  <si>
    <t>C01056</t>
  </si>
  <si>
    <t>TR001057</t>
  </si>
  <si>
    <t>C01057</t>
  </si>
  <si>
    <t>TR001058</t>
  </si>
  <si>
    <t>C01058</t>
  </si>
  <si>
    <t>TR001059</t>
  </si>
  <si>
    <t>C01059</t>
  </si>
  <si>
    <t>TR001060</t>
  </si>
  <si>
    <t>C01060</t>
  </si>
  <si>
    <t>TR001061</t>
  </si>
  <si>
    <t>C01061</t>
  </si>
  <si>
    <t>TR001062</t>
  </si>
  <si>
    <t>C01062</t>
  </si>
  <si>
    <t>TR001063</t>
  </si>
  <si>
    <t>C01063</t>
  </si>
  <si>
    <t>TR001064</t>
  </si>
  <si>
    <t>C01064</t>
  </si>
  <si>
    <t>TR001065</t>
  </si>
  <si>
    <t>C01065</t>
  </si>
  <si>
    <t>TR001066</t>
  </si>
  <si>
    <t>C01066</t>
  </si>
  <si>
    <t>TR001067</t>
  </si>
  <si>
    <t>C01067</t>
  </si>
  <si>
    <t>TR001068</t>
  </si>
  <si>
    <t>C01068</t>
  </si>
  <si>
    <t>TR001069</t>
  </si>
  <si>
    <t>C01069</t>
  </si>
  <si>
    <t>TR001070</t>
  </si>
  <si>
    <t>C01070</t>
  </si>
  <si>
    <t>TR001071</t>
  </si>
  <si>
    <t>C01071</t>
  </si>
  <si>
    <t>TR001072</t>
  </si>
  <si>
    <t>C01072</t>
  </si>
  <si>
    <t>TR001073</t>
  </si>
  <si>
    <t>C01073</t>
  </si>
  <si>
    <t>TR001074</t>
  </si>
  <si>
    <t>C01074</t>
  </si>
  <si>
    <t>TR001075</t>
  </si>
  <si>
    <t>C01075</t>
  </si>
  <si>
    <t>TR001076</t>
  </si>
  <si>
    <t>C01076</t>
  </si>
  <si>
    <t>TR001077</t>
  </si>
  <si>
    <t>C01077</t>
  </si>
  <si>
    <t>TR001078</t>
  </si>
  <si>
    <t>C01078</t>
  </si>
  <si>
    <t>TR001079</t>
  </si>
  <si>
    <t>C01079</t>
  </si>
  <si>
    <t>TR001080</t>
  </si>
  <si>
    <t>C01080</t>
  </si>
  <si>
    <t>TR001081</t>
  </si>
  <si>
    <t>C01081</t>
  </si>
  <si>
    <t>TR001082</t>
  </si>
  <si>
    <t>C01082</t>
  </si>
  <si>
    <t>TR001083</t>
  </si>
  <si>
    <t>C01083</t>
  </si>
  <si>
    <t>TR001084</t>
  </si>
  <si>
    <t>C01084</t>
  </si>
  <si>
    <t>TR001085</t>
  </si>
  <si>
    <t>C01085</t>
  </si>
  <si>
    <t>TR001086</t>
  </si>
  <si>
    <t>C01086</t>
  </si>
  <si>
    <t>TR001087</t>
  </si>
  <si>
    <t>C01087</t>
  </si>
  <si>
    <t>TR001088</t>
  </si>
  <si>
    <t>C01088</t>
  </si>
  <si>
    <t>TR001089</t>
  </si>
  <si>
    <t>C01089</t>
  </si>
  <si>
    <t>TR001090</t>
  </si>
  <si>
    <t>C01090</t>
  </si>
  <si>
    <t>TR001091</t>
  </si>
  <si>
    <t>C01091</t>
  </si>
  <si>
    <t>TR001092</t>
  </si>
  <si>
    <t>C01092</t>
  </si>
  <si>
    <t>TR001093</t>
  </si>
  <si>
    <t>C01093</t>
  </si>
  <si>
    <t>TR001094</t>
  </si>
  <si>
    <t>C01094</t>
  </si>
  <si>
    <t>TR001095</t>
  </si>
  <si>
    <t>C01095</t>
  </si>
  <si>
    <t>TR001096</t>
  </si>
  <si>
    <t>C01096</t>
  </si>
  <si>
    <t>TR001097</t>
  </si>
  <si>
    <t>C01097</t>
  </si>
  <si>
    <t>TR001098</t>
  </si>
  <si>
    <t>C01098</t>
  </si>
  <si>
    <t>TR001099</t>
  </si>
  <si>
    <t>C01099</t>
  </si>
  <si>
    <t>TR001100</t>
  </si>
  <si>
    <t>C01100</t>
  </si>
  <si>
    <t>TR001101</t>
  </si>
  <si>
    <t>C01101</t>
  </si>
  <si>
    <t>TR001102</t>
  </si>
  <si>
    <t>C01102</t>
  </si>
  <si>
    <t>TR001103</t>
  </si>
  <si>
    <t>C01103</t>
  </si>
  <si>
    <t>TR001104</t>
  </si>
  <si>
    <t>C01104</t>
  </si>
  <si>
    <t>TR001105</t>
  </si>
  <si>
    <t>C01105</t>
  </si>
  <si>
    <t>TR001106</t>
  </si>
  <si>
    <t>C01106</t>
  </si>
  <si>
    <t>TR001107</t>
  </si>
  <si>
    <t>C01107</t>
  </si>
  <si>
    <t>TR001108</t>
  </si>
  <si>
    <t>C01108</t>
  </si>
  <si>
    <t>TR001109</t>
  </si>
  <si>
    <t>C01109</t>
  </si>
  <si>
    <t>TR001110</t>
  </si>
  <si>
    <t>C01110</t>
  </si>
  <si>
    <t>TR001111</t>
  </si>
  <si>
    <t>C01111</t>
  </si>
  <si>
    <t>TR001112</t>
  </si>
  <si>
    <t>C01112</t>
  </si>
  <si>
    <t>TR001113</t>
  </si>
  <si>
    <t>C01113</t>
  </si>
  <si>
    <t>TR001114</t>
  </si>
  <si>
    <t>C01114</t>
  </si>
  <si>
    <t>TR001115</t>
  </si>
  <si>
    <t>C01115</t>
  </si>
  <si>
    <t>TR001116</t>
  </si>
  <si>
    <t>C01116</t>
  </si>
  <si>
    <t>TR001117</t>
  </si>
  <si>
    <t>C01117</t>
  </si>
  <si>
    <t>TR001118</t>
  </si>
  <si>
    <t>C01118</t>
  </si>
  <si>
    <t>TR001119</t>
  </si>
  <si>
    <t>C01119</t>
  </si>
  <si>
    <t>TR001120</t>
  </si>
  <si>
    <t>C01120</t>
  </si>
  <si>
    <t>TR001121</t>
  </si>
  <si>
    <t>C01121</t>
  </si>
  <si>
    <t>TR001122</t>
  </si>
  <si>
    <t>C01122</t>
  </si>
  <si>
    <t>TR001123</t>
  </si>
  <si>
    <t>C01123</t>
  </si>
  <si>
    <t>TR001124</t>
  </si>
  <si>
    <t>C01124</t>
  </si>
  <si>
    <t>TR001125</t>
  </si>
  <si>
    <t>C01125</t>
  </si>
  <si>
    <t>TR001126</t>
  </si>
  <si>
    <t>C01126</t>
  </si>
  <si>
    <t>TR001127</t>
  </si>
  <si>
    <t>C01127</t>
  </si>
  <si>
    <t>TR001128</t>
  </si>
  <si>
    <t>C01128</t>
  </si>
  <si>
    <t>TR001129</t>
  </si>
  <si>
    <t>C01129</t>
  </si>
  <si>
    <t>TR001130</t>
  </si>
  <si>
    <t>C01130</t>
  </si>
  <si>
    <t>TR001131</t>
  </si>
  <si>
    <t>C01131</t>
  </si>
  <si>
    <t>TR001132</t>
  </si>
  <si>
    <t>C01132</t>
  </si>
  <si>
    <t>TR001133</t>
  </si>
  <si>
    <t>C01133</t>
  </si>
  <si>
    <t>TR001134</t>
  </si>
  <si>
    <t>C01134</t>
  </si>
  <si>
    <t>TR001135</t>
  </si>
  <si>
    <t>C01135</t>
  </si>
  <si>
    <t>TR001136</t>
  </si>
  <si>
    <t>C01136</t>
  </si>
  <si>
    <t>TR001137</t>
  </si>
  <si>
    <t>C01137</t>
  </si>
  <si>
    <t>TR001138</t>
  </si>
  <si>
    <t>C01138</t>
  </si>
  <si>
    <t>TR001139</t>
  </si>
  <si>
    <t>C01139</t>
  </si>
  <si>
    <t>TR001140</t>
  </si>
  <si>
    <t>C01140</t>
  </si>
  <si>
    <t>TR001141</t>
  </si>
  <si>
    <t>C01141</t>
  </si>
  <si>
    <t>TR001142</t>
  </si>
  <si>
    <t>C01142</t>
  </si>
  <si>
    <t>TR001143</t>
  </si>
  <si>
    <t>C01143</t>
  </si>
  <si>
    <t>TR001144</t>
  </si>
  <si>
    <t>C01144</t>
  </si>
  <si>
    <t>TR001145</t>
  </si>
  <si>
    <t>C01145</t>
  </si>
  <si>
    <t>TR001146</t>
  </si>
  <si>
    <t>C01146</t>
  </si>
  <si>
    <t>TR001147</t>
  </si>
  <si>
    <t>C01147</t>
  </si>
  <si>
    <t>TR001148</t>
  </si>
  <si>
    <t>C01148</t>
  </si>
  <si>
    <t>TR001149</t>
  </si>
  <si>
    <t>C01149</t>
  </si>
  <si>
    <t>TR001150</t>
  </si>
  <si>
    <t>C01150</t>
  </si>
  <si>
    <t>TR001151</t>
  </si>
  <si>
    <t>C01151</t>
  </si>
  <si>
    <t>TR001152</t>
  </si>
  <si>
    <t>C01152</t>
  </si>
  <si>
    <t>TR001153</t>
  </si>
  <si>
    <t>C01153</t>
  </si>
  <si>
    <t>TR001154</t>
  </si>
  <si>
    <t>C01154</t>
  </si>
  <si>
    <t>TR001155</t>
  </si>
  <si>
    <t>C01155</t>
  </si>
  <si>
    <t>TR001156</t>
  </si>
  <si>
    <t>C01156</t>
  </si>
  <si>
    <t>TR001157</t>
  </si>
  <si>
    <t>C01157</t>
  </si>
  <si>
    <t>TR001158</t>
  </si>
  <si>
    <t>C01158</t>
  </si>
  <si>
    <t>TR001159</t>
  </si>
  <si>
    <t>C01159</t>
  </si>
  <si>
    <t>TR001160</t>
  </si>
  <si>
    <t>C01160</t>
  </si>
  <si>
    <t>TR001161</t>
  </si>
  <si>
    <t>C01161</t>
  </si>
  <si>
    <t>TR001162</t>
  </si>
  <si>
    <t>C01162</t>
  </si>
  <si>
    <t>TR001163</t>
  </si>
  <si>
    <t>C01163</t>
  </si>
  <si>
    <t>TR001164</t>
  </si>
  <si>
    <t>C01164</t>
  </si>
  <si>
    <t>TR001165</t>
  </si>
  <si>
    <t>C01165</t>
  </si>
  <si>
    <t>TR001166</t>
  </si>
  <si>
    <t>C01166</t>
  </si>
  <si>
    <t>TR001167</t>
  </si>
  <si>
    <t>C01167</t>
  </si>
  <si>
    <t>TR001168</t>
  </si>
  <si>
    <t>C01168</t>
  </si>
  <si>
    <t>TR001169</t>
  </si>
  <si>
    <t>C01169</t>
  </si>
  <si>
    <t>TR001170</t>
  </si>
  <si>
    <t>C01170</t>
  </si>
  <si>
    <t>TR001171</t>
  </si>
  <si>
    <t>C01171</t>
  </si>
  <si>
    <t>TR001172</t>
  </si>
  <si>
    <t>C01172</t>
  </si>
  <si>
    <t>TR001173</t>
  </si>
  <si>
    <t>C01173</t>
  </si>
  <si>
    <t>TR001174</t>
  </si>
  <si>
    <t>C01174</t>
  </si>
  <si>
    <t>TR001175</t>
  </si>
  <si>
    <t>C01175</t>
  </si>
  <si>
    <t>TR001176</t>
  </si>
  <si>
    <t>C01176</t>
  </si>
  <si>
    <t>TR001177</t>
  </si>
  <si>
    <t>C01177</t>
  </si>
  <si>
    <t>TR001178</t>
  </si>
  <si>
    <t>C01178</t>
  </si>
  <si>
    <t>TR001179</t>
  </si>
  <si>
    <t>C01179</t>
  </si>
  <si>
    <t>TR001180</t>
  </si>
  <si>
    <t>C01180</t>
  </si>
  <si>
    <t>TR001181</t>
  </si>
  <si>
    <t>C01181</t>
  </si>
  <si>
    <t>TR001182</t>
  </si>
  <si>
    <t>C01182</t>
  </si>
  <si>
    <t>TR001183</t>
  </si>
  <si>
    <t>C01183</t>
  </si>
  <si>
    <t>TR001184</t>
  </si>
  <si>
    <t>C01184</t>
  </si>
  <si>
    <t>TR001185</t>
  </si>
  <si>
    <t>C01185</t>
  </si>
  <si>
    <t>TR001186</t>
  </si>
  <si>
    <t>C01186</t>
  </si>
  <si>
    <t>TR001187</t>
  </si>
  <si>
    <t>C01187</t>
  </si>
  <si>
    <t>TR001188</t>
  </si>
  <si>
    <t>C01188</t>
  </si>
  <si>
    <t>TR001189</t>
  </si>
  <si>
    <t>C01189</t>
  </si>
  <si>
    <t>TR001190</t>
  </si>
  <si>
    <t>C01190</t>
  </si>
  <si>
    <t>TR001191</t>
  </si>
  <si>
    <t>C01191</t>
  </si>
  <si>
    <t>TR001192</t>
  </si>
  <si>
    <t>C01192</t>
  </si>
  <si>
    <t>TR001193</t>
  </si>
  <si>
    <t>C01193</t>
  </si>
  <si>
    <t>TR001194</t>
  </si>
  <si>
    <t>C01194</t>
  </si>
  <si>
    <t>TR001195</t>
  </si>
  <si>
    <t>C01195</t>
  </si>
  <si>
    <t>TR001196</t>
  </si>
  <si>
    <t>C01196</t>
  </si>
  <si>
    <t>TR001197</t>
  </si>
  <si>
    <t>C01197</t>
  </si>
  <si>
    <t>TR001198</t>
  </si>
  <si>
    <t>C01198</t>
  </si>
  <si>
    <t>TR001199</t>
  </si>
  <si>
    <t>C01199</t>
  </si>
  <si>
    <t>TR001200</t>
  </si>
  <si>
    <t>C01200</t>
  </si>
  <si>
    <t>TR001201</t>
  </si>
  <si>
    <t>C01201</t>
  </si>
  <si>
    <t>TR001202</t>
  </si>
  <si>
    <t>C01202</t>
  </si>
  <si>
    <t>TR001203</t>
  </si>
  <si>
    <t>C01203</t>
  </si>
  <si>
    <t>TR001204</t>
  </si>
  <si>
    <t>C01204</t>
  </si>
  <si>
    <t>TR001205</t>
  </si>
  <si>
    <t>C01205</t>
  </si>
  <si>
    <t>TR001206</t>
  </si>
  <si>
    <t>C01206</t>
  </si>
  <si>
    <t>TR001207</t>
  </si>
  <si>
    <t>C01207</t>
  </si>
  <si>
    <t>TR001208</t>
  </si>
  <si>
    <t>C01208</t>
  </si>
  <si>
    <t>TR001209</t>
  </si>
  <si>
    <t>C01209</t>
  </si>
  <si>
    <t>TR001210</t>
  </si>
  <si>
    <t>C01210</t>
  </si>
  <si>
    <t>TR001211</t>
  </si>
  <si>
    <t>C01211</t>
  </si>
  <si>
    <t>TR001212</t>
  </si>
  <si>
    <t>C01212</t>
  </si>
  <si>
    <t>TR001213</t>
  </si>
  <si>
    <t>C01213</t>
  </si>
  <si>
    <t>TR001214</t>
  </si>
  <si>
    <t>C01214</t>
  </si>
  <si>
    <t>TR001215</t>
  </si>
  <si>
    <t>C01215</t>
  </si>
  <si>
    <t>TR001216</t>
  </si>
  <si>
    <t>C01216</t>
  </si>
  <si>
    <t>TR001217</t>
  </si>
  <si>
    <t>C01217</t>
  </si>
  <si>
    <t>TR001218</t>
  </si>
  <si>
    <t>C01218</t>
  </si>
  <si>
    <t>TR001219</t>
  </si>
  <si>
    <t>C01219</t>
  </si>
  <si>
    <t>TR001220</t>
  </si>
  <si>
    <t>C01220</t>
  </si>
  <si>
    <t>TR001221</t>
  </si>
  <si>
    <t>C01221</t>
  </si>
  <si>
    <t>TR001222</t>
  </si>
  <si>
    <t>C01222</t>
  </si>
  <si>
    <t>TR001223</t>
  </si>
  <si>
    <t>C01223</t>
  </si>
  <si>
    <t>TR001224</t>
  </si>
  <si>
    <t>C01224</t>
  </si>
  <si>
    <t>TR001225</t>
  </si>
  <si>
    <t>C01225</t>
  </si>
  <si>
    <t>TR001226</t>
  </si>
  <si>
    <t>C01226</t>
  </si>
  <si>
    <t>TR001227</t>
  </si>
  <si>
    <t>C01227</t>
  </si>
  <si>
    <t>TR001228</t>
  </si>
  <si>
    <t>C01228</t>
  </si>
  <si>
    <t>TR001229</t>
  </si>
  <si>
    <t>C01229</t>
  </si>
  <si>
    <t>TR001230</t>
  </si>
  <si>
    <t>C01230</t>
  </si>
  <si>
    <t>TR001231</t>
  </si>
  <si>
    <t>C01231</t>
  </si>
  <si>
    <t>TR001232</t>
  </si>
  <si>
    <t>C01232</t>
  </si>
  <si>
    <t>TR001233</t>
  </si>
  <si>
    <t>C01233</t>
  </si>
  <si>
    <t>TR001234</t>
  </si>
  <si>
    <t>C01234</t>
  </si>
  <si>
    <t>TR001235</t>
  </si>
  <si>
    <t>C01235</t>
  </si>
  <si>
    <t>TR001236</t>
  </si>
  <si>
    <t>C01236</t>
  </si>
  <si>
    <t>TR001237</t>
  </si>
  <si>
    <t>C01237</t>
  </si>
  <si>
    <t>TR001238</t>
  </si>
  <si>
    <t>C01238</t>
  </si>
  <si>
    <t>TR001239</t>
  </si>
  <si>
    <t>C01239</t>
  </si>
  <si>
    <t>TR001240</t>
  </si>
  <si>
    <t>C01240</t>
  </si>
  <si>
    <t>TR001241</t>
  </si>
  <si>
    <t>C01241</t>
  </si>
  <si>
    <t>TR001242</t>
  </si>
  <si>
    <t>C01242</t>
  </si>
  <si>
    <t>TR001243</t>
  </si>
  <si>
    <t>C01243</t>
  </si>
  <si>
    <t>TR001244</t>
  </si>
  <si>
    <t>C01244</t>
  </si>
  <si>
    <t>TR001245</t>
  </si>
  <si>
    <t>C01245</t>
  </si>
  <si>
    <t>TR001246</t>
  </si>
  <si>
    <t>C01246</t>
  </si>
  <si>
    <t>TR001247</t>
  </si>
  <si>
    <t>C01247</t>
  </si>
  <si>
    <t>TR001248</t>
  </si>
  <si>
    <t>C01248</t>
  </si>
  <si>
    <t>TR001249</t>
  </si>
  <si>
    <t>C01249</t>
  </si>
  <si>
    <t>TR001250</t>
  </si>
  <si>
    <t>C01250</t>
  </si>
  <si>
    <t>TR001251</t>
  </si>
  <si>
    <t>C01251</t>
  </si>
  <si>
    <t>TR001252</t>
  </si>
  <si>
    <t>C01252</t>
  </si>
  <si>
    <t>TR001253</t>
  </si>
  <si>
    <t>C01253</t>
  </si>
  <si>
    <t>TR001254</t>
  </si>
  <si>
    <t>C01254</t>
  </si>
  <si>
    <t>TR001255</t>
  </si>
  <si>
    <t>C01255</t>
  </si>
  <si>
    <t>TR001256</t>
  </si>
  <si>
    <t>C01256</t>
  </si>
  <si>
    <t>TR001257</t>
  </si>
  <si>
    <t>C01257</t>
  </si>
  <si>
    <t>TR001258</t>
  </si>
  <si>
    <t>C01258</t>
  </si>
  <si>
    <t>TR001259</t>
  </si>
  <si>
    <t>C01259</t>
  </si>
  <si>
    <t>TR001260</t>
  </si>
  <si>
    <t>C01260</t>
  </si>
  <si>
    <t>TR001261</t>
  </si>
  <si>
    <t>C01261</t>
  </si>
  <si>
    <t>TR001262</t>
  </si>
  <si>
    <t>C01262</t>
  </si>
  <si>
    <t>TR001263</t>
  </si>
  <si>
    <t>C01263</t>
  </si>
  <si>
    <t>TR001264</t>
  </si>
  <si>
    <t>C01264</t>
  </si>
  <si>
    <t>TR001265</t>
  </si>
  <si>
    <t>C01265</t>
  </si>
  <si>
    <t>TR001266</t>
  </si>
  <si>
    <t>C01266</t>
  </si>
  <si>
    <t>TR001267</t>
  </si>
  <si>
    <t>C01267</t>
  </si>
  <si>
    <t>TR001268</t>
  </si>
  <si>
    <t>C01268</t>
  </si>
  <si>
    <t>TR001269</t>
  </si>
  <si>
    <t>C01269</t>
  </si>
  <si>
    <t>TR001270</t>
  </si>
  <si>
    <t>C01270</t>
  </si>
  <si>
    <t>TR001271</t>
  </si>
  <si>
    <t>C01271</t>
  </si>
  <si>
    <t>TR001272</t>
  </si>
  <si>
    <t>C01272</t>
  </si>
  <si>
    <t>TR001273</t>
  </si>
  <si>
    <t>C01273</t>
  </si>
  <si>
    <t>TR001274</t>
  </si>
  <si>
    <t>C01274</t>
  </si>
  <si>
    <t>TR001275</t>
  </si>
  <si>
    <t>C01275</t>
  </si>
  <si>
    <t>TR001276</t>
  </si>
  <si>
    <t>C01276</t>
  </si>
  <si>
    <t>TR001277</t>
  </si>
  <si>
    <t>C01277</t>
  </si>
  <si>
    <t>TR001278</t>
  </si>
  <si>
    <t>C01278</t>
  </si>
  <si>
    <t>TR001279</t>
  </si>
  <si>
    <t>C01279</t>
  </si>
  <si>
    <t>TR001280</t>
  </si>
  <si>
    <t>C01280</t>
  </si>
  <si>
    <t>TR001281</t>
  </si>
  <si>
    <t>C01281</t>
  </si>
  <si>
    <t>TR001282</t>
  </si>
  <si>
    <t>C01282</t>
  </si>
  <si>
    <t>TR001283</t>
  </si>
  <si>
    <t>C01283</t>
  </si>
  <si>
    <t>TR001284</t>
  </si>
  <si>
    <t>C01284</t>
  </si>
  <si>
    <t>TR001285</t>
  </si>
  <si>
    <t>C01285</t>
  </si>
  <si>
    <t>TR001286</t>
  </si>
  <si>
    <t>C01286</t>
  </si>
  <si>
    <t>TR001287</t>
  </si>
  <si>
    <t>C01287</t>
  </si>
  <si>
    <t>TR001288</t>
  </si>
  <si>
    <t>C01288</t>
  </si>
  <si>
    <t>TR001289</t>
  </si>
  <si>
    <t>C01289</t>
  </si>
  <si>
    <t>TR001290</t>
  </si>
  <si>
    <t>C01290</t>
  </si>
  <si>
    <t>TR001291</t>
  </si>
  <si>
    <t>C01291</t>
  </si>
  <si>
    <t>TR001292</t>
  </si>
  <si>
    <t>C01292</t>
  </si>
  <si>
    <t>TR001293</t>
  </si>
  <si>
    <t>C01293</t>
  </si>
  <si>
    <t>TR001294</t>
  </si>
  <si>
    <t>C01294</t>
  </si>
  <si>
    <t>TR001295</t>
  </si>
  <si>
    <t>C01295</t>
  </si>
  <si>
    <t>TR001296</t>
  </si>
  <si>
    <t>C01296</t>
  </si>
  <si>
    <t>TR001297</t>
  </si>
  <si>
    <t>C01297</t>
  </si>
  <si>
    <t>TR001298</t>
  </si>
  <si>
    <t>C01298</t>
  </si>
  <si>
    <t>TR001299</t>
  </si>
  <si>
    <t>C01299</t>
  </si>
  <si>
    <t>TR001300</t>
  </si>
  <si>
    <t>C01300</t>
  </si>
  <si>
    <t>TR001301</t>
  </si>
  <si>
    <t>C01301</t>
  </si>
  <si>
    <t>TR001302</t>
  </si>
  <si>
    <t>C01302</t>
  </si>
  <si>
    <t>TR001303</t>
  </si>
  <si>
    <t>C01303</t>
  </si>
  <si>
    <t>TR001304</t>
  </si>
  <si>
    <t>C01304</t>
  </si>
  <si>
    <t>TR001305</t>
  </si>
  <si>
    <t>C01305</t>
  </si>
  <si>
    <t>TR001306</t>
  </si>
  <si>
    <t>C01306</t>
  </si>
  <si>
    <t>TR001307</t>
  </si>
  <si>
    <t>C01307</t>
  </si>
  <si>
    <t>TR001308</t>
  </si>
  <si>
    <t>C01308</t>
  </si>
  <si>
    <t>TR001309</t>
  </si>
  <si>
    <t>C01309</t>
  </si>
  <si>
    <t>TR001310</t>
  </si>
  <si>
    <t>C01310</t>
  </si>
  <si>
    <t>TR001311</t>
  </si>
  <si>
    <t>C01311</t>
  </si>
  <si>
    <t>TR001312</t>
  </si>
  <si>
    <t>C01312</t>
  </si>
  <si>
    <t>TR001313</t>
  </si>
  <si>
    <t>C01313</t>
  </si>
  <si>
    <t>TR001314</t>
  </si>
  <si>
    <t>C01314</t>
  </si>
  <si>
    <t>TR001315</t>
  </si>
  <si>
    <t>C01315</t>
  </si>
  <si>
    <t>TR001316</t>
  </si>
  <si>
    <t>C01316</t>
  </si>
  <si>
    <t>TR001317</t>
  </si>
  <si>
    <t>C01317</t>
  </si>
  <si>
    <t>TR001318</t>
  </si>
  <si>
    <t>C01318</t>
  </si>
  <si>
    <t>TR001319</t>
  </si>
  <si>
    <t>C01319</t>
  </si>
  <si>
    <t>TR001320</t>
  </si>
  <si>
    <t>C01320</t>
  </si>
  <si>
    <t>TR001321</t>
  </si>
  <si>
    <t>C01321</t>
  </si>
  <si>
    <t>TR001322</t>
  </si>
  <si>
    <t>C01322</t>
  </si>
  <si>
    <t>TR001323</t>
  </si>
  <si>
    <t>C01323</t>
  </si>
  <si>
    <t>TR001324</t>
  </si>
  <si>
    <t>C01324</t>
  </si>
  <si>
    <t>TR001325</t>
  </si>
  <si>
    <t>C01325</t>
  </si>
  <si>
    <t>TR001326</t>
  </si>
  <si>
    <t>C01326</t>
  </si>
  <si>
    <t>TR001327</t>
  </si>
  <si>
    <t>C01327</t>
  </si>
  <si>
    <t>TR001328</t>
  </si>
  <si>
    <t>C01328</t>
  </si>
  <si>
    <t>TR001329</t>
  </si>
  <si>
    <t>C01329</t>
  </si>
  <si>
    <t>TR001330</t>
  </si>
  <si>
    <t>C01330</t>
  </si>
  <si>
    <t>TR001331</t>
  </si>
  <si>
    <t>C01331</t>
  </si>
  <si>
    <t>TR001332</t>
  </si>
  <si>
    <t>C01332</t>
  </si>
  <si>
    <t>TR001333</t>
  </si>
  <si>
    <t>C01333</t>
  </si>
  <si>
    <t>TR001334</t>
  </si>
  <si>
    <t>C01334</t>
  </si>
  <si>
    <t>TR001335</t>
  </si>
  <si>
    <t>C01335</t>
  </si>
  <si>
    <t>TR001336</t>
  </si>
  <si>
    <t>C01336</t>
  </si>
  <si>
    <t>TR001337</t>
  </si>
  <si>
    <t>C01337</t>
  </si>
  <si>
    <t>TR001338</t>
  </si>
  <si>
    <t>C01338</t>
  </si>
  <si>
    <t>TR001339</t>
  </si>
  <si>
    <t>C01339</t>
  </si>
  <si>
    <t>TR001340</t>
  </si>
  <si>
    <t>C01340</t>
  </si>
  <si>
    <t>TR001341</t>
  </si>
  <si>
    <t>C01341</t>
  </si>
  <si>
    <t>TR001342</t>
  </si>
  <si>
    <t>C01342</t>
  </si>
  <si>
    <t>TR001343</t>
  </si>
  <si>
    <t>C01343</t>
  </si>
  <si>
    <t>TR001344</t>
  </si>
  <si>
    <t>C01344</t>
  </si>
  <si>
    <t>TR001345</t>
  </si>
  <si>
    <t>C01345</t>
  </si>
  <si>
    <t>TR001346</t>
  </si>
  <si>
    <t>C01346</t>
  </si>
  <si>
    <t>TR001347</t>
  </si>
  <si>
    <t>C01347</t>
  </si>
  <si>
    <t>TR001348</t>
  </si>
  <si>
    <t>C01348</t>
  </si>
  <si>
    <t>TR001349</t>
  </si>
  <si>
    <t>C01349</t>
  </si>
  <si>
    <t>TR001350</t>
  </si>
  <si>
    <t>C01350</t>
  </si>
  <si>
    <t>TR001351</t>
  </si>
  <si>
    <t>C01351</t>
  </si>
  <si>
    <t>TR001352</t>
  </si>
  <si>
    <t>C01352</t>
  </si>
  <si>
    <t>TR001353</t>
  </si>
  <si>
    <t>C01353</t>
  </si>
  <si>
    <t>TR001354</t>
  </si>
  <si>
    <t>C01354</t>
  </si>
  <si>
    <t>TR001355</t>
  </si>
  <si>
    <t>C01355</t>
  </si>
  <si>
    <t>TR001356</t>
  </si>
  <si>
    <t>C01356</t>
  </si>
  <si>
    <t>TR001357</t>
  </si>
  <si>
    <t>C01357</t>
  </si>
  <si>
    <t>TR001358</t>
  </si>
  <si>
    <t>C01358</t>
  </si>
  <si>
    <t>TR001359</t>
  </si>
  <si>
    <t>C01359</t>
  </si>
  <si>
    <t>TR001360</t>
  </si>
  <si>
    <t>C01360</t>
  </si>
  <si>
    <t>TR001361</t>
  </si>
  <si>
    <t>C01361</t>
  </si>
  <si>
    <t>TR001362</t>
  </si>
  <si>
    <t>C01362</t>
  </si>
  <si>
    <t>TR001363</t>
  </si>
  <si>
    <t>C01363</t>
  </si>
  <si>
    <t>TR001364</t>
  </si>
  <si>
    <t>C01364</t>
  </si>
  <si>
    <t>TR001365</t>
  </si>
  <si>
    <t>C01365</t>
  </si>
  <si>
    <t>TR001366</t>
  </si>
  <si>
    <t>C01366</t>
  </si>
  <si>
    <t>TR001367</t>
  </si>
  <si>
    <t>C01367</t>
  </si>
  <si>
    <t>TR001368</t>
  </si>
  <si>
    <t>C01368</t>
  </si>
  <si>
    <t>TR001369</t>
  </si>
  <si>
    <t>C01369</t>
  </si>
  <si>
    <t>TR001370</t>
  </si>
  <si>
    <t>C01370</t>
  </si>
  <si>
    <t>TR001371</t>
  </si>
  <si>
    <t>C01371</t>
  </si>
  <si>
    <t>TR001372</t>
  </si>
  <si>
    <t>C01372</t>
  </si>
  <si>
    <t>TR001373</t>
  </si>
  <si>
    <t>C01373</t>
  </si>
  <si>
    <t>TR001374</t>
  </si>
  <si>
    <t>C01374</t>
  </si>
  <si>
    <t>TR001375</t>
  </si>
  <si>
    <t>C01375</t>
  </si>
  <si>
    <t>TR001376</t>
  </si>
  <si>
    <t>C01376</t>
  </si>
  <si>
    <t>TR001377</t>
  </si>
  <si>
    <t>C01377</t>
  </si>
  <si>
    <t>TR001378</t>
  </si>
  <si>
    <t>C01378</t>
  </si>
  <si>
    <t>TR001379</t>
  </si>
  <si>
    <t>C01379</t>
  </si>
  <si>
    <t>TR001380</t>
  </si>
  <si>
    <t>C01380</t>
  </si>
  <si>
    <t>TR001381</t>
  </si>
  <si>
    <t>C01381</t>
  </si>
  <si>
    <t>TR001382</t>
  </si>
  <si>
    <t>C01382</t>
  </si>
  <si>
    <t>TR001383</t>
  </si>
  <si>
    <t>C01383</t>
  </si>
  <si>
    <t>TR001384</t>
  </si>
  <si>
    <t>C01384</t>
  </si>
  <si>
    <t>TR001385</t>
  </si>
  <si>
    <t>C01385</t>
  </si>
  <si>
    <t>TR001386</t>
  </si>
  <si>
    <t>C01386</t>
  </si>
  <si>
    <t>TR001387</t>
  </si>
  <si>
    <t>C01387</t>
  </si>
  <si>
    <t>TR001388</t>
  </si>
  <si>
    <t>C01388</t>
  </si>
  <si>
    <t>TR001389</t>
  </si>
  <si>
    <t>C01389</t>
  </si>
  <si>
    <t>TR001390</t>
  </si>
  <si>
    <t>C01390</t>
  </si>
  <si>
    <t>TR001391</t>
  </si>
  <si>
    <t>C01391</t>
  </si>
  <si>
    <t>TR001392</t>
  </si>
  <si>
    <t>C01392</t>
  </si>
  <si>
    <t>TR001393</t>
  </si>
  <si>
    <t>C01393</t>
  </si>
  <si>
    <t>TR001394</t>
  </si>
  <si>
    <t>C01394</t>
  </si>
  <si>
    <t>TR001395</t>
  </si>
  <si>
    <t>C01395</t>
  </si>
  <si>
    <t>TR001396</t>
  </si>
  <si>
    <t>C01396</t>
  </si>
  <si>
    <t>TR001397</t>
  </si>
  <si>
    <t>C01397</t>
  </si>
  <si>
    <t>TR001398</t>
  </si>
  <si>
    <t>C01398</t>
  </si>
  <si>
    <t>TR001399</t>
  </si>
  <si>
    <t>C01399</t>
  </si>
  <si>
    <t>TR001400</t>
  </si>
  <si>
    <t>C01400</t>
  </si>
  <si>
    <t>TR001401</t>
  </si>
  <si>
    <t>C01401</t>
  </si>
  <si>
    <t>TR001402</t>
  </si>
  <si>
    <t>C01402</t>
  </si>
  <si>
    <t>TR001403</t>
  </si>
  <si>
    <t>C01403</t>
  </si>
  <si>
    <t>TR001404</t>
  </si>
  <si>
    <t>C01404</t>
  </si>
  <si>
    <t>TR001405</t>
  </si>
  <si>
    <t>C01405</t>
  </si>
  <si>
    <t>TR001406</t>
  </si>
  <si>
    <t>C01406</t>
  </si>
  <si>
    <t>TR001407</t>
  </si>
  <si>
    <t>C01407</t>
  </si>
  <si>
    <t>TR001408</t>
  </si>
  <si>
    <t>C01408</t>
  </si>
  <si>
    <t>TR001409</t>
  </si>
  <si>
    <t>C01409</t>
  </si>
  <si>
    <t>TR001410</t>
  </si>
  <si>
    <t>C01410</t>
  </si>
  <si>
    <t>TR001411</t>
  </si>
  <si>
    <t>C01411</t>
  </si>
  <si>
    <t>TR001412</t>
  </si>
  <si>
    <t>C01412</t>
  </si>
  <si>
    <t>TR001413</t>
  </si>
  <si>
    <t>C01413</t>
  </si>
  <si>
    <t>TR001414</t>
  </si>
  <si>
    <t>C01414</t>
  </si>
  <si>
    <t>TR001415</t>
  </si>
  <si>
    <t>C01415</t>
  </si>
  <si>
    <t>TR001416</t>
  </si>
  <si>
    <t>C01416</t>
  </si>
  <si>
    <t>TR001417</t>
  </si>
  <si>
    <t>C01417</t>
  </si>
  <si>
    <t>TR001418</t>
  </si>
  <si>
    <t>C01418</t>
  </si>
  <si>
    <t>TR001419</t>
  </si>
  <si>
    <t>C01419</t>
  </si>
  <si>
    <t>TR001420</t>
  </si>
  <si>
    <t>C01420</t>
  </si>
  <si>
    <t>TR001421</t>
  </si>
  <si>
    <t>C01421</t>
  </si>
  <si>
    <t>TR001422</t>
  </si>
  <si>
    <t>C01422</t>
  </si>
  <si>
    <t>TR001423</t>
  </si>
  <si>
    <t>C01423</t>
  </si>
  <si>
    <t>TR001424</t>
  </si>
  <si>
    <t>C01424</t>
  </si>
  <si>
    <t>TR001425</t>
  </si>
  <si>
    <t>C01425</t>
  </si>
  <si>
    <t>TR001426</t>
  </si>
  <si>
    <t>C01426</t>
  </si>
  <si>
    <t>TR001427</t>
  </si>
  <si>
    <t>C01427</t>
  </si>
  <si>
    <t>TR001428</t>
  </si>
  <si>
    <t>C01428</t>
  </si>
  <si>
    <t>TR001429</t>
  </si>
  <si>
    <t>C01429</t>
  </si>
  <si>
    <t>TR001430</t>
  </si>
  <si>
    <t>C01430</t>
  </si>
  <si>
    <t>TR001431</t>
  </si>
  <si>
    <t>C01431</t>
  </si>
  <si>
    <t>TR001432</t>
  </si>
  <si>
    <t>C01432</t>
  </si>
  <si>
    <t>TR001433</t>
  </si>
  <si>
    <t>C01433</t>
  </si>
  <si>
    <t>TR001434</t>
  </si>
  <si>
    <t>C01434</t>
  </si>
  <si>
    <t>TR001435</t>
  </si>
  <si>
    <t>C01435</t>
  </si>
  <si>
    <t>TR001436</t>
  </si>
  <si>
    <t>C01436</t>
  </si>
  <si>
    <t>TR001437</t>
  </si>
  <si>
    <t>C01437</t>
  </si>
  <si>
    <t>TR001438</t>
  </si>
  <si>
    <t>C01438</t>
  </si>
  <si>
    <t>TR001439</t>
  </si>
  <si>
    <t>C01439</t>
  </si>
  <si>
    <t>TR001440</t>
  </si>
  <si>
    <t>C01440</t>
  </si>
  <si>
    <t>TR001441</t>
  </si>
  <si>
    <t>C01441</t>
  </si>
  <si>
    <t>TR001442</t>
  </si>
  <si>
    <t>C01442</t>
  </si>
  <si>
    <t>TR001443</t>
  </si>
  <si>
    <t>C01443</t>
  </si>
  <si>
    <t>TR001444</t>
  </si>
  <si>
    <t>C01444</t>
  </si>
  <si>
    <t>TR001445</t>
  </si>
  <si>
    <t>C01445</t>
  </si>
  <si>
    <t>TR001446</t>
  </si>
  <si>
    <t>C01446</t>
  </si>
  <si>
    <t>TR001447</t>
  </si>
  <si>
    <t>C01447</t>
  </si>
  <si>
    <t>TR001448</t>
  </si>
  <si>
    <t>C01448</t>
  </si>
  <si>
    <t>TR001449</t>
  </si>
  <si>
    <t>C01449</t>
  </si>
  <si>
    <t>TR001450</t>
  </si>
  <si>
    <t>C01450</t>
  </si>
  <si>
    <t>TR001451</t>
  </si>
  <si>
    <t>C01451</t>
  </si>
  <si>
    <t>TR001452</t>
  </si>
  <si>
    <t>C01452</t>
  </si>
  <si>
    <t>TR001453</t>
  </si>
  <si>
    <t>C01453</t>
  </si>
  <si>
    <t>TR001454</t>
  </si>
  <si>
    <t>C01454</t>
  </si>
  <si>
    <t>TR001455</t>
  </si>
  <si>
    <t>C01455</t>
  </si>
  <si>
    <t>TR001456</t>
  </si>
  <si>
    <t>C01456</t>
  </si>
  <si>
    <t>TR001457</t>
  </si>
  <si>
    <t>C01457</t>
  </si>
  <si>
    <t>TR001458</t>
  </si>
  <si>
    <t>C01458</t>
  </si>
  <si>
    <t>TR001459</t>
  </si>
  <si>
    <t>C01459</t>
  </si>
  <si>
    <t>TR001460</t>
  </si>
  <si>
    <t>C01460</t>
  </si>
  <si>
    <t>TR001461</t>
  </si>
  <si>
    <t>C01461</t>
  </si>
  <si>
    <t>TR001462</t>
  </si>
  <si>
    <t>C01462</t>
  </si>
  <si>
    <t>TR001463</t>
  </si>
  <si>
    <t>C01463</t>
  </si>
  <si>
    <t>TR001464</t>
  </si>
  <si>
    <t>C01464</t>
  </si>
  <si>
    <t>TR001465</t>
  </si>
  <si>
    <t>C01465</t>
  </si>
  <si>
    <t>TR001466</t>
  </si>
  <si>
    <t>C01466</t>
  </si>
  <si>
    <t>TR001467</t>
  </si>
  <si>
    <t>C01467</t>
  </si>
  <si>
    <t>TR001468</t>
  </si>
  <si>
    <t>C01468</t>
  </si>
  <si>
    <t>TR001469</t>
  </si>
  <si>
    <t>C01469</t>
  </si>
  <si>
    <t>TR001470</t>
  </si>
  <si>
    <t>C01470</t>
  </si>
  <si>
    <t>TR001471</t>
  </si>
  <si>
    <t>C01471</t>
  </si>
  <si>
    <t>TR001472</t>
  </si>
  <si>
    <t>C01472</t>
  </si>
  <si>
    <t>TR001473</t>
  </si>
  <si>
    <t>C01473</t>
  </si>
  <si>
    <t>TR001474</t>
  </si>
  <si>
    <t>C01474</t>
  </si>
  <si>
    <t>TR001475</t>
  </si>
  <si>
    <t>C01475</t>
  </si>
  <si>
    <t>TR001476</t>
  </si>
  <si>
    <t>C01476</t>
  </si>
  <si>
    <t>TR001477</t>
  </si>
  <si>
    <t>C01477</t>
  </si>
  <si>
    <t>TR001478</t>
  </si>
  <si>
    <t>C01478</t>
  </si>
  <si>
    <t>TR001479</t>
  </si>
  <si>
    <t>C01479</t>
  </si>
  <si>
    <t>TR001480</t>
  </si>
  <si>
    <t>C01480</t>
  </si>
  <si>
    <t>TR001481</t>
  </si>
  <si>
    <t>C01481</t>
  </si>
  <si>
    <t>TR001482</t>
  </si>
  <si>
    <t>C01482</t>
  </si>
  <si>
    <t>TR001483</t>
  </si>
  <si>
    <t>C01483</t>
  </si>
  <si>
    <t>TR001484</t>
  </si>
  <si>
    <t>C01484</t>
  </si>
  <si>
    <t>TR001485</t>
  </si>
  <si>
    <t>C01485</t>
  </si>
  <si>
    <t>TR001486</t>
  </si>
  <si>
    <t>C01486</t>
  </si>
  <si>
    <t>TR001487</t>
  </si>
  <si>
    <t>C01487</t>
  </si>
  <si>
    <t>TR001488</t>
  </si>
  <si>
    <t>C01488</t>
  </si>
  <si>
    <t>TR001489</t>
  </si>
  <si>
    <t>C01489</t>
  </si>
  <si>
    <t>TR001490</t>
  </si>
  <si>
    <t>C01490</t>
  </si>
  <si>
    <t>TR001491</t>
  </si>
  <si>
    <t>C01491</t>
  </si>
  <si>
    <t>TR001492</t>
  </si>
  <si>
    <t>C01492</t>
  </si>
  <si>
    <t>TR001493</t>
  </si>
  <si>
    <t>C01493</t>
  </si>
  <si>
    <t>TR001494</t>
  </si>
  <si>
    <t>C01494</t>
  </si>
  <si>
    <t>TR001495</t>
  </si>
  <si>
    <t>C01495</t>
  </si>
  <si>
    <t>TR001496</t>
  </si>
  <si>
    <t>C01496</t>
  </si>
  <si>
    <t>TR001497</t>
  </si>
  <si>
    <t>C01497</t>
  </si>
  <si>
    <t>TR001498</t>
  </si>
  <si>
    <t>C01498</t>
  </si>
  <si>
    <t>TR001499</t>
  </si>
  <si>
    <t>C01499</t>
  </si>
  <si>
    <t>TR001500</t>
  </si>
  <si>
    <t>C01500</t>
  </si>
  <si>
    <t>TR001501</t>
  </si>
  <si>
    <t>C01501</t>
  </si>
  <si>
    <t>TR001502</t>
  </si>
  <si>
    <t>C01502</t>
  </si>
  <si>
    <t>TR001503</t>
  </si>
  <si>
    <t>C01503</t>
  </si>
  <si>
    <t>TR001504</t>
  </si>
  <si>
    <t>C01504</t>
  </si>
  <si>
    <t>TR001505</t>
  </si>
  <si>
    <t>C01505</t>
  </si>
  <si>
    <t>TR001506</t>
  </si>
  <si>
    <t>C01506</t>
  </si>
  <si>
    <t>TR001507</t>
  </si>
  <si>
    <t>C01507</t>
  </si>
  <si>
    <t>TR001508</t>
  </si>
  <si>
    <t>C01508</t>
  </si>
  <si>
    <t>TR001509</t>
  </si>
  <si>
    <t>C01509</t>
  </si>
  <si>
    <t>TR001510</t>
  </si>
  <si>
    <t>C01510</t>
  </si>
  <si>
    <t>TR001511</t>
  </si>
  <si>
    <t>C01511</t>
  </si>
  <si>
    <t>TR001512</t>
  </si>
  <si>
    <t>C01512</t>
  </si>
  <si>
    <t>TR001513</t>
  </si>
  <si>
    <t>C01513</t>
  </si>
  <si>
    <t>TR001514</t>
  </si>
  <si>
    <t>C01514</t>
  </si>
  <si>
    <t>TR001515</t>
  </si>
  <si>
    <t>C01515</t>
  </si>
  <si>
    <t>TR001516</t>
  </si>
  <si>
    <t>C01516</t>
  </si>
  <si>
    <t>TR001517</t>
  </si>
  <si>
    <t>C01517</t>
  </si>
  <si>
    <t>TR001518</t>
  </si>
  <si>
    <t>C01518</t>
  </si>
  <si>
    <t>TR001519</t>
  </si>
  <si>
    <t>C01519</t>
  </si>
  <si>
    <t>TR001520</t>
  </si>
  <si>
    <t>C01520</t>
  </si>
  <si>
    <t>TR001521</t>
  </si>
  <si>
    <t>C01521</t>
  </si>
  <si>
    <t>TR001522</t>
  </si>
  <si>
    <t>C01522</t>
  </si>
  <si>
    <t>TR001523</t>
  </si>
  <si>
    <t>C01523</t>
  </si>
  <si>
    <t>TR001524</t>
  </si>
  <si>
    <t>C01524</t>
  </si>
  <si>
    <t>TR001525</t>
  </si>
  <si>
    <t>C01525</t>
  </si>
  <si>
    <t>TR001526</t>
  </si>
  <si>
    <t>C01526</t>
  </si>
  <si>
    <t>TR001527</t>
  </si>
  <si>
    <t>C01527</t>
  </si>
  <si>
    <t>TR001528</t>
  </si>
  <si>
    <t>C01528</t>
  </si>
  <si>
    <t>TR001529</t>
  </si>
  <si>
    <t>C01529</t>
  </si>
  <si>
    <t>TR001530</t>
  </si>
  <si>
    <t>C01530</t>
  </si>
  <si>
    <t>TR001531</t>
  </si>
  <si>
    <t>C01531</t>
  </si>
  <si>
    <t>TR001532</t>
  </si>
  <si>
    <t>C01532</t>
  </si>
  <si>
    <t>TR001533</t>
  </si>
  <si>
    <t>C01533</t>
  </si>
  <si>
    <t>TR001534</t>
  </si>
  <si>
    <t>C01534</t>
  </si>
  <si>
    <t>TR001535</t>
  </si>
  <si>
    <t>C01535</t>
  </si>
  <si>
    <t>TR001536</t>
  </si>
  <si>
    <t>C01536</t>
  </si>
  <si>
    <t>TR001537</t>
  </si>
  <si>
    <t>C01537</t>
  </si>
  <si>
    <t>TR001538</t>
  </si>
  <si>
    <t>C01538</t>
  </si>
  <si>
    <t>TR001539</t>
  </si>
  <si>
    <t>C01539</t>
  </si>
  <si>
    <t>TR001540</t>
  </si>
  <si>
    <t>C01540</t>
  </si>
  <si>
    <t>TR001541</t>
  </si>
  <si>
    <t>C01541</t>
  </si>
  <si>
    <t>TR001542</t>
  </si>
  <si>
    <t>C01542</t>
  </si>
  <si>
    <t>TR001543</t>
  </si>
  <si>
    <t>C01543</t>
  </si>
  <si>
    <t>TR001544</t>
  </si>
  <si>
    <t>C01544</t>
  </si>
  <si>
    <t>TR001545</t>
  </si>
  <si>
    <t>C01545</t>
  </si>
  <si>
    <t>TR001546</t>
  </si>
  <si>
    <t>C01546</t>
  </si>
  <si>
    <t>TR001547</t>
  </si>
  <si>
    <t>C01547</t>
  </si>
  <si>
    <t>TR001548</t>
  </si>
  <si>
    <t>C01548</t>
  </si>
  <si>
    <t>TR001549</t>
  </si>
  <si>
    <t>C01549</t>
  </si>
  <si>
    <t>TR001550</t>
  </si>
  <si>
    <t>C01550</t>
  </si>
  <si>
    <t>TR001551</t>
  </si>
  <si>
    <t>C01551</t>
  </si>
  <si>
    <t>TR001552</t>
  </si>
  <si>
    <t>C01552</t>
  </si>
  <si>
    <t>TR001553</t>
  </si>
  <si>
    <t>C01553</t>
  </si>
  <si>
    <t>TR001554</t>
  </si>
  <si>
    <t>C01554</t>
  </si>
  <si>
    <t>TR001555</t>
  </si>
  <si>
    <t>C01555</t>
  </si>
  <si>
    <t>TR001556</t>
  </si>
  <si>
    <t>C01556</t>
  </si>
  <si>
    <t>TR001557</t>
  </si>
  <si>
    <t>C01557</t>
  </si>
  <si>
    <t>TR001558</t>
  </si>
  <si>
    <t>C01558</t>
  </si>
  <si>
    <t>TR001559</t>
  </si>
  <si>
    <t>C01559</t>
  </si>
  <si>
    <t>TR001560</t>
  </si>
  <si>
    <t>C01560</t>
  </si>
  <si>
    <t>TR001561</t>
  </si>
  <si>
    <t>C01561</t>
  </si>
  <si>
    <t>TR001562</t>
  </si>
  <si>
    <t>C01562</t>
  </si>
  <si>
    <t>TR001563</t>
  </si>
  <si>
    <t>C01563</t>
  </si>
  <si>
    <t>TR001564</t>
  </si>
  <si>
    <t>C01564</t>
  </si>
  <si>
    <t>TR001565</t>
  </si>
  <si>
    <t>C01565</t>
  </si>
  <si>
    <t>TR001566</t>
  </si>
  <si>
    <t>C01566</t>
  </si>
  <si>
    <t>TR001567</t>
  </si>
  <si>
    <t>C01567</t>
  </si>
  <si>
    <t>TR001568</t>
  </si>
  <si>
    <t>C01568</t>
  </si>
  <si>
    <t>TR001569</t>
  </si>
  <si>
    <t>C01569</t>
  </si>
  <si>
    <t>TR001570</t>
  </si>
  <si>
    <t>C01570</t>
  </si>
  <si>
    <t>TR001571</t>
  </si>
  <si>
    <t>C01571</t>
  </si>
  <si>
    <t>TR001572</t>
  </si>
  <si>
    <t>C01572</t>
  </si>
  <si>
    <t>TR001573</t>
  </si>
  <si>
    <t>C01573</t>
  </si>
  <si>
    <t>TR001574</t>
  </si>
  <si>
    <t>C01574</t>
  </si>
  <si>
    <t>TR001575</t>
  </si>
  <si>
    <t>C01575</t>
  </si>
  <si>
    <t>TR001576</t>
  </si>
  <si>
    <t>C01576</t>
  </si>
  <si>
    <t>TR001577</t>
  </si>
  <si>
    <t>C01577</t>
  </si>
  <si>
    <t>TR001578</t>
  </si>
  <si>
    <t>C01578</t>
  </si>
  <si>
    <t>TR001579</t>
  </si>
  <si>
    <t>C01579</t>
  </si>
  <si>
    <t>TR001580</t>
  </si>
  <si>
    <t>C01580</t>
  </si>
  <si>
    <t>TR001581</t>
  </si>
  <si>
    <t>C01581</t>
  </si>
  <si>
    <t>TR001582</t>
  </si>
  <si>
    <t>C01582</t>
  </si>
  <si>
    <t>TR001583</t>
  </si>
  <si>
    <t>C01583</t>
  </si>
  <si>
    <t>TR001584</t>
  </si>
  <si>
    <t>C01584</t>
  </si>
  <si>
    <t>TR001585</t>
  </si>
  <si>
    <t>C01585</t>
  </si>
  <si>
    <t>TR001586</t>
  </si>
  <si>
    <t>C01586</t>
  </si>
  <si>
    <t>TR001587</t>
  </si>
  <si>
    <t>C01587</t>
  </si>
  <si>
    <t>TR001588</t>
  </si>
  <si>
    <t>C01588</t>
  </si>
  <si>
    <t>TR001589</t>
  </si>
  <si>
    <t>C01589</t>
  </si>
  <si>
    <t>TR001590</t>
  </si>
  <si>
    <t>C01590</t>
  </si>
  <si>
    <t>TR001591</t>
  </si>
  <si>
    <t>C01591</t>
  </si>
  <si>
    <t>TR001592</t>
  </si>
  <si>
    <t>C01592</t>
  </si>
  <si>
    <t>TR001593</t>
  </si>
  <si>
    <t>C01593</t>
  </si>
  <si>
    <t>TR001594</t>
  </si>
  <si>
    <t>C01594</t>
  </si>
  <si>
    <t>TR001595</t>
  </si>
  <si>
    <t>C01595</t>
  </si>
  <si>
    <t>TR001596</t>
  </si>
  <si>
    <t>C01596</t>
  </si>
  <si>
    <t>TR001597</t>
  </si>
  <si>
    <t>C01597</t>
  </si>
  <si>
    <t>TR001598</t>
  </si>
  <si>
    <t>C01598</t>
  </si>
  <si>
    <t>TR001599</t>
  </si>
  <si>
    <t>C01599</t>
  </si>
  <si>
    <t>TR001600</t>
  </si>
  <si>
    <t>C01600</t>
  </si>
  <si>
    <t>TR001601</t>
  </si>
  <si>
    <t>C01601</t>
  </si>
  <si>
    <t>TR001602</t>
  </si>
  <si>
    <t>C01602</t>
  </si>
  <si>
    <t>TR001603</t>
  </si>
  <si>
    <t>C01603</t>
  </si>
  <si>
    <t>TR001604</t>
  </si>
  <si>
    <t>C01604</t>
  </si>
  <si>
    <t>TR001605</t>
  </si>
  <si>
    <t>C01605</t>
  </si>
  <si>
    <t>TR001606</t>
  </si>
  <si>
    <t>C01606</t>
  </si>
  <si>
    <t>TR001607</t>
  </si>
  <si>
    <t>C01607</t>
  </si>
  <si>
    <t>TR001608</t>
  </si>
  <si>
    <t>C01608</t>
  </si>
  <si>
    <t>TR001609</t>
  </si>
  <si>
    <t>C01609</t>
  </si>
  <si>
    <t>TR001610</t>
  </si>
  <si>
    <t>C01610</t>
  </si>
  <si>
    <t>TR001611</t>
  </si>
  <si>
    <t>C01611</t>
  </si>
  <si>
    <t>TR001612</t>
  </si>
  <si>
    <t>C01612</t>
  </si>
  <si>
    <t>TR001613</t>
  </si>
  <si>
    <t>C01613</t>
  </si>
  <si>
    <t>TR001614</t>
  </si>
  <si>
    <t>C01614</t>
  </si>
  <si>
    <t>TR001615</t>
  </si>
  <si>
    <t>C01615</t>
  </si>
  <si>
    <t>TR001616</t>
  </si>
  <si>
    <t>C01616</t>
  </si>
  <si>
    <t>TR001617</t>
  </si>
  <si>
    <t>C01617</t>
  </si>
  <si>
    <t>TR001618</t>
  </si>
  <si>
    <t>C01618</t>
  </si>
  <si>
    <t>TR001619</t>
  </si>
  <si>
    <t>C01619</t>
  </si>
  <si>
    <t>TR001620</t>
  </si>
  <si>
    <t>C01620</t>
  </si>
  <si>
    <t>TR001621</t>
  </si>
  <si>
    <t>C01621</t>
  </si>
  <si>
    <t>TR001622</t>
  </si>
  <si>
    <t>C01622</t>
  </si>
  <si>
    <t>TR001623</t>
  </si>
  <si>
    <t>C01623</t>
  </si>
  <si>
    <t>TR001624</t>
  </si>
  <si>
    <t>C01624</t>
  </si>
  <si>
    <t>TR001625</t>
  </si>
  <si>
    <t>C01625</t>
  </si>
  <si>
    <t>TR001626</t>
  </si>
  <si>
    <t>C01626</t>
  </si>
  <si>
    <t>TR001627</t>
  </si>
  <si>
    <t>C01627</t>
  </si>
  <si>
    <t>TR001628</t>
  </si>
  <si>
    <t>C01628</t>
  </si>
  <si>
    <t>TR001629</t>
  </si>
  <si>
    <t>C01629</t>
  </si>
  <si>
    <t>TR001630</t>
  </si>
  <si>
    <t>C01630</t>
  </si>
  <si>
    <t>TR001631</t>
  </si>
  <si>
    <t>C01631</t>
  </si>
  <si>
    <t>TR001632</t>
  </si>
  <si>
    <t>C01632</t>
  </si>
  <si>
    <t>TR001633</t>
  </si>
  <si>
    <t>C01633</t>
  </si>
  <si>
    <t>TR001634</t>
  </si>
  <si>
    <t>C01634</t>
  </si>
  <si>
    <t>TR001635</t>
  </si>
  <si>
    <t>C01635</t>
  </si>
  <si>
    <t>TR001636</t>
  </si>
  <si>
    <t>C01636</t>
  </si>
  <si>
    <t>TR001637</t>
  </si>
  <si>
    <t>C01637</t>
  </si>
  <si>
    <t>TR001638</t>
  </si>
  <si>
    <t>C01638</t>
  </si>
  <si>
    <t>TR001639</t>
  </si>
  <si>
    <t>C01639</t>
  </si>
  <si>
    <t>TR001640</t>
  </si>
  <si>
    <t>C01640</t>
  </si>
  <si>
    <t>TR001641</t>
  </si>
  <si>
    <t>C01641</t>
  </si>
  <si>
    <t>TR001642</t>
  </si>
  <si>
    <t>C01642</t>
  </si>
  <si>
    <t>TR001643</t>
  </si>
  <si>
    <t>C01643</t>
  </si>
  <si>
    <t>TR001644</t>
  </si>
  <si>
    <t>C01644</t>
  </si>
  <si>
    <t>TR001645</t>
  </si>
  <si>
    <t>C01645</t>
  </si>
  <si>
    <t>TR001646</t>
  </si>
  <si>
    <t>C01646</t>
  </si>
  <si>
    <t>TR001647</t>
  </si>
  <si>
    <t>C01647</t>
  </si>
  <si>
    <t>TR001648</t>
  </si>
  <si>
    <t>C01648</t>
  </si>
  <si>
    <t>TR001649</t>
  </si>
  <si>
    <t>C01649</t>
  </si>
  <si>
    <t>TR001650</t>
  </si>
  <si>
    <t>C01650</t>
  </si>
  <si>
    <t>TR001651</t>
  </si>
  <si>
    <t>C01651</t>
  </si>
  <si>
    <t>TR001652</t>
  </si>
  <si>
    <t>C01652</t>
  </si>
  <si>
    <t>TR001653</t>
  </si>
  <si>
    <t>C01653</t>
  </si>
  <si>
    <t>TR001654</t>
  </si>
  <si>
    <t>C01654</t>
  </si>
  <si>
    <t>TR001655</t>
  </si>
  <si>
    <t>C01655</t>
  </si>
  <si>
    <t>TR001656</t>
  </si>
  <si>
    <t>C01656</t>
  </si>
  <si>
    <t>TR001657</t>
  </si>
  <si>
    <t>C01657</t>
  </si>
  <si>
    <t>TR001658</t>
  </si>
  <si>
    <t>C01658</t>
  </si>
  <si>
    <t>TR001659</t>
  </si>
  <si>
    <t>C01659</t>
  </si>
  <si>
    <t>TR001660</t>
  </si>
  <si>
    <t>C01660</t>
  </si>
  <si>
    <t>TR001661</t>
  </si>
  <si>
    <t>C01661</t>
  </si>
  <si>
    <t>TR001662</t>
  </si>
  <si>
    <t>C01662</t>
  </si>
  <si>
    <t>TR001663</t>
  </si>
  <si>
    <t>C01663</t>
  </si>
  <si>
    <t>TR001664</t>
  </si>
  <si>
    <t>C01664</t>
  </si>
  <si>
    <t>TR001665</t>
  </si>
  <si>
    <t>C01665</t>
  </si>
  <si>
    <t>TR001666</t>
  </si>
  <si>
    <t>C01666</t>
  </si>
  <si>
    <t>TR001667</t>
  </si>
  <si>
    <t>C01667</t>
  </si>
  <si>
    <t>TR001668</t>
  </si>
  <si>
    <t>C01668</t>
  </si>
  <si>
    <t>TR001669</t>
  </si>
  <si>
    <t>C01669</t>
  </si>
  <si>
    <t>TR001670</t>
  </si>
  <si>
    <t>C01670</t>
  </si>
  <si>
    <t>TR001671</t>
  </si>
  <si>
    <t>C01671</t>
  </si>
  <si>
    <t>TR001672</t>
  </si>
  <si>
    <t>C01672</t>
  </si>
  <si>
    <t>TR001673</t>
  </si>
  <si>
    <t>C01673</t>
  </si>
  <si>
    <t>TR001674</t>
  </si>
  <si>
    <t>C01674</t>
  </si>
  <si>
    <t>TR001675</t>
  </si>
  <si>
    <t>C01675</t>
  </si>
  <si>
    <t>TR001676</t>
  </si>
  <si>
    <t>C01676</t>
  </si>
  <si>
    <t>TR001677</t>
  </si>
  <si>
    <t>C01677</t>
  </si>
  <si>
    <t>TR001678</t>
  </si>
  <si>
    <t>C01678</t>
  </si>
  <si>
    <t>TR001679</t>
  </si>
  <si>
    <t>C01679</t>
  </si>
  <si>
    <t>TR001680</t>
  </si>
  <si>
    <t>C01680</t>
  </si>
  <si>
    <t>TR001681</t>
  </si>
  <si>
    <t>C01681</t>
  </si>
  <si>
    <t>TR001682</t>
  </si>
  <si>
    <t>C01682</t>
  </si>
  <si>
    <t>TR001683</t>
  </si>
  <si>
    <t>C01683</t>
  </si>
  <si>
    <t>TR001684</t>
  </si>
  <si>
    <t>C01684</t>
  </si>
  <si>
    <t>TR001685</t>
  </si>
  <si>
    <t>C01685</t>
  </si>
  <si>
    <t>TR001686</t>
  </si>
  <si>
    <t>C01686</t>
  </si>
  <si>
    <t>TR001687</t>
  </si>
  <si>
    <t>C01687</t>
  </si>
  <si>
    <t>TR001688</t>
  </si>
  <si>
    <t>C01688</t>
  </si>
  <si>
    <t>TR001689</t>
  </si>
  <si>
    <t>C01689</t>
  </si>
  <si>
    <t>TR001690</t>
  </si>
  <si>
    <t>C01690</t>
  </si>
  <si>
    <t>TR001691</t>
  </si>
  <si>
    <t>C01691</t>
  </si>
  <si>
    <t>TR001692</t>
  </si>
  <si>
    <t>C01692</t>
  </si>
  <si>
    <t>TR001693</t>
  </si>
  <si>
    <t>C01693</t>
  </si>
  <si>
    <t>TR001694</t>
  </si>
  <si>
    <t>C01694</t>
  </si>
  <si>
    <t>TR001695</t>
  </si>
  <si>
    <t>C01695</t>
  </si>
  <si>
    <t>TR001696</t>
  </si>
  <si>
    <t>C01696</t>
  </si>
  <si>
    <t>TR001697</t>
  </si>
  <si>
    <t>C01697</t>
  </si>
  <si>
    <t>TR001698</t>
  </si>
  <si>
    <t>C01698</t>
  </si>
  <si>
    <t>TR001699</t>
  </si>
  <si>
    <t>C01699</t>
  </si>
  <si>
    <t>TR001700</t>
  </si>
  <si>
    <t>C01700</t>
  </si>
  <si>
    <t>TR001701</t>
  </si>
  <si>
    <t>C01701</t>
  </si>
  <si>
    <t>TR001702</t>
  </si>
  <si>
    <t>C01702</t>
  </si>
  <si>
    <t>TR001703</t>
  </si>
  <si>
    <t>C01703</t>
  </si>
  <si>
    <t>TR001704</t>
  </si>
  <si>
    <t>C01704</t>
  </si>
  <si>
    <t>TR001705</t>
  </si>
  <si>
    <t>C01705</t>
  </si>
  <si>
    <t>TR001706</t>
  </si>
  <si>
    <t>C01706</t>
  </si>
  <si>
    <t>TR001707</t>
  </si>
  <si>
    <t>C01707</t>
  </si>
  <si>
    <t>TR001708</t>
  </si>
  <si>
    <t>C01708</t>
  </si>
  <si>
    <t>TR001709</t>
  </si>
  <si>
    <t>C01709</t>
  </si>
  <si>
    <t>TR001710</t>
  </si>
  <si>
    <t>C01710</t>
  </si>
  <si>
    <t>TR001711</t>
  </si>
  <si>
    <t>C01711</t>
  </si>
  <si>
    <t>TR001712</t>
  </si>
  <si>
    <t>C01712</t>
  </si>
  <si>
    <t>TR001713</t>
  </si>
  <si>
    <t>C01713</t>
  </si>
  <si>
    <t>TR001714</t>
  </si>
  <si>
    <t>C01714</t>
  </si>
  <si>
    <t>TR001715</t>
  </si>
  <si>
    <t>C01715</t>
  </si>
  <si>
    <t>TR001716</t>
  </si>
  <si>
    <t>C01716</t>
  </si>
  <si>
    <t>TR001717</t>
  </si>
  <si>
    <t>C01717</t>
  </si>
  <si>
    <t>TR001718</t>
  </si>
  <si>
    <t>C01718</t>
  </si>
  <si>
    <t>TR001719</t>
  </si>
  <si>
    <t>C01719</t>
  </si>
  <si>
    <t>TR001720</t>
  </si>
  <si>
    <t>C01720</t>
  </si>
  <si>
    <t>TR001721</t>
  </si>
  <si>
    <t>C01721</t>
  </si>
  <si>
    <t>TR001722</t>
  </si>
  <si>
    <t>C01722</t>
  </si>
  <si>
    <t>TR001723</t>
  </si>
  <si>
    <t>C01723</t>
  </si>
  <si>
    <t>TR001724</t>
  </si>
  <si>
    <t>C01724</t>
  </si>
  <si>
    <t>TR001725</t>
  </si>
  <si>
    <t>C01725</t>
  </si>
  <si>
    <t>TR001726</t>
  </si>
  <si>
    <t>C01726</t>
  </si>
  <si>
    <t>TR001727</t>
  </si>
  <si>
    <t>C01727</t>
  </si>
  <si>
    <t>TR001728</t>
  </si>
  <si>
    <t>C01728</t>
  </si>
  <si>
    <t>TR001729</t>
  </si>
  <si>
    <t>C01729</t>
  </si>
  <si>
    <t>TR001730</t>
  </si>
  <si>
    <t>C01730</t>
  </si>
  <si>
    <t>TR001731</t>
  </si>
  <si>
    <t>C01731</t>
  </si>
  <si>
    <t>TR001732</t>
  </si>
  <si>
    <t>C01732</t>
  </si>
  <si>
    <t>TR001733</t>
  </si>
  <si>
    <t>C01733</t>
  </si>
  <si>
    <t>TR001734</t>
  </si>
  <si>
    <t>C01734</t>
  </si>
  <si>
    <t>TR001735</t>
  </si>
  <si>
    <t>C01735</t>
  </si>
  <si>
    <t>TR001736</t>
  </si>
  <si>
    <t>C01736</t>
  </si>
  <si>
    <t>TR001737</t>
  </si>
  <si>
    <t>C01737</t>
  </si>
  <si>
    <t>TR001738</t>
  </si>
  <si>
    <t>C01738</t>
  </si>
  <si>
    <t>TR001739</t>
  </si>
  <si>
    <t>C01739</t>
  </si>
  <si>
    <t>TR001740</t>
  </si>
  <si>
    <t>C01740</t>
  </si>
  <si>
    <t>TR001741</t>
  </si>
  <si>
    <t>C01741</t>
  </si>
  <si>
    <t>TR001742</t>
  </si>
  <si>
    <t>C01742</t>
  </si>
  <si>
    <t>TR001743</t>
  </si>
  <si>
    <t>C01743</t>
  </si>
  <si>
    <t>TR001744</t>
  </si>
  <si>
    <t>C01744</t>
  </si>
  <si>
    <t>TR001745</t>
  </si>
  <si>
    <t>C01745</t>
  </si>
  <si>
    <t>TR001746</t>
  </si>
  <si>
    <t>C01746</t>
  </si>
  <si>
    <t>TR001747</t>
  </si>
  <si>
    <t>C01747</t>
  </si>
  <si>
    <t>TR001748</t>
  </si>
  <si>
    <t>C01748</t>
  </si>
  <si>
    <t>TR001749</t>
  </si>
  <si>
    <t>C01749</t>
  </si>
  <si>
    <t>TR001750</t>
  </si>
  <si>
    <t>C01750</t>
  </si>
  <si>
    <t>TR001751</t>
  </si>
  <si>
    <t>C01751</t>
  </si>
  <si>
    <t>TR001752</t>
  </si>
  <si>
    <t>C01752</t>
  </si>
  <si>
    <t>TR001753</t>
  </si>
  <si>
    <t>C01753</t>
  </si>
  <si>
    <t>TR001754</t>
  </si>
  <si>
    <t>C01754</t>
  </si>
  <si>
    <t>TR001755</t>
  </si>
  <si>
    <t>C01755</t>
  </si>
  <si>
    <t>TR001756</t>
  </si>
  <si>
    <t>C01756</t>
  </si>
  <si>
    <t>TR001757</t>
  </si>
  <si>
    <t>C01757</t>
  </si>
  <si>
    <t>TR001758</t>
  </si>
  <si>
    <t>C01758</t>
  </si>
  <si>
    <t>TR001759</t>
  </si>
  <si>
    <t>C01759</t>
  </si>
  <si>
    <t>TR001760</t>
  </si>
  <si>
    <t>C01760</t>
  </si>
  <si>
    <t>TR001761</t>
  </si>
  <si>
    <t>C01761</t>
  </si>
  <si>
    <t>TR001762</t>
  </si>
  <si>
    <t>C01762</t>
  </si>
  <si>
    <t>TR001763</t>
  </si>
  <si>
    <t>C01763</t>
  </si>
  <si>
    <t>TR001764</t>
  </si>
  <si>
    <t>C01764</t>
  </si>
  <si>
    <t>TR001765</t>
  </si>
  <si>
    <t>C01765</t>
  </si>
  <si>
    <t>TR001766</t>
  </si>
  <si>
    <t>C01766</t>
  </si>
  <si>
    <t>TR001767</t>
  </si>
  <si>
    <t>C01767</t>
  </si>
  <si>
    <t>TR001768</t>
  </si>
  <si>
    <t>C01768</t>
  </si>
  <si>
    <t>TR001769</t>
  </si>
  <si>
    <t>C01769</t>
  </si>
  <si>
    <t>TR001770</t>
  </si>
  <si>
    <t>C01770</t>
  </si>
  <si>
    <t>TR001771</t>
  </si>
  <si>
    <t>C01771</t>
  </si>
  <si>
    <t>TR001772</t>
  </si>
  <si>
    <t>C01772</t>
  </si>
  <si>
    <t>TR001773</t>
  </si>
  <si>
    <t>C01773</t>
  </si>
  <si>
    <t>TR001774</t>
  </si>
  <si>
    <t>C01774</t>
  </si>
  <si>
    <t>TR001775</t>
  </si>
  <si>
    <t>C01775</t>
  </si>
  <si>
    <t>TR001776</t>
  </si>
  <si>
    <t>C01776</t>
  </si>
  <si>
    <t>TR001777</t>
  </si>
  <si>
    <t>C01777</t>
  </si>
  <si>
    <t>TR001778</t>
  </si>
  <si>
    <t>C01778</t>
  </si>
  <si>
    <t>TR001779</t>
  </si>
  <si>
    <t>C01779</t>
  </si>
  <si>
    <t>TR001780</t>
  </si>
  <si>
    <t>C01780</t>
  </si>
  <si>
    <t>TR001781</t>
  </si>
  <si>
    <t>C01781</t>
  </si>
  <si>
    <t>TR001782</t>
  </si>
  <si>
    <t>C01782</t>
  </si>
  <si>
    <t>TR001783</t>
  </si>
  <si>
    <t>C01783</t>
  </si>
  <si>
    <t>TR001784</t>
  </si>
  <si>
    <t>C01784</t>
  </si>
  <si>
    <t>TR001785</t>
  </si>
  <si>
    <t>C01785</t>
  </si>
  <si>
    <t>TR001786</t>
  </si>
  <si>
    <t>C01786</t>
  </si>
  <si>
    <t>TR001787</t>
  </si>
  <si>
    <t>C01787</t>
  </si>
  <si>
    <t>TR001788</t>
  </si>
  <si>
    <t>C01788</t>
  </si>
  <si>
    <t>TR001789</t>
  </si>
  <si>
    <t>C01789</t>
  </si>
  <si>
    <t>TR001790</t>
  </si>
  <si>
    <t>C01790</t>
  </si>
  <si>
    <t>TR001791</t>
  </si>
  <si>
    <t>C01791</t>
  </si>
  <si>
    <t>TR001792</t>
  </si>
  <si>
    <t>C01792</t>
  </si>
  <si>
    <t>TR001793</t>
  </si>
  <si>
    <t>C01793</t>
  </si>
  <si>
    <t>TR001794</t>
  </si>
  <si>
    <t>C01794</t>
  </si>
  <si>
    <t>TR001795</t>
  </si>
  <si>
    <t>C01795</t>
  </si>
  <si>
    <t>TR001796</t>
  </si>
  <si>
    <t>C01796</t>
  </si>
  <si>
    <t>TR001797</t>
  </si>
  <si>
    <t>C01797</t>
  </si>
  <si>
    <t>TR001798</t>
  </si>
  <si>
    <t>C01798</t>
  </si>
  <si>
    <t>TR001799</t>
  </si>
  <si>
    <t>C01799</t>
  </si>
  <si>
    <t>TR001800</t>
  </si>
  <si>
    <t>C01800</t>
  </si>
  <si>
    <t>TR001801</t>
  </si>
  <si>
    <t>C01801</t>
  </si>
  <si>
    <t>TR001802</t>
  </si>
  <si>
    <t>C01802</t>
  </si>
  <si>
    <t>TR001803</t>
  </si>
  <si>
    <t>C01803</t>
  </si>
  <si>
    <t>TR001804</t>
  </si>
  <si>
    <t>C01804</t>
  </si>
  <si>
    <t>TR001805</t>
  </si>
  <si>
    <t>C01805</t>
  </si>
  <si>
    <t>TR001806</t>
  </si>
  <si>
    <t>C01806</t>
  </si>
  <si>
    <t>TR001807</t>
  </si>
  <si>
    <t>C01807</t>
  </si>
  <si>
    <t>TR001808</t>
  </si>
  <si>
    <t>C01808</t>
  </si>
  <si>
    <t>TR001809</t>
  </si>
  <si>
    <t>C01809</t>
  </si>
  <si>
    <t>TR001810</t>
  </si>
  <si>
    <t>C01810</t>
  </si>
  <si>
    <t>TR001811</t>
  </si>
  <si>
    <t>C01811</t>
  </si>
  <si>
    <t>TR001812</t>
  </si>
  <si>
    <t>C01812</t>
  </si>
  <si>
    <t>TR001813</t>
  </si>
  <si>
    <t>C01813</t>
  </si>
  <si>
    <t>TR001814</t>
  </si>
  <si>
    <t>C01814</t>
  </si>
  <si>
    <t>TR001815</t>
  </si>
  <si>
    <t>C01815</t>
  </si>
  <si>
    <t>TR001816</t>
  </si>
  <si>
    <t>C01816</t>
  </si>
  <si>
    <t>TR001817</t>
  </si>
  <si>
    <t>C01817</t>
  </si>
  <si>
    <t>TR001818</t>
  </si>
  <si>
    <t>C01818</t>
  </si>
  <si>
    <t>TR001819</t>
  </si>
  <si>
    <t>C01819</t>
  </si>
  <si>
    <t>TR001820</t>
  </si>
  <si>
    <t>C01820</t>
  </si>
  <si>
    <t>TR001821</t>
  </si>
  <si>
    <t>C01821</t>
  </si>
  <si>
    <t>TR001822</t>
  </si>
  <si>
    <t>C01822</t>
  </si>
  <si>
    <t>TR001823</t>
  </si>
  <si>
    <t>C01823</t>
  </si>
  <si>
    <t>TR001824</t>
  </si>
  <si>
    <t>C01824</t>
  </si>
  <si>
    <t>TR001825</t>
  </si>
  <si>
    <t>C01825</t>
  </si>
  <si>
    <t>TR001826</t>
  </si>
  <si>
    <t>C01826</t>
  </si>
  <si>
    <t>TR001827</t>
  </si>
  <si>
    <t>C01827</t>
  </si>
  <si>
    <t>TR001828</t>
  </si>
  <si>
    <t>C01828</t>
  </si>
  <si>
    <t>TR001829</t>
  </si>
  <si>
    <t>C01829</t>
  </si>
  <si>
    <t>TR001830</t>
  </si>
  <si>
    <t>C01830</t>
  </si>
  <si>
    <t>TR001831</t>
  </si>
  <si>
    <t>C01831</t>
  </si>
  <si>
    <t>TR001832</t>
  </si>
  <si>
    <t>C01832</t>
  </si>
  <si>
    <t>TR001833</t>
  </si>
  <si>
    <t>C01833</t>
  </si>
  <si>
    <t>TR001834</t>
  </si>
  <si>
    <t>C01834</t>
  </si>
  <si>
    <t>TR001835</t>
  </si>
  <si>
    <t>C01835</t>
  </si>
  <si>
    <t>TR001836</t>
  </si>
  <si>
    <t>C01836</t>
  </si>
  <si>
    <t>TR001837</t>
  </si>
  <si>
    <t>C01837</t>
  </si>
  <si>
    <t>TR001838</t>
  </si>
  <si>
    <t>C01838</t>
  </si>
  <si>
    <t>TR001839</t>
  </si>
  <si>
    <t>C01839</t>
  </si>
  <si>
    <t>TR001840</t>
  </si>
  <si>
    <t>C01840</t>
  </si>
  <si>
    <t>TR001841</t>
  </si>
  <si>
    <t>C01841</t>
  </si>
  <si>
    <t>TR001842</t>
  </si>
  <si>
    <t>C01842</t>
  </si>
  <si>
    <t>TR001843</t>
  </si>
  <si>
    <t>C01843</t>
  </si>
  <si>
    <t>TR001844</t>
  </si>
  <si>
    <t>C01844</t>
  </si>
  <si>
    <t>TR001845</t>
  </si>
  <si>
    <t>C01845</t>
  </si>
  <si>
    <t>TR001846</t>
  </si>
  <si>
    <t>C01846</t>
  </si>
  <si>
    <t>TR001847</t>
  </si>
  <si>
    <t>C01847</t>
  </si>
  <si>
    <t>TR001848</t>
  </si>
  <si>
    <t>C01848</t>
  </si>
  <si>
    <t>TR001849</t>
  </si>
  <si>
    <t>C01849</t>
  </si>
  <si>
    <t>TR001850</t>
  </si>
  <si>
    <t>C01850</t>
  </si>
  <si>
    <t>TR001851</t>
  </si>
  <si>
    <t>C01851</t>
  </si>
  <si>
    <t>TR001852</t>
  </si>
  <si>
    <t>C01852</t>
  </si>
  <si>
    <t>TR001853</t>
  </si>
  <si>
    <t>C01853</t>
  </si>
  <si>
    <t>TR001854</t>
  </si>
  <si>
    <t>C01854</t>
  </si>
  <si>
    <t>TR001855</t>
  </si>
  <si>
    <t>C01855</t>
  </si>
  <si>
    <t>TR001856</t>
  </si>
  <si>
    <t>C01856</t>
  </si>
  <si>
    <t>TR001857</t>
  </si>
  <si>
    <t>C01857</t>
  </si>
  <si>
    <t>TR001858</t>
  </si>
  <si>
    <t>C01858</t>
  </si>
  <si>
    <t>TR001859</t>
  </si>
  <si>
    <t>C01859</t>
  </si>
  <si>
    <t>TR001860</t>
  </si>
  <si>
    <t>C01860</t>
  </si>
  <si>
    <t>TR001861</t>
  </si>
  <si>
    <t>C01861</t>
  </si>
  <si>
    <t>TR001862</t>
  </si>
  <si>
    <t>C01862</t>
  </si>
  <si>
    <t>TR001863</t>
  </si>
  <si>
    <t>C01863</t>
  </si>
  <si>
    <t>TR001864</t>
  </si>
  <si>
    <t>C01864</t>
  </si>
  <si>
    <t>TR001865</t>
  </si>
  <si>
    <t>C01865</t>
  </si>
  <si>
    <t>TR001866</t>
  </si>
  <si>
    <t>C01866</t>
  </si>
  <si>
    <t>TR001867</t>
  </si>
  <si>
    <t>C01867</t>
  </si>
  <si>
    <t>TR001868</t>
  </si>
  <si>
    <t>C01868</t>
  </si>
  <si>
    <t>TR001869</t>
  </si>
  <si>
    <t>C01869</t>
  </si>
  <si>
    <t>TR001870</t>
  </si>
  <si>
    <t>C01870</t>
  </si>
  <si>
    <t>TR001871</t>
  </si>
  <si>
    <t>C01871</t>
  </si>
  <si>
    <t>TR001872</t>
  </si>
  <si>
    <t>C01872</t>
  </si>
  <si>
    <t>TR001873</t>
  </si>
  <si>
    <t>C01873</t>
  </si>
  <si>
    <t>TR001874</t>
  </si>
  <si>
    <t>C01874</t>
  </si>
  <si>
    <t>TR001875</t>
  </si>
  <si>
    <t>C01875</t>
  </si>
  <si>
    <t>TR001876</t>
  </si>
  <si>
    <t>C01876</t>
  </si>
  <si>
    <t>TR001877</t>
  </si>
  <si>
    <t>C01877</t>
  </si>
  <si>
    <t>TR001878</t>
  </si>
  <si>
    <t>C01878</t>
  </si>
  <si>
    <t>TR001879</t>
  </si>
  <si>
    <t>C01879</t>
  </si>
  <si>
    <t>TR001880</t>
  </si>
  <si>
    <t>C01880</t>
  </si>
  <si>
    <t>TR001881</t>
  </si>
  <si>
    <t>C01881</t>
  </si>
  <si>
    <t>TR001882</t>
  </si>
  <si>
    <t>C01882</t>
  </si>
  <si>
    <t>TR001883</t>
  </si>
  <si>
    <t>C01883</t>
  </si>
  <si>
    <t>TR001884</t>
  </si>
  <si>
    <t>C01884</t>
  </si>
  <si>
    <t>TR001885</t>
  </si>
  <si>
    <t>C01885</t>
  </si>
  <si>
    <t>TR001886</t>
  </si>
  <si>
    <t>C01886</t>
  </si>
  <si>
    <t>TR001887</t>
  </si>
  <si>
    <t>C01887</t>
  </si>
  <si>
    <t>TR001888</t>
  </si>
  <si>
    <t>C01888</t>
  </si>
  <si>
    <t>TR001889</t>
  </si>
  <si>
    <t>C01889</t>
  </si>
  <si>
    <t>TR001890</t>
  </si>
  <si>
    <t>C01890</t>
  </si>
  <si>
    <t>TR001891</t>
  </si>
  <si>
    <t>C01891</t>
  </si>
  <si>
    <t>TR001892</t>
  </si>
  <si>
    <t>C01892</t>
  </si>
  <si>
    <t>TR001893</t>
  </si>
  <si>
    <t>C01893</t>
  </si>
  <si>
    <t>TR001894</t>
  </si>
  <si>
    <t>C01894</t>
  </si>
  <si>
    <t>TR001895</t>
  </si>
  <si>
    <t>C01895</t>
  </si>
  <si>
    <t>TR001896</t>
  </si>
  <si>
    <t>C01896</t>
  </si>
  <si>
    <t>TR001897</t>
  </si>
  <si>
    <t>C01897</t>
  </si>
  <si>
    <t>TR001898</t>
  </si>
  <si>
    <t>C01898</t>
  </si>
  <si>
    <t>TR001899</t>
  </si>
  <si>
    <t>C01899</t>
  </si>
  <si>
    <t>TR001900</t>
  </si>
  <si>
    <t>C01900</t>
  </si>
  <si>
    <t>TR001901</t>
  </si>
  <si>
    <t>C01901</t>
  </si>
  <si>
    <t>TR001902</t>
  </si>
  <si>
    <t>C01902</t>
  </si>
  <si>
    <t>TR001903</t>
  </si>
  <si>
    <t>C01903</t>
  </si>
  <si>
    <t>TR001904</t>
  </si>
  <si>
    <t>C01904</t>
  </si>
  <si>
    <t>TR001905</t>
  </si>
  <si>
    <t>C01905</t>
  </si>
  <si>
    <t>TR001906</t>
  </si>
  <si>
    <t>C01906</t>
  </si>
  <si>
    <t>TR001907</t>
  </si>
  <si>
    <t>C01907</t>
  </si>
  <si>
    <t>TR001908</t>
  </si>
  <si>
    <t>C01908</t>
  </si>
  <si>
    <t>TR001909</t>
  </si>
  <si>
    <t>C01909</t>
  </si>
  <si>
    <t>TR001910</t>
  </si>
  <si>
    <t>C01910</t>
  </si>
  <si>
    <t>TR001911</t>
  </si>
  <si>
    <t>C01911</t>
  </si>
  <si>
    <t>TR001912</t>
  </si>
  <si>
    <t>C01912</t>
  </si>
  <si>
    <t>TR001913</t>
  </si>
  <si>
    <t>C01913</t>
  </si>
  <si>
    <t>TR001914</t>
  </si>
  <si>
    <t>C01914</t>
  </si>
  <si>
    <t>TR001915</t>
  </si>
  <si>
    <t>C01915</t>
  </si>
  <si>
    <t>TR001916</t>
  </si>
  <si>
    <t>C01916</t>
  </si>
  <si>
    <t>TR001917</t>
  </si>
  <si>
    <t>C01917</t>
  </si>
  <si>
    <t>TR001918</t>
  </si>
  <si>
    <t>C01918</t>
  </si>
  <si>
    <t>TR001919</t>
  </si>
  <si>
    <t>C01919</t>
  </si>
  <si>
    <t>TR001920</t>
  </si>
  <si>
    <t>C01920</t>
  </si>
  <si>
    <t>TR001921</t>
  </si>
  <si>
    <t>C01921</t>
  </si>
  <si>
    <t>TR001922</t>
  </si>
  <si>
    <t>C01922</t>
  </si>
  <si>
    <t>TR001923</t>
  </si>
  <si>
    <t>C01923</t>
  </si>
  <si>
    <t>TR001924</t>
  </si>
  <si>
    <t>C01924</t>
  </si>
  <si>
    <t>TR001925</t>
  </si>
  <si>
    <t>C01925</t>
  </si>
  <si>
    <t>TR001926</t>
  </si>
  <si>
    <t>C01926</t>
  </si>
  <si>
    <t>TR001927</t>
  </si>
  <si>
    <t>C01927</t>
  </si>
  <si>
    <t>TR001928</t>
  </si>
  <si>
    <t>C01928</t>
  </si>
  <si>
    <t>TR001929</t>
  </si>
  <si>
    <t>C01929</t>
  </si>
  <si>
    <t>TR001930</t>
  </si>
  <si>
    <t>C01930</t>
  </si>
  <si>
    <t>TR001931</t>
  </si>
  <si>
    <t>C01931</t>
  </si>
  <si>
    <t>TR001932</t>
  </si>
  <si>
    <t>C01932</t>
  </si>
  <si>
    <t>TR001933</t>
  </si>
  <si>
    <t>C01933</t>
  </si>
  <si>
    <t>TR001934</t>
  </si>
  <si>
    <t>C01934</t>
  </si>
  <si>
    <t>TR001935</t>
  </si>
  <si>
    <t>C01935</t>
  </si>
  <si>
    <t>TR001936</t>
  </si>
  <si>
    <t>C01936</t>
  </si>
  <si>
    <t>TR001937</t>
  </si>
  <si>
    <t>C01937</t>
  </si>
  <si>
    <t>TR001938</t>
  </si>
  <si>
    <t>C01938</t>
  </si>
  <si>
    <t>TR001939</t>
  </si>
  <si>
    <t>C01939</t>
  </si>
  <si>
    <t>TR001940</t>
  </si>
  <si>
    <t>C01940</t>
  </si>
  <si>
    <t>TR001941</t>
  </si>
  <si>
    <t>C01941</t>
  </si>
  <si>
    <t>TR001942</t>
  </si>
  <si>
    <t>C01942</t>
  </si>
  <si>
    <t>TR001943</t>
  </si>
  <si>
    <t>C01943</t>
  </si>
  <si>
    <t>TR001944</t>
  </si>
  <si>
    <t>C01944</t>
  </si>
  <si>
    <t>TR001945</t>
  </si>
  <si>
    <t>C01945</t>
  </si>
  <si>
    <t>TR001946</t>
  </si>
  <si>
    <t>C01946</t>
  </si>
  <si>
    <t>TR001947</t>
  </si>
  <si>
    <t>C01947</t>
  </si>
  <si>
    <t>TR001948</t>
  </si>
  <si>
    <t>C01948</t>
  </si>
  <si>
    <t>TR001949</t>
  </si>
  <si>
    <t>C01949</t>
  </si>
  <si>
    <t>TR001950</t>
  </si>
  <si>
    <t>C01950</t>
  </si>
  <si>
    <t>TR001951</t>
  </si>
  <si>
    <t>C01951</t>
  </si>
  <si>
    <t>TR001952</t>
  </si>
  <si>
    <t>C01952</t>
  </si>
  <si>
    <t>TR001953</t>
  </si>
  <si>
    <t>C01953</t>
  </si>
  <si>
    <t>TR001954</t>
  </si>
  <si>
    <t>C01954</t>
  </si>
  <si>
    <t>TR001955</t>
  </si>
  <si>
    <t>C01955</t>
  </si>
  <si>
    <t>TR001956</t>
  </si>
  <si>
    <t>C01956</t>
  </si>
  <si>
    <t>TR001957</t>
  </si>
  <si>
    <t>C01957</t>
  </si>
  <si>
    <t>TR001958</t>
  </si>
  <si>
    <t>C01958</t>
  </si>
  <si>
    <t>TR001959</t>
  </si>
  <si>
    <t>C01959</t>
  </si>
  <si>
    <t>TR001960</t>
  </si>
  <si>
    <t>C01960</t>
  </si>
  <si>
    <t>TR001961</t>
  </si>
  <si>
    <t>C01961</t>
  </si>
  <si>
    <t>TR001962</t>
  </si>
  <si>
    <t>C01962</t>
  </si>
  <si>
    <t>TR001963</t>
  </si>
  <si>
    <t>C01963</t>
  </si>
  <si>
    <t>TR001964</t>
  </si>
  <si>
    <t>C01964</t>
  </si>
  <si>
    <t>TR001965</t>
  </si>
  <si>
    <t>C01965</t>
  </si>
  <si>
    <t>TR001966</t>
  </si>
  <si>
    <t>C01966</t>
  </si>
  <si>
    <t>TR001967</t>
  </si>
  <si>
    <t>C01967</t>
  </si>
  <si>
    <t>TR001968</t>
  </si>
  <si>
    <t>C01968</t>
  </si>
  <si>
    <t>TR001969</t>
  </si>
  <si>
    <t>C01969</t>
  </si>
  <si>
    <t>TR001970</t>
  </si>
  <si>
    <t>C01970</t>
  </si>
  <si>
    <t>TR001971</t>
  </si>
  <si>
    <t>C01971</t>
  </si>
  <si>
    <t>TR001972</t>
  </si>
  <si>
    <t>C01972</t>
  </si>
  <si>
    <t>TR001973</t>
  </si>
  <si>
    <t>C01973</t>
  </si>
  <si>
    <t>TR001974</t>
  </si>
  <si>
    <t>C01974</t>
  </si>
  <si>
    <t>TR001975</t>
  </si>
  <si>
    <t>C01975</t>
  </si>
  <si>
    <t>TR001976</t>
  </si>
  <si>
    <t>C01976</t>
  </si>
  <si>
    <t>TR001977</t>
  </si>
  <si>
    <t>C01977</t>
  </si>
  <si>
    <t>TR001978</t>
  </si>
  <si>
    <t>C01978</t>
  </si>
  <si>
    <t>TR001979</t>
  </si>
  <si>
    <t>C01979</t>
  </si>
  <si>
    <t>TR001980</t>
  </si>
  <si>
    <t>C01980</t>
  </si>
  <si>
    <t>TR001981</t>
  </si>
  <si>
    <t>C01981</t>
  </si>
  <si>
    <t>TR001982</t>
  </si>
  <si>
    <t>C01982</t>
  </si>
  <si>
    <t>TR001983</t>
  </si>
  <si>
    <t>C01983</t>
  </si>
  <si>
    <t>TR001984</t>
  </si>
  <si>
    <t>C01984</t>
  </si>
  <si>
    <t>TR001985</t>
  </si>
  <si>
    <t>C01985</t>
  </si>
  <si>
    <t>TR001986</t>
  </si>
  <si>
    <t>C01986</t>
  </si>
  <si>
    <t>TR001987</t>
  </si>
  <si>
    <t>C01987</t>
  </si>
  <si>
    <t>TR001988</t>
  </si>
  <si>
    <t>C01988</t>
  </si>
  <si>
    <t>TR001989</t>
  </si>
  <si>
    <t>C01989</t>
  </si>
  <si>
    <t>TR001990</t>
  </si>
  <si>
    <t>C01990</t>
  </si>
  <si>
    <t>TR001991</t>
  </si>
  <si>
    <t>C01991</t>
  </si>
  <si>
    <t>TR001992</t>
  </si>
  <si>
    <t>C01992</t>
  </si>
  <si>
    <t>TR001993</t>
  </si>
  <si>
    <t>C01993</t>
  </si>
  <si>
    <t>TR001994</t>
  </si>
  <si>
    <t>C01994</t>
  </si>
  <si>
    <t>TR001995</t>
  </si>
  <si>
    <t>C01995</t>
  </si>
  <si>
    <t>TR001996</t>
  </si>
  <si>
    <t>C01996</t>
  </si>
  <si>
    <t>TR001997</t>
  </si>
  <si>
    <t>C01997</t>
  </si>
  <si>
    <t>TR001998</t>
  </si>
  <si>
    <t>C01998</t>
  </si>
  <si>
    <t>TR001999</t>
  </si>
  <si>
    <t>C01999</t>
  </si>
  <si>
    <t>TR002000</t>
  </si>
  <si>
    <t>C02000</t>
  </si>
  <si>
    <t>Himachal Pradesh</t>
  </si>
  <si>
    <t>Tamil Nadu</t>
  </si>
  <si>
    <t>N/A</t>
  </si>
  <si>
    <t>Row Labels</t>
  </si>
  <si>
    <t>Grand Total</t>
  </si>
  <si>
    <t>Count of Travel_ID</t>
  </si>
  <si>
    <t>Column Labels</t>
  </si>
  <si>
    <t>Average of Rating</t>
  </si>
  <si>
    <t>Total Trips</t>
  </si>
  <si>
    <t>Confirmed Trips</t>
  </si>
  <si>
    <t>Cancelled Trips</t>
  </si>
  <si>
    <t>Avg Rating</t>
  </si>
  <si>
    <t>Sum of Trip_Cost</t>
  </si>
  <si>
    <t>Total Trip Cost</t>
  </si>
  <si>
    <t>month&amp;Year</t>
  </si>
  <si>
    <t>Re-booked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</si>
</sst>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0.0"/>
    <numFmt numFmtId="165" formatCode="0,,&quot;M&quot;"/>
    <numFmt numFmtId="166" formatCode="mmm"/>
    <numFmt numFmtId="167" formatCode="0.00,,&quot;M&quot;"/>
  </numFmts>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1E1E1E"/>
        <bgColor indexed="64"/>
      </patternFill>
    </fill>
    <fill>
      <patternFill patternType="solid">
        <fgColor rgb="FF333333"/>
        <bgColor indexed="64"/>
      </patternFill>
    </fill>
    <fill>
      <patternFill patternType="solid">
        <fgColor theme="0"/>
        <bgColor indexed="64"/>
      </patternFill>
    </fill>
    <fill>
      <patternFill patternType="solid">
        <fgColor rgb="FF0C2B4E"/>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4">
    <xf numFmtId="0" fontId="0" fillId="0" borderId="0" xfId="0"/>
    <xf numFmtId="14" fontId="0" fillId="0" borderId="0" xfId="0" applyNumberFormat="1"/>
    <xf numFmtId="0" fontId="0" fillId="0" borderId="0" xfId="0" pivotButton="1"/>
    <xf numFmtId="0" fontId="0" fillId="0" borderId="0" xfId="0" applyAlignment="1">
      <alignment horizontal="left"/>
    </xf>
    <xf numFmtId="10" fontId="0" fillId="0" borderId="0" xfId="0" applyNumberFormat="1"/>
    <xf numFmtId="2" fontId="0" fillId="0" borderId="0" xfId="0" applyNumberFormat="1"/>
    <xf numFmtId="0" fontId="17" fillId="33" borderId="0" xfId="0" applyFont="1" applyFill="1"/>
    <xf numFmtId="164" fontId="0" fillId="0" borderId="0" xfId="0" applyNumberFormat="1"/>
    <xf numFmtId="165" fontId="0" fillId="0" borderId="0" xfId="0" applyNumberFormat="1"/>
    <xf numFmtId="166" fontId="0" fillId="0" borderId="0" xfId="0" applyNumberFormat="1"/>
    <xf numFmtId="167" fontId="0" fillId="0" borderId="0" xfId="0" applyNumberFormat="1"/>
    <xf numFmtId="0" fontId="0" fillId="34" borderId="0" xfId="0" applyFill="1"/>
    <xf numFmtId="0" fontId="0" fillId="35" borderId="0" xfId="0" applyFill="1"/>
    <xf numFmtId="0" fontId="0" fillId="36" borderId="0" xfId="0"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9">
    <dxf>
      <numFmt numFmtId="166" formatCode="mmm"/>
    </dxf>
    <dxf>
      <numFmt numFmtId="168" formatCode="m/d/yyyy"/>
    </dxf>
    <dxf>
      <numFmt numFmtId="2" formatCode="0.00"/>
    </dxf>
    <dxf>
      <font>
        <b/>
        <sz val="11"/>
        <color theme="1"/>
      </font>
    </dxf>
    <dxf>
      <fill>
        <patternFill patternType="solid">
          <fgColor theme="0"/>
          <bgColor theme="0"/>
        </patternFill>
      </fill>
      <border>
        <left style="thin">
          <color theme="1" tint="-0.499984740745262"/>
        </left>
        <right style="thin">
          <color theme="1" tint="-0.499984740745262"/>
        </right>
        <top style="thin">
          <color theme="1" tint="-0.499984740745262"/>
        </top>
        <bottom style="thin">
          <color theme="1" tint="-0.499984740745262"/>
        </bottom>
      </border>
    </dxf>
    <dxf>
      <font>
        <color rgb="FFFFFFFF"/>
      </font>
    </dxf>
    <dxf>
      <font>
        <b/>
        <i val="0"/>
        <sz val="22"/>
        <name val="Calibri"/>
        <family val="2"/>
        <scheme val="minor"/>
      </font>
    </dxf>
    <dxf>
      <font>
        <sz val="26"/>
        <name val="Calibri"/>
        <family val="2"/>
        <scheme val="minor"/>
      </font>
    </dxf>
    <dxf>
      <font>
        <b/>
        <i val="0"/>
        <sz val="22"/>
        <color rgb="FFC8C8C8"/>
        <name val="Calibri"/>
        <family val="2"/>
        <scheme val="minor"/>
      </font>
      <fill>
        <patternFill>
          <bgColor rgb="FF2A2A2A"/>
        </patternFill>
      </fill>
      <border diagonalUp="0" diagonalDown="0">
        <left/>
        <right/>
        <top/>
        <bottom/>
        <vertical/>
        <horizontal/>
      </border>
    </dxf>
  </dxfs>
  <tableStyles count="3" defaultTableStyle="TableStyleMedium2" defaultPivotStyle="PivotStyleLight16">
    <tableStyle name="Slicer Style 1" pivot="0" table="0" count="6" xr9:uid="{F256E1EE-C834-425F-B5AD-DBDC13432A09}">
      <tableStyleElement type="wholeTable" dxfId="8"/>
      <tableStyleElement type="headerRow" dxfId="7"/>
    </tableStyle>
    <tableStyle name="Slicer Style 2" pivot="0" table="0" count="2" xr9:uid="{8C52B0DE-51C9-4EC2-AC56-0F1975B6B3E8}">
      <tableStyleElement type="wholeTable" dxfId="6"/>
      <tableStyleElement type="headerRow" dxfId="5"/>
    </tableStyle>
    <tableStyle name="Timeline Style 1" pivot="0" table="0" count="8" xr9:uid="{C0894C41-C864-4C27-993F-5CAF01974CC4}">
      <tableStyleElement type="wholeTable" dxfId="4"/>
      <tableStyleElement type="headerRow" dxfId="3"/>
    </tableStyle>
  </tableStyles>
  <colors>
    <mruColors>
      <color rgb="FF8FABD4"/>
      <color rgb="FF4A70A9"/>
      <color rgb="FF0C2B4E"/>
      <color rgb="FFEFECE3"/>
      <color rgb="FFD34E4E"/>
      <color rgb="FFFF0000"/>
      <color rgb="FF3F3F3F"/>
      <color rgb="FF7319FA"/>
      <color rgb="FFF9E7B2"/>
      <color rgb="FFFFA943"/>
    </mruColors>
  </colors>
  <extLst>
    <ext xmlns:x14="http://schemas.microsoft.com/office/spreadsheetml/2009/9/main" uri="{46F421CA-312F-682f-3DD2-61675219B42D}">
      <x14:dxfs count="4">
        <dxf>
          <fill>
            <gradientFill degree="90">
              <stop position="0">
                <color rgb="FF7030A0"/>
              </stop>
              <stop position="1">
                <color theme="4"/>
              </stop>
            </gradientFill>
          </fill>
        </dxf>
        <dxf>
          <fill>
            <gradientFill type="path">
              <stop position="0">
                <color theme="1"/>
              </stop>
              <stop position="1">
                <color theme="4"/>
              </stop>
            </gradientFill>
          </fill>
        </dxf>
        <dxf>
          <fill>
            <gradientFill degree="270">
              <stop position="0">
                <color theme="1"/>
              </stop>
              <stop position="1">
                <color theme="4"/>
              </stop>
            </gradientFill>
          </fill>
        </dxf>
        <dxf>
          <fill>
            <gradientFill>
              <stop position="0">
                <color theme="4"/>
              </stop>
              <stop position="1">
                <color theme="1" tint="0.1490218817712943"/>
              </stop>
            </gradientFill>
          </fill>
        </dxf>
      </x14:dxfs>
    </ext>
    <ext xmlns:x14="http://schemas.microsoft.com/office/spreadsheetml/2009/9/main" uri="{EB79DEF2-80B8-43e5-95BD-54CBDDF9020C}">
      <x14:slicerStyles defaultSlicerStyle="SlicerStyleLight1">
        <x14:slicerStyle name="Slicer Style 1">
          <x14:slicerStyleElements>
            <x14:slicerStyleElement type="unselectedItemWithNoData" dxfId="3"/>
            <x14:slicerStyleElement type="selectedItemWithNoData" dxfId="2"/>
            <x14:slicerStyleElement type="hoveredUnselectedItemWithData" dxfId="1"/>
            <x14:slicerStyleElement type="hoveredSelectedItemWithData" dxfId="0"/>
          </x14:slicerStyleElements>
        </x14:slicerStyle>
        <x14:slicerStyle name="Slicer Style 2"/>
      </x14:slicerStyles>
    </ext>
    <ext xmlns:x15="http://schemas.microsoft.com/office/spreadsheetml/2010/11/main" uri="{A0A4C193-F2C1-4fcb-8827-314CF55A85BB}">
      <x15:dxfs count="6">
        <dxf>
          <fill>
            <patternFill patternType="solid">
              <fgColor theme="0" tint="-0.14999847407452621"/>
              <bgColor theme="0" tint="-0.14999847407452621"/>
            </patternFill>
          </fill>
        </dxf>
        <dxf>
          <fill>
            <patternFill patternType="solid">
              <fgColor theme="0"/>
              <bgColor theme="0"/>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Timeline Style 1">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5.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4.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theme" Target="theme/theme1.xml"/><Relationship Id="rId10" Type="http://schemas.microsoft.com/office/2007/relationships/slicerCache" Target="slicerCaches/slicerCache2.xml"/><Relationship Id="rId19" Type="http://schemas.microsoft.com/office/2006/relationships/vbaProject" Target="vbaProject.bin"/><Relationship Id="rId4" Type="http://schemas.openxmlformats.org/officeDocument/2006/relationships/worksheet" Target="worksheets/sheet4.xml"/><Relationship Id="rId9" Type="http://schemas.microsoft.com/office/2007/relationships/slicerCache" Target="slicerCaches/slicerCache1.xml"/><Relationship Id="rId14" Type="http://schemas.microsoft.com/office/2007/relationships/slicerCache" Target="slicerCaches/slicerCache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Projecct bharathan.xlsm]PIVOT ANALZYE!chat2</c:name>
    <c:fmtId val="9"/>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t"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6.3888888888888787E-2"/>
              <c:y val="-7.4074074074074112E-2"/>
            </c:manualLayout>
          </c:layout>
          <c:spPr>
            <a:noFill/>
            <a:ln>
              <a:noFill/>
            </a:ln>
            <a:effectLst/>
          </c:spPr>
          <c:txPr>
            <a:bodyPr rot="0" spcFirstLastPara="1" vertOverflow="ellipsis" vert="horz" wrap="square" lIns="38100" tIns="19050" rIns="38100" bIns="19050" anchor="t"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3"/>
          </a:solidFill>
          <a:ln w="19050">
            <a:solidFill>
              <a:schemeClr val="lt1"/>
            </a:solidFill>
          </a:ln>
          <a:effectLst/>
        </c:spPr>
        <c:dLbl>
          <c:idx val="0"/>
          <c:layout>
            <c:manualLayout>
              <c:x val="-5.5555555555555552E-2"/>
              <c:y val="-9.2592592592592629E-2"/>
            </c:manualLayout>
          </c:layout>
          <c:spPr>
            <a:noFill/>
            <a:ln>
              <a:noFill/>
            </a:ln>
            <a:effectLst/>
          </c:spPr>
          <c:txPr>
            <a:bodyPr rot="0" spcFirstLastPara="1" vertOverflow="ellipsis" vert="horz" wrap="square" lIns="38100" tIns="19050" rIns="38100" bIns="19050" anchor="t"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w="19050">
            <a:solidFill>
              <a:schemeClr val="lt1"/>
            </a:solidFill>
          </a:ln>
          <a:effectLst/>
        </c:spPr>
        <c:dLbl>
          <c:idx val="0"/>
          <c:layout>
            <c:manualLayout>
              <c:x val="0.17222222222222211"/>
              <c:y val="1.8518518518518517E-2"/>
            </c:manualLayout>
          </c:layout>
          <c:spPr>
            <a:noFill/>
            <a:ln>
              <a:noFill/>
            </a:ln>
            <a:effectLst/>
          </c:spPr>
          <c:txPr>
            <a:bodyPr rot="0" spcFirstLastPara="1" vertOverflow="ellipsis" vert="horz" wrap="square" lIns="38100" tIns="19050" rIns="38100" bIns="19050" anchor="t"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t"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6.3888888888888787E-2"/>
              <c:y val="-7.4074074074074112E-2"/>
            </c:manualLayout>
          </c:layout>
          <c:spPr>
            <a:noFill/>
            <a:ln>
              <a:noFill/>
            </a:ln>
            <a:effectLst/>
          </c:spPr>
          <c:txPr>
            <a:bodyPr rot="0" spcFirstLastPara="1" vertOverflow="ellipsis" vert="horz" wrap="square" lIns="38100" tIns="19050" rIns="38100" bIns="19050" anchor="t"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layout>
            <c:manualLayout>
              <c:x val="0.17222222222222211"/>
              <c:y val="1.8518518518518517E-2"/>
            </c:manualLayout>
          </c:layout>
          <c:spPr>
            <a:noFill/>
            <a:ln>
              <a:noFill/>
            </a:ln>
            <a:effectLst/>
          </c:spPr>
          <c:txPr>
            <a:bodyPr rot="0" spcFirstLastPara="1" vertOverflow="ellipsis" vert="horz" wrap="square" lIns="38100" tIns="19050" rIns="38100" bIns="19050" anchor="t"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5.5555555555555552E-2"/>
              <c:y val="-9.2592592592592629E-2"/>
            </c:manualLayout>
          </c:layout>
          <c:spPr>
            <a:noFill/>
            <a:ln>
              <a:noFill/>
            </a:ln>
            <a:effectLst/>
          </c:spPr>
          <c:txPr>
            <a:bodyPr rot="0" spcFirstLastPara="1" vertOverflow="ellipsis" vert="horz" wrap="square" lIns="38100" tIns="19050" rIns="38100" bIns="19050" anchor="t"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333333"/>
          </a:solidFill>
          <a:ln w="19050">
            <a:solidFill>
              <a:schemeClr val="lt1"/>
            </a:solidFill>
          </a:ln>
          <a:effectLst/>
        </c:spPr>
        <c:marker>
          <c:symbol val="none"/>
        </c:marker>
        <c:dLbl>
          <c:idx val="0"/>
          <c:spPr>
            <a:noFill/>
            <a:ln>
              <a:noFill/>
            </a:ln>
            <a:effectLst/>
          </c:spPr>
          <c:txPr>
            <a:bodyPr rot="-4680000" spcFirstLastPara="1" vertOverflow="ellipsis"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FF4F4F"/>
          </a:solidFill>
          <a:ln w="19050">
            <a:noFill/>
          </a:ln>
          <a:effectLst/>
        </c:spPr>
        <c:dLbl>
          <c:idx val="0"/>
          <c:spPr>
            <a:noFill/>
            <a:ln>
              <a:noFill/>
            </a:ln>
            <a:effectLst/>
          </c:spPr>
          <c:txPr>
            <a:bodyPr rot="3240000" spcFirstLastPara="1" vertOverflow="ellipsis"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650561679790026"/>
                  <c:h val="0.23259542044572656"/>
                </c:manualLayout>
              </c15:layout>
            </c:ext>
          </c:extLst>
        </c:dLbl>
      </c:pivotFmt>
      <c:pivotFmt>
        <c:idx val="12"/>
        <c:spPr>
          <a:solidFill>
            <a:srgbClr val="4CD964"/>
          </a:solidFill>
          <a:ln w="19050">
            <a:noFill/>
          </a:ln>
          <a:effectLst/>
        </c:spPr>
        <c:dLbl>
          <c:idx val="0"/>
          <c:spPr>
            <a:noFill/>
            <a:ln>
              <a:noFill/>
            </a:ln>
            <a:effectLst/>
          </c:spPr>
          <c:txPr>
            <a:bodyPr rot="-780000" spcFirstLastPara="1" vertOverflow="ellipsis"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6119370078740158"/>
                  <c:h val="0.2294532807596531"/>
                </c:manualLayout>
              </c15:layout>
            </c:ext>
          </c:extLst>
        </c:dLbl>
      </c:pivotFmt>
      <c:pivotFmt>
        <c:idx val="13"/>
        <c:spPr>
          <a:solidFill>
            <a:srgbClr val="FFA943"/>
          </a:solidFill>
          <a:ln w="19050">
            <a:noFill/>
          </a:ln>
          <a:effectLst/>
        </c:spPr>
      </c:pivotFmt>
    </c:pivotFmts>
    <c:plotArea>
      <c:layout/>
      <c:doughnutChart>
        <c:varyColors val="1"/>
        <c:ser>
          <c:idx val="0"/>
          <c:order val="0"/>
          <c:tx>
            <c:strRef>
              <c:f>'PIVOT ANALZYE'!$B$18</c:f>
              <c:strCache>
                <c:ptCount val="1"/>
                <c:pt idx="0">
                  <c:v>Total</c:v>
                </c:pt>
              </c:strCache>
            </c:strRef>
          </c:tx>
          <c:spPr>
            <a:solidFill>
              <a:srgbClr val="333333"/>
            </a:solidFill>
          </c:spPr>
          <c:explosion val="10"/>
          <c:dPt>
            <c:idx val="0"/>
            <c:bubble3D val="0"/>
            <c:spPr>
              <a:solidFill>
                <a:srgbClr val="FF4F4F"/>
              </a:solidFill>
              <a:ln w="19050">
                <a:noFill/>
              </a:ln>
              <a:effectLst/>
            </c:spPr>
            <c:extLst>
              <c:ext xmlns:c16="http://schemas.microsoft.com/office/drawing/2014/chart" uri="{C3380CC4-5D6E-409C-BE32-E72D297353CC}">
                <c16:uniqueId val="{00000001-5A99-4193-B275-A3CA907E4FB4}"/>
              </c:ext>
            </c:extLst>
          </c:dPt>
          <c:dPt>
            <c:idx val="1"/>
            <c:bubble3D val="0"/>
            <c:spPr>
              <a:solidFill>
                <a:srgbClr val="4CD964"/>
              </a:solidFill>
              <a:ln w="19050">
                <a:noFill/>
              </a:ln>
              <a:effectLst/>
            </c:spPr>
            <c:extLst>
              <c:ext xmlns:c16="http://schemas.microsoft.com/office/drawing/2014/chart" uri="{C3380CC4-5D6E-409C-BE32-E72D297353CC}">
                <c16:uniqueId val="{00000003-5A99-4193-B275-A3CA907E4FB4}"/>
              </c:ext>
            </c:extLst>
          </c:dPt>
          <c:dPt>
            <c:idx val="2"/>
            <c:bubble3D val="0"/>
            <c:spPr>
              <a:solidFill>
                <a:srgbClr val="FFA943"/>
              </a:solidFill>
              <a:ln w="19050">
                <a:noFill/>
              </a:ln>
              <a:effectLst/>
            </c:spPr>
            <c:extLst>
              <c:ext xmlns:c16="http://schemas.microsoft.com/office/drawing/2014/chart" uri="{C3380CC4-5D6E-409C-BE32-E72D297353CC}">
                <c16:uniqueId val="{00000005-5A99-4193-B275-A3CA907E4FB4}"/>
              </c:ext>
            </c:extLst>
          </c:dPt>
          <c:dLbls>
            <c:dLbl>
              <c:idx val="0"/>
              <c:spPr>
                <a:noFill/>
                <a:ln>
                  <a:noFill/>
                </a:ln>
                <a:effectLst/>
              </c:spPr>
              <c:txPr>
                <a:bodyPr rot="3240000" spcFirstLastPara="1" vertOverflow="ellipsis"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650561679790026"/>
                      <c:h val="0.23259542044572656"/>
                    </c:manualLayout>
                  </c15:layout>
                </c:ext>
                <c:ext xmlns:c16="http://schemas.microsoft.com/office/drawing/2014/chart" uri="{C3380CC4-5D6E-409C-BE32-E72D297353CC}">
                  <c16:uniqueId val="{00000001-5A99-4193-B275-A3CA907E4FB4}"/>
                </c:ext>
              </c:extLst>
            </c:dLbl>
            <c:dLbl>
              <c:idx val="1"/>
              <c:spPr>
                <a:noFill/>
                <a:ln>
                  <a:noFill/>
                </a:ln>
                <a:effectLst/>
              </c:spPr>
              <c:txPr>
                <a:bodyPr rot="-780000" spcFirstLastPara="1" vertOverflow="ellipsis"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6119370078740158"/>
                      <c:h val="0.2294532807596531"/>
                    </c:manualLayout>
                  </c15:layout>
                </c:ext>
                <c:ext xmlns:c16="http://schemas.microsoft.com/office/drawing/2014/chart" uri="{C3380CC4-5D6E-409C-BE32-E72D297353CC}">
                  <c16:uniqueId val="{00000003-5A99-4193-B275-A3CA907E4FB4}"/>
                </c:ext>
              </c:extLst>
            </c:dLbl>
            <c:spPr>
              <a:noFill/>
              <a:ln>
                <a:noFill/>
              </a:ln>
              <a:effectLst/>
            </c:spPr>
            <c:txPr>
              <a:bodyPr rot="-4680000" spcFirstLastPara="1" vertOverflow="ellipsis"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ANALZYE'!$A$19:$A$22</c:f>
              <c:strCache>
                <c:ptCount val="3"/>
                <c:pt idx="0">
                  <c:v>Cancelled</c:v>
                </c:pt>
                <c:pt idx="1">
                  <c:v>Confirmed</c:v>
                </c:pt>
                <c:pt idx="2">
                  <c:v>Pending</c:v>
                </c:pt>
              </c:strCache>
            </c:strRef>
          </c:cat>
          <c:val>
            <c:numRef>
              <c:f>'PIVOT ANALZYE'!$B$19:$B$22</c:f>
              <c:numCache>
                <c:formatCode>0.00%</c:formatCode>
                <c:ptCount val="3"/>
                <c:pt idx="0">
                  <c:v>0.32700000000000001</c:v>
                </c:pt>
                <c:pt idx="1">
                  <c:v>0.32450000000000001</c:v>
                </c:pt>
                <c:pt idx="2">
                  <c:v>0.34849999999999998</c:v>
                </c:pt>
              </c:numCache>
            </c:numRef>
          </c:val>
          <c:extLst>
            <c:ext xmlns:c16="http://schemas.microsoft.com/office/drawing/2014/chart" uri="{C3380CC4-5D6E-409C-BE32-E72D297353CC}">
              <c16:uniqueId val="{00000006-5A99-4193-B275-A3CA907E4FB4}"/>
            </c:ext>
          </c:extLst>
        </c:ser>
        <c:dLbls>
          <c:showLegendKey val="0"/>
          <c:showVal val="0"/>
          <c:showCatName val="0"/>
          <c:showSerName val="0"/>
          <c:showPercent val="0"/>
          <c:showBubbleSize val="0"/>
          <c:showLeaderLines val="1"/>
        </c:dLbls>
        <c:firstSliceAng val="173"/>
        <c:holeSize val="6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Projecct bharathan.xlsm]PIVOT ANALZYE!chart1</c:name>
    <c:fmtId val="1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3A8D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FF4F4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4F4F"/>
          </a:solidFill>
          <a:ln>
            <a:noFill/>
          </a:ln>
          <a:effectLst/>
        </c:spPr>
      </c:pivotFmt>
      <c:pivotFmt>
        <c:idx val="4"/>
        <c:spPr>
          <a:solidFill>
            <a:srgbClr val="4CD964"/>
          </a:solidFill>
          <a:ln>
            <a:noFill/>
          </a:ln>
          <a:effectLst/>
        </c:spPr>
      </c:pivotFmt>
      <c:pivotFmt>
        <c:idx val="5"/>
        <c:spPr>
          <a:solidFill>
            <a:schemeClr val="accent2">
              <a:lumMod val="60000"/>
              <a:lumOff val="40000"/>
            </a:schemeClr>
          </a:solidFill>
          <a:ln>
            <a:noFill/>
          </a:ln>
          <a:effectLst/>
        </c:spPr>
      </c:pivotFmt>
      <c:pivotFmt>
        <c:idx val="6"/>
        <c:spPr>
          <a:solidFill>
            <a:schemeClr val="accent4">
              <a:lumMod val="60000"/>
              <a:lumOff val="40000"/>
            </a:schemeClr>
          </a:solidFill>
          <a:ln>
            <a:noFill/>
          </a:ln>
          <a:effectLst/>
        </c:spPr>
      </c:pivotFmt>
      <c:pivotFmt>
        <c:idx val="7"/>
        <c:spPr>
          <a:solidFill>
            <a:srgbClr val="FFA943"/>
          </a:solidFill>
          <a:ln>
            <a:noFill/>
          </a:ln>
          <a:effectLst/>
        </c:spPr>
      </c:pivotFmt>
    </c:pivotFmts>
    <c:plotArea>
      <c:layout>
        <c:manualLayout>
          <c:layoutTarget val="inner"/>
          <c:xMode val="edge"/>
          <c:yMode val="edge"/>
          <c:x val="6.7012005152560963E-2"/>
          <c:y val="6.9978199522022264E-2"/>
          <c:w val="0.91059101614426829"/>
          <c:h val="0.8033006420780292"/>
        </c:manualLayout>
      </c:layout>
      <c:barChart>
        <c:barDir val="col"/>
        <c:grouping val="clustered"/>
        <c:varyColors val="0"/>
        <c:ser>
          <c:idx val="0"/>
          <c:order val="0"/>
          <c:tx>
            <c:strRef>
              <c:f>'PIVOT ANALZYE'!$B$3</c:f>
              <c:strCache>
                <c:ptCount val="1"/>
                <c:pt idx="0">
                  <c:v>Total</c:v>
                </c:pt>
              </c:strCache>
            </c:strRef>
          </c:tx>
          <c:spPr>
            <a:solidFill>
              <a:srgbClr val="3A8DFF"/>
            </a:solidFill>
            <a:ln>
              <a:noFill/>
            </a:ln>
            <a:effectLst/>
          </c:spPr>
          <c:invertIfNegative val="0"/>
          <c:dPt>
            <c:idx val="0"/>
            <c:invertIfNegative val="0"/>
            <c:bubble3D val="0"/>
            <c:spPr>
              <a:solidFill>
                <a:srgbClr val="FF4F4F"/>
              </a:solidFill>
              <a:ln>
                <a:noFill/>
              </a:ln>
              <a:effectLst/>
            </c:spPr>
            <c:extLst>
              <c:ext xmlns:c16="http://schemas.microsoft.com/office/drawing/2014/chart" uri="{C3380CC4-5D6E-409C-BE32-E72D297353CC}">
                <c16:uniqueId val="{00000001-2BC1-45AE-B5E3-3F8C5EA4E1A1}"/>
              </c:ext>
            </c:extLst>
          </c:dPt>
          <c:dPt>
            <c:idx val="1"/>
            <c:invertIfNegative val="0"/>
            <c:bubble3D val="0"/>
            <c:spPr>
              <a:solidFill>
                <a:srgbClr val="4CD964"/>
              </a:solidFill>
              <a:ln>
                <a:noFill/>
              </a:ln>
              <a:effectLst/>
            </c:spPr>
            <c:extLst>
              <c:ext xmlns:c16="http://schemas.microsoft.com/office/drawing/2014/chart" uri="{C3380CC4-5D6E-409C-BE32-E72D297353CC}">
                <c16:uniqueId val="{00000002-2BC1-45AE-B5E3-3F8C5EA4E1A1}"/>
              </c:ext>
            </c:extLst>
          </c:dPt>
          <c:dPt>
            <c:idx val="2"/>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3-2BC1-45AE-B5E3-3F8C5EA4E1A1}"/>
              </c:ext>
            </c:extLst>
          </c:dPt>
          <c:dPt>
            <c:idx val="3"/>
            <c:invertIfNegative val="0"/>
            <c:bubble3D val="0"/>
            <c:spPr>
              <a:solidFill>
                <a:schemeClr val="accent4">
                  <a:lumMod val="60000"/>
                  <a:lumOff val="40000"/>
                </a:schemeClr>
              </a:solidFill>
              <a:ln>
                <a:noFill/>
              </a:ln>
              <a:effectLst/>
            </c:spPr>
            <c:extLst>
              <c:ext xmlns:c16="http://schemas.microsoft.com/office/drawing/2014/chart" uri="{C3380CC4-5D6E-409C-BE32-E72D297353CC}">
                <c16:uniqueId val="{00000004-2BC1-45AE-B5E3-3F8C5EA4E1A1}"/>
              </c:ext>
            </c:extLst>
          </c:dPt>
          <c:dPt>
            <c:idx val="4"/>
            <c:invertIfNegative val="0"/>
            <c:bubble3D val="0"/>
            <c:spPr>
              <a:solidFill>
                <a:srgbClr val="FFA943"/>
              </a:solidFill>
              <a:ln>
                <a:noFill/>
              </a:ln>
              <a:effectLst/>
            </c:spPr>
            <c:extLst>
              <c:ext xmlns:c16="http://schemas.microsoft.com/office/drawing/2014/chart" uri="{C3380CC4-5D6E-409C-BE32-E72D297353CC}">
                <c16:uniqueId val="{00000005-2BC1-45AE-B5E3-3F8C5EA4E1A1}"/>
              </c:ext>
            </c:extLst>
          </c:dPt>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FF4F4F"/>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ANALZYE'!$A$4:$A$9</c:f>
              <c:strCache>
                <c:ptCount val="5"/>
                <c:pt idx="0">
                  <c:v>Himachal Pradesh</c:v>
                </c:pt>
                <c:pt idx="1">
                  <c:v>Goa</c:v>
                </c:pt>
                <c:pt idx="2">
                  <c:v>Ladakh</c:v>
                </c:pt>
                <c:pt idx="3">
                  <c:v>Kerala</c:v>
                </c:pt>
                <c:pt idx="4">
                  <c:v>Tamil Nadu</c:v>
                </c:pt>
              </c:strCache>
            </c:strRef>
          </c:cat>
          <c:val>
            <c:numRef>
              <c:f>'PIVOT ANALZYE'!$B$4:$B$9</c:f>
              <c:numCache>
                <c:formatCode>General</c:formatCode>
                <c:ptCount val="5"/>
                <c:pt idx="0">
                  <c:v>437</c:v>
                </c:pt>
                <c:pt idx="1">
                  <c:v>396</c:v>
                </c:pt>
                <c:pt idx="2">
                  <c:v>393</c:v>
                </c:pt>
                <c:pt idx="3">
                  <c:v>390</c:v>
                </c:pt>
                <c:pt idx="4">
                  <c:v>384</c:v>
                </c:pt>
              </c:numCache>
            </c:numRef>
          </c:val>
          <c:extLst>
            <c:ext xmlns:c16="http://schemas.microsoft.com/office/drawing/2014/chart" uri="{C3380CC4-5D6E-409C-BE32-E72D297353CC}">
              <c16:uniqueId val="{00000000-2BC1-45AE-B5E3-3F8C5EA4E1A1}"/>
            </c:ext>
          </c:extLst>
        </c:ser>
        <c:dLbls>
          <c:dLblPos val="outEnd"/>
          <c:showLegendKey val="0"/>
          <c:showVal val="1"/>
          <c:showCatName val="0"/>
          <c:showSerName val="0"/>
          <c:showPercent val="0"/>
          <c:showBubbleSize val="0"/>
        </c:dLbls>
        <c:gapWidth val="50"/>
        <c:overlap val="-47"/>
        <c:axId val="544075103"/>
        <c:axId val="544076543"/>
      </c:barChart>
      <c:catAx>
        <c:axId val="544075103"/>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600" b="1" i="0" u="none" strike="noStrike" kern="1200" baseline="0">
                <a:solidFill>
                  <a:schemeClr val="bg1"/>
                </a:solidFill>
                <a:latin typeface="+mn-lt"/>
                <a:ea typeface="+mn-ea"/>
                <a:cs typeface="+mn-cs"/>
              </a:defRPr>
            </a:pPr>
            <a:endParaRPr lang="en-US"/>
          </a:p>
        </c:txPr>
        <c:crossAx val="544076543"/>
        <c:crosses val="autoZero"/>
        <c:auto val="1"/>
        <c:lblAlgn val="ctr"/>
        <c:lblOffset val="100"/>
        <c:noMultiLvlLbl val="0"/>
      </c:catAx>
      <c:valAx>
        <c:axId val="544076543"/>
        <c:scaling>
          <c:orientation val="minMax"/>
        </c:scaling>
        <c:delete val="0"/>
        <c:axPos val="l"/>
        <c:numFmt formatCode="General" sourceLinked="1"/>
        <c:majorTickMark val="none"/>
        <c:minorTickMark val="none"/>
        <c:tickLblPos val="nextTo"/>
        <c:spPr>
          <a:solidFill>
            <a:srgbClr val="3A3A3A"/>
          </a:solidFill>
          <a:ln>
            <a:noFill/>
          </a:ln>
          <a:effectLst/>
        </c:spPr>
        <c:txPr>
          <a:bodyPr rot="-60000000" spcFirstLastPara="1" vertOverflow="ellipsis" vert="horz" wrap="square" anchor="ctr" anchorCtr="1"/>
          <a:lstStyle/>
          <a:p>
            <a:pPr>
              <a:defRPr sz="1200" b="1" i="0" u="none" strike="noStrike" kern="1200" baseline="0">
                <a:solidFill>
                  <a:schemeClr val="bg1"/>
                </a:solidFill>
                <a:latin typeface="+mn-lt"/>
                <a:ea typeface="+mn-ea"/>
                <a:cs typeface="+mn-cs"/>
              </a:defRPr>
            </a:pPr>
            <a:endParaRPr lang="en-US"/>
          </a:p>
        </c:txPr>
        <c:crossAx val="544075103"/>
        <c:crosses val="autoZero"/>
        <c:crossBetween val="between"/>
        <c:majorUnit val="20"/>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Projecct bharathan.xlsm]PIVOT ANALZYE!line Chart</c:name>
    <c:fmtId val="1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D34E4E"/>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D34E4E"/>
          </a:solidFill>
          <a:ln>
            <a:noFill/>
          </a:ln>
          <a:effectLst/>
        </c:spPr>
      </c:pivotFmt>
      <c:pivotFmt>
        <c:idx val="4"/>
        <c:spPr>
          <a:solidFill>
            <a:srgbClr val="CE7E5A"/>
          </a:solidFill>
          <a:ln>
            <a:noFill/>
          </a:ln>
          <a:effectLst/>
        </c:spPr>
      </c:pivotFmt>
      <c:pivotFmt>
        <c:idx val="5"/>
        <c:spPr>
          <a:solidFill>
            <a:srgbClr val="F9E7B2"/>
          </a:solidFill>
          <a:ln>
            <a:noFill/>
          </a:ln>
          <a:effectLst/>
        </c:spPr>
      </c:pivotFmt>
      <c:pivotFmt>
        <c:idx val="6"/>
        <c:spPr>
          <a:solidFill>
            <a:srgbClr val="DDC57A"/>
          </a:solidFill>
          <a:ln>
            <a:noFill/>
          </a:ln>
          <a:effectLst/>
        </c:spPr>
      </c:pivotFmt>
    </c:pivotFmts>
    <c:plotArea>
      <c:layout>
        <c:manualLayout>
          <c:layoutTarget val="inner"/>
          <c:xMode val="edge"/>
          <c:yMode val="edge"/>
          <c:x val="0.13872654390209813"/>
          <c:y val="0.12006337845994655"/>
          <c:w val="0.79397392923341581"/>
          <c:h val="0.75409088816611392"/>
        </c:manualLayout>
      </c:layout>
      <c:barChart>
        <c:barDir val="bar"/>
        <c:grouping val="clustered"/>
        <c:varyColors val="0"/>
        <c:ser>
          <c:idx val="0"/>
          <c:order val="0"/>
          <c:tx>
            <c:strRef>
              <c:f>'PIVOT ANALZYE'!$B$46</c:f>
              <c:strCache>
                <c:ptCount val="1"/>
                <c:pt idx="0">
                  <c:v>Total</c:v>
                </c:pt>
              </c:strCache>
            </c:strRef>
          </c:tx>
          <c:spPr>
            <a:solidFill>
              <a:schemeClr val="accent1"/>
            </a:solidFill>
            <a:ln>
              <a:noFill/>
            </a:ln>
            <a:effectLst/>
          </c:spPr>
          <c:invertIfNegative val="0"/>
          <c:dPt>
            <c:idx val="0"/>
            <c:invertIfNegative val="0"/>
            <c:bubble3D val="0"/>
            <c:spPr>
              <a:solidFill>
                <a:srgbClr val="CE7E5A"/>
              </a:solidFill>
              <a:ln>
                <a:noFill/>
              </a:ln>
              <a:effectLst/>
            </c:spPr>
            <c:extLst>
              <c:ext xmlns:c16="http://schemas.microsoft.com/office/drawing/2014/chart" uri="{C3380CC4-5D6E-409C-BE32-E72D297353CC}">
                <c16:uniqueId val="{00000002-062A-487D-9ECD-FA0A01E265A4}"/>
              </c:ext>
            </c:extLst>
          </c:dPt>
          <c:dPt>
            <c:idx val="1"/>
            <c:invertIfNegative val="0"/>
            <c:bubble3D val="0"/>
            <c:spPr>
              <a:solidFill>
                <a:srgbClr val="DDC57A"/>
              </a:solidFill>
              <a:ln>
                <a:noFill/>
              </a:ln>
              <a:effectLst/>
            </c:spPr>
            <c:extLst>
              <c:ext xmlns:c16="http://schemas.microsoft.com/office/drawing/2014/chart" uri="{C3380CC4-5D6E-409C-BE32-E72D297353CC}">
                <c16:uniqueId val="{00000004-062A-487D-9ECD-FA0A01E265A4}"/>
              </c:ext>
            </c:extLst>
          </c:dPt>
          <c:dPt>
            <c:idx val="2"/>
            <c:invertIfNegative val="0"/>
            <c:bubble3D val="0"/>
            <c:spPr>
              <a:solidFill>
                <a:srgbClr val="F9E7B2"/>
              </a:solidFill>
              <a:ln>
                <a:noFill/>
              </a:ln>
              <a:effectLst/>
            </c:spPr>
            <c:extLst>
              <c:ext xmlns:c16="http://schemas.microsoft.com/office/drawing/2014/chart" uri="{C3380CC4-5D6E-409C-BE32-E72D297353CC}">
                <c16:uniqueId val="{00000003-062A-487D-9ECD-FA0A01E265A4}"/>
              </c:ext>
            </c:extLst>
          </c:dPt>
          <c:dPt>
            <c:idx val="3"/>
            <c:invertIfNegative val="0"/>
            <c:bubble3D val="0"/>
            <c:spPr>
              <a:solidFill>
                <a:srgbClr val="D34E4E"/>
              </a:solidFill>
              <a:ln>
                <a:noFill/>
              </a:ln>
              <a:effectLst/>
            </c:spPr>
            <c:extLst>
              <c:ext xmlns:c16="http://schemas.microsoft.com/office/drawing/2014/chart" uri="{C3380CC4-5D6E-409C-BE32-E72D297353CC}">
                <c16:uniqueId val="{00000001-062A-487D-9ECD-FA0A01E265A4}"/>
              </c:ext>
            </c:extLst>
          </c:dPt>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D34E4E"/>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ANALZYE'!$A$47:$A$51</c:f>
              <c:strCache>
                <c:ptCount val="4"/>
                <c:pt idx="0">
                  <c:v>Bus</c:v>
                </c:pt>
                <c:pt idx="1">
                  <c:v>Car</c:v>
                </c:pt>
                <c:pt idx="2">
                  <c:v>Flight</c:v>
                </c:pt>
                <c:pt idx="3">
                  <c:v>Train</c:v>
                </c:pt>
              </c:strCache>
            </c:strRef>
          </c:cat>
          <c:val>
            <c:numRef>
              <c:f>'PIVOT ANALZYE'!$B$47:$B$51</c:f>
              <c:numCache>
                <c:formatCode>General</c:formatCode>
                <c:ptCount val="4"/>
                <c:pt idx="0">
                  <c:v>509</c:v>
                </c:pt>
                <c:pt idx="1">
                  <c:v>490</c:v>
                </c:pt>
                <c:pt idx="2">
                  <c:v>502</c:v>
                </c:pt>
                <c:pt idx="3">
                  <c:v>499</c:v>
                </c:pt>
              </c:numCache>
            </c:numRef>
          </c:val>
          <c:extLst>
            <c:ext xmlns:c16="http://schemas.microsoft.com/office/drawing/2014/chart" uri="{C3380CC4-5D6E-409C-BE32-E72D297353CC}">
              <c16:uniqueId val="{00000000-062A-487D-9ECD-FA0A01E265A4}"/>
            </c:ext>
          </c:extLst>
        </c:ser>
        <c:dLbls>
          <c:showLegendKey val="0"/>
          <c:showVal val="0"/>
          <c:showCatName val="0"/>
          <c:showSerName val="0"/>
          <c:showPercent val="0"/>
          <c:showBubbleSize val="0"/>
        </c:dLbls>
        <c:gapWidth val="182"/>
        <c:axId val="806840527"/>
        <c:axId val="806841007"/>
      </c:barChart>
      <c:catAx>
        <c:axId val="806840527"/>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600" b="1" i="0" u="none" strike="noStrike" kern="1200" baseline="0">
                <a:solidFill>
                  <a:schemeClr val="bg1"/>
                </a:solidFill>
                <a:latin typeface="+mn-lt"/>
                <a:ea typeface="+mn-ea"/>
                <a:cs typeface="+mn-cs"/>
              </a:defRPr>
            </a:pPr>
            <a:endParaRPr lang="en-US"/>
          </a:p>
        </c:txPr>
        <c:crossAx val="806841007"/>
        <c:crosses val="autoZero"/>
        <c:auto val="1"/>
        <c:lblAlgn val="ctr"/>
        <c:lblOffset val="100"/>
        <c:noMultiLvlLbl val="0"/>
      </c:catAx>
      <c:valAx>
        <c:axId val="80684100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600" b="1" i="0" u="none" strike="noStrike" kern="1200" baseline="0">
                <a:solidFill>
                  <a:schemeClr val="bg1"/>
                </a:solidFill>
                <a:latin typeface="+mn-lt"/>
                <a:ea typeface="+mn-ea"/>
                <a:cs typeface="+mn-cs"/>
              </a:defRPr>
            </a:pPr>
            <a:endParaRPr lang="en-US"/>
          </a:p>
        </c:txPr>
        <c:crossAx val="806840527"/>
        <c:crosses val="autoZero"/>
        <c:crossBetween val="between"/>
        <c:majorUnit val="2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Projecct bharathan.xlsm]PIVOT ANALZYE!AvgRating</c:name>
    <c:fmtId val="17"/>
  </c:pivotSource>
  <c:chart>
    <c:autoTitleDeleted val="1"/>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tailEnd type="triangle"/>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92D05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rgbClr val="4CD964"/>
            </a:solidFill>
            <a:round/>
            <a:tailEnd type="triangle"/>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noAutofit/>
            </a:bodyPr>
            <a:lstStyle/>
            <a:p>
              <a:pPr>
                <a:defRPr sz="1400" b="1" i="0" u="none" strike="noStrike" kern="1200" baseline="0">
                  <a:solidFill>
                    <a:srgbClr val="FF4F4F"/>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manualLayout>
                  <c:w val="9.6910283495992386E-2"/>
                  <c:h val="8.848641713011092E-2"/>
                </c:manualLayout>
              </c15:layout>
            </c:ext>
          </c:extLst>
        </c:dLbl>
      </c:pivotFmt>
      <c:pivotFmt>
        <c:idx val="4"/>
        <c:spPr>
          <a:ln w="28575" cap="rnd">
            <a:solidFill>
              <a:srgbClr val="FF4F4F"/>
            </a:solidFill>
            <a:prstDash val="lgDash"/>
            <a:round/>
            <a:tailEnd type="triangle"/>
          </a:ln>
          <a:effectLst/>
        </c:spPr>
        <c:marker>
          <c:symbol val="circle"/>
          <c:size val="5"/>
          <c:spPr>
            <a:solidFill>
              <a:schemeClr val="accent1"/>
            </a:solidFill>
            <a:ln w="9525">
              <a:solidFill>
                <a:schemeClr val="accent1"/>
              </a:solidFill>
            </a:ln>
            <a:effectLst/>
          </c:spPr>
        </c:marker>
      </c:pivotFmt>
      <c:pivotFmt>
        <c:idx val="5"/>
        <c:spPr>
          <a:ln w="28575" cap="rnd">
            <a:solidFill>
              <a:srgbClr val="FFC000"/>
            </a:solidFill>
            <a:round/>
            <a:tailEnd type="triangle"/>
          </a:ln>
          <a:effectLst/>
        </c:spPr>
        <c:marker>
          <c:symbol val="circle"/>
          <c:size val="5"/>
          <c:spPr>
            <a:solidFill>
              <a:schemeClr val="accent1"/>
            </a:solidFill>
            <a:ln w="9525">
              <a:solidFill>
                <a:schemeClr val="accent1"/>
              </a:solidFill>
            </a:ln>
            <a:effectLst/>
          </c:spPr>
        </c:marker>
      </c:pivotFmt>
      <c:pivotFmt>
        <c:idx val="6"/>
        <c:spPr>
          <a:ln w="28575" cap="rnd">
            <a:solidFill>
              <a:srgbClr val="92D050"/>
            </a:solidFill>
            <a:round/>
            <a:tailEnd type="triangle"/>
          </a:ln>
          <a:effectLst/>
        </c:spPr>
        <c:marker>
          <c:symbol val="circle"/>
          <c:size val="5"/>
          <c:spPr>
            <a:solidFill>
              <a:schemeClr val="accent1"/>
            </a:solidFill>
            <a:ln w="9525">
              <a:solidFill>
                <a:schemeClr val="accent1"/>
              </a:solidFill>
            </a:ln>
            <a:effectLst/>
          </c:spPr>
        </c:marker>
      </c:pivotFmt>
      <c:pivotFmt>
        <c:idx val="7"/>
        <c:spPr>
          <a:ln w="28575" cap="rnd">
            <a:solidFill>
              <a:schemeClr val="accent1"/>
            </a:solidFill>
            <a:round/>
            <a:tailEnd type="triangle"/>
          </a:ln>
          <a:effectLst/>
        </c:spPr>
        <c:marker>
          <c:symbol val="circle"/>
          <c:size val="5"/>
          <c:spPr>
            <a:solidFill>
              <a:schemeClr val="accent1"/>
            </a:solidFill>
            <a:ln w="9525">
              <a:solidFill>
                <a:schemeClr val="accent1"/>
              </a:solidFill>
            </a:ln>
            <a:effectLst/>
          </c:spPr>
        </c:marker>
        <c:dLbl>
          <c:idx val="0"/>
          <c:tx>
            <c:rich>
              <a:bodyPr rot="0" spcFirstLastPara="1" vertOverflow="ellipsis" vert="horz" wrap="square" lIns="38100" tIns="19050" rIns="38100" bIns="19050" anchor="ctr" anchorCtr="1">
                <a:spAutoFit/>
              </a:bodyPr>
              <a:lstStyle/>
              <a:p>
                <a:pPr>
                  <a:defRPr sz="1400" b="1" i="0" u="none" strike="noStrike" kern="1200" baseline="0">
                    <a:solidFill>
                      <a:srgbClr val="92D050"/>
                    </a:solidFill>
                    <a:latin typeface="+mn-lt"/>
                    <a:ea typeface="+mn-ea"/>
                    <a:cs typeface="+mn-cs"/>
                  </a:defRPr>
                </a:pPr>
                <a:fld id="{5AE9C21B-FD08-4DD3-ACD3-9E7B5FFE8706}" type="VALUE">
                  <a:rPr lang="en-US">
                    <a:solidFill>
                      <a:srgbClr val="92D050"/>
                    </a:solidFill>
                  </a:rPr>
                  <a:pPr>
                    <a:defRPr sz="1400" b="1">
                      <a:solidFill>
                        <a:srgbClr val="92D050"/>
                      </a:solidFill>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92D05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s>
    <c:plotArea>
      <c:layout/>
      <c:lineChart>
        <c:grouping val="standard"/>
        <c:varyColors val="0"/>
        <c:ser>
          <c:idx val="0"/>
          <c:order val="0"/>
          <c:tx>
            <c:strRef>
              <c:f>'PIVOT ANALZYE'!$B$56</c:f>
              <c:strCache>
                <c:ptCount val="1"/>
                <c:pt idx="0">
                  <c:v>Total</c:v>
                </c:pt>
              </c:strCache>
            </c:strRef>
          </c:tx>
          <c:spPr>
            <a:ln w="28575" cap="rnd">
              <a:solidFill>
                <a:schemeClr val="accent1"/>
              </a:solidFill>
              <a:round/>
              <a:tailEnd type="triangle"/>
            </a:ln>
            <a:effectLst/>
          </c:spPr>
          <c:marker>
            <c:symbol val="circle"/>
            <c:size val="5"/>
            <c:spPr>
              <a:solidFill>
                <a:schemeClr val="accent1"/>
              </a:solidFill>
              <a:ln w="9525">
                <a:solidFill>
                  <a:schemeClr val="accent1"/>
                </a:solidFill>
              </a:ln>
              <a:effectLst/>
            </c:spPr>
          </c:marker>
          <c:dPt>
            <c:idx val="0"/>
            <c:marker>
              <c:symbol val="circle"/>
              <c:size val="5"/>
              <c:spPr>
                <a:solidFill>
                  <a:schemeClr val="accent1"/>
                </a:solidFill>
                <a:ln w="9525">
                  <a:solidFill>
                    <a:schemeClr val="accent1"/>
                  </a:solidFill>
                </a:ln>
                <a:effectLst/>
              </c:spPr>
            </c:marker>
            <c:bubble3D val="0"/>
            <c:spPr>
              <a:ln w="28575" cap="rnd">
                <a:solidFill>
                  <a:schemeClr val="accent1"/>
                </a:solidFill>
                <a:round/>
                <a:tailEnd type="triangle"/>
              </a:ln>
              <a:effectLst/>
            </c:spPr>
            <c:extLst>
              <c:ext xmlns:c16="http://schemas.microsoft.com/office/drawing/2014/chart" uri="{C3380CC4-5D6E-409C-BE32-E72D297353CC}">
                <c16:uniqueId val="{00000005-6DE8-4C32-9BCC-5A73F576B0DF}"/>
              </c:ext>
            </c:extLst>
          </c:dPt>
          <c:dPt>
            <c:idx val="1"/>
            <c:marker>
              <c:symbol val="circle"/>
              <c:size val="5"/>
              <c:spPr>
                <a:solidFill>
                  <a:schemeClr val="accent1"/>
                </a:solidFill>
                <a:ln w="9525">
                  <a:solidFill>
                    <a:schemeClr val="accent1"/>
                  </a:solidFill>
                </a:ln>
                <a:effectLst/>
              </c:spPr>
            </c:marker>
            <c:bubble3D val="0"/>
            <c:spPr>
              <a:ln w="28575" cap="rnd">
                <a:solidFill>
                  <a:srgbClr val="4CD964"/>
                </a:solidFill>
                <a:round/>
                <a:tailEnd type="triangle"/>
              </a:ln>
              <a:effectLst/>
            </c:spPr>
            <c:extLst>
              <c:ext xmlns:c16="http://schemas.microsoft.com/office/drawing/2014/chart" uri="{C3380CC4-5D6E-409C-BE32-E72D297353CC}">
                <c16:uniqueId val="{00000001-6DE8-4C32-9BCC-5A73F576B0DF}"/>
              </c:ext>
            </c:extLst>
          </c:dPt>
          <c:dPt>
            <c:idx val="2"/>
            <c:marker>
              <c:symbol val="circle"/>
              <c:size val="5"/>
              <c:spPr>
                <a:solidFill>
                  <a:schemeClr val="accent1"/>
                </a:solidFill>
                <a:ln w="9525">
                  <a:solidFill>
                    <a:schemeClr val="accent1"/>
                  </a:solidFill>
                </a:ln>
                <a:effectLst/>
              </c:spPr>
            </c:marker>
            <c:bubble3D val="0"/>
            <c:spPr>
              <a:ln w="28575" cap="rnd">
                <a:solidFill>
                  <a:srgbClr val="FF4F4F"/>
                </a:solidFill>
                <a:prstDash val="lgDash"/>
                <a:round/>
                <a:tailEnd type="triangle"/>
              </a:ln>
              <a:effectLst/>
            </c:spPr>
            <c:extLst>
              <c:ext xmlns:c16="http://schemas.microsoft.com/office/drawing/2014/chart" uri="{C3380CC4-5D6E-409C-BE32-E72D297353CC}">
                <c16:uniqueId val="{00000002-6DE8-4C32-9BCC-5A73F576B0DF}"/>
              </c:ext>
            </c:extLst>
          </c:dPt>
          <c:dPt>
            <c:idx val="3"/>
            <c:marker>
              <c:symbol val="circle"/>
              <c:size val="5"/>
              <c:spPr>
                <a:solidFill>
                  <a:schemeClr val="accent1"/>
                </a:solidFill>
                <a:ln w="9525">
                  <a:solidFill>
                    <a:schemeClr val="accent1"/>
                  </a:solidFill>
                </a:ln>
                <a:effectLst/>
              </c:spPr>
            </c:marker>
            <c:bubble3D val="0"/>
            <c:spPr>
              <a:ln w="28575" cap="rnd">
                <a:solidFill>
                  <a:srgbClr val="FFC000"/>
                </a:solidFill>
                <a:round/>
                <a:tailEnd type="triangle"/>
              </a:ln>
              <a:effectLst/>
            </c:spPr>
            <c:extLst>
              <c:ext xmlns:c16="http://schemas.microsoft.com/office/drawing/2014/chart" uri="{C3380CC4-5D6E-409C-BE32-E72D297353CC}">
                <c16:uniqueId val="{00000003-6DE8-4C32-9BCC-5A73F576B0DF}"/>
              </c:ext>
            </c:extLst>
          </c:dPt>
          <c:dPt>
            <c:idx val="4"/>
            <c:marker>
              <c:symbol val="circle"/>
              <c:size val="5"/>
              <c:spPr>
                <a:solidFill>
                  <a:schemeClr val="accent1"/>
                </a:solidFill>
                <a:ln w="9525">
                  <a:solidFill>
                    <a:schemeClr val="accent1"/>
                  </a:solidFill>
                </a:ln>
                <a:effectLst/>
              </c:spPr>
            </c:marker>
            <c:bubble3D val="0"/>
            <c:spPr>
              <a:ln w="28575" cap="rnd">
                <a:solidFill>
                  <a:srgbClr val="92D050"/>
                </a:solidFill>
                <a:round/>
                <a:tailEnd type="triangle"/>
              </a:ln>
              <a:effectLst/>
            </c:spPr>
            <c:extLst>
              <c:ext xmlns:c16="http://schemas.microsoft.com/office/drawing/2014/chart" uri="{C3380CC4-5D6E-409C-BE32-E72D297353CC}">
                <c16:uniqueId val="{00000004-6DE8-4C32-9BCC-5A73F576B0DF}"/>
              </c:ext>
            </c:extLst>
          </c:dPt>
          <c:dLbls>
            <c:dLbl>
              <c:idx val="0"/>
              <c:tx>
                <c:rich>
                  <a:bodyPr/>
                  <a:lstStyle/>
                  <a:p>
                    <a:fld id="{5AE9C21B-FD08-4DD3-ACD3-9E7B5FFE8706}" type="VALUE">
                      <a:rPr lang="en-US">
                        <a:solidFill>
                          <a:srgbClr val="92D050"/>
                        </a:solidFill>
                      </a:rPr>
                      <a:pPr/>
                      <a:t>[VALUE]</a:t>
                    </a:fld>
                    <a:endParaRPr lang="en-IN"/>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6DE8-4C32-9BCC-5A73F576B0DF}"/>
                </c:ext>
              </c:extLst>
            </c:dLbl>
            <c:dLbl>
              <c:idx val="1"/>
              <c:spPr>
                <a:noFill/>
                <a:ln>
                  <a:noFill/>
                </a:ln>
                <a:effectLst/>
              </c:spPr>
              <c:txPr>
                <a:bodyPr rot="0" spcFirstLastPara="1" vertOverflow="ellipsis" vert="horz" wrap="square" lIns="38100" tIns="19050" rIns="38100" bIns="19050" anchor="ctr" anchorCtr="1">
                  <a:noAutofit/>
                </a:bodyPr>
                <a:lstStyle/>
                <a:p>
                  <a:pPr>
                    <a:defRPr sz="1400" b="1" i="0" u="none" strike="noStrike" kern="1200" baseline="0">
                      <a:solidFill>
                        <a:srgbClr val="FF4F4F"/>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manualLayout>
                      <c:w val="9.6910283495992386E-2"/>
                      <c:h val="8.848641713011092E-2"/>
                    </c:manualLayout>
                  </c15:layout>
                </c:ext>
                <c:ext xmlns:c16="http://schemas.microsoft.com/office/drawing/2014/chart" uri="{C3380CC4-5D6E-409C-BE32-E72D297353CC}">
                  <c16:uniqueId val="{00000001-6DE8-4C32-9BCC-5A73F576B0DF}"/>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92D05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ANALZYE'!$A$57:$A$62</c:f>
              <c:strCache>
                <c:ptCount val="5"/>
                <c:pt idx="0">
                  <c:v>Goa</c:v>
                </c:pt>
                <c:pt idx="1">
                  <c:v>Himachal Pradesh</c:v>
                </c:pt>
                <c:pt idx="2">
                  <c:v>Kerala</c:v>
                </c:pt>
                <c:pt idx="3">
                  <c:v>Ladakh</c:v>
                </c:pt>
                <c:pt idx="4">
                  <c:v>Tamil Nadu</c:v>
                </c:pt>
              </c:strCache>
            </c:strRef>
          </c:cat>
          <c:val>
            <c:numRef>
              <c:f>'PIVOT ANALZYE'!$B$57:$B$62</c:f>
              <c:numCache>
                <c:formatCode>0.00</c:formatCode>
                <c:ptCount val="5"/>
                <c:pt idx="0">
                  <c:v>3.0856060606060578</c:v>
                </c:pt>
                <c:pt idx="1">
                  <c:v>3.0540045766590391</c:v>
                </c:pt>
                <c:pt idx="2">
                  <c:v>2.9817948717948708</c:v>
                </c:pt>
                <c:pt idx="3">
                  <c:v>2.9989821882951651</c:v>
                </c:pt>
                <c:pt idx="4">
                  <c:v>3.0617187499999985</c:v>
                </c:pt>
              </c:numCache>
            </c:numRef>
          </c:val>
          <c:smooth val="0"/>
          <c:extLst>
            <c:ext xmlns:c16="http://schemas.microsoft.com/office/drawing/2014/chart" uri="{C3380CC4-5D6E-409C-BE32-E72D297353CC}">
              <c16:uniqueId val="{00000000-6DE8-4C32-9BCC-5A73F576B0DF}"/>
            </c:ext>
          </c:extLst>
        </c:ser>
        <c:dLbls>
          <c:showLegendKey val="0"/>
          <c:showVal val="0"/>
          <c:showCatName val="0"/>
          <c:showSerName val="0"/>
          <c:showPercent val="0"/>
          <c:showBubbleSize val="0"/>
        </c:dLbls>
        <c:marker val="1"/>
        <c:smooth val="0"/>
        <c:axId val="718635631"/>
        <c:axId val="718638511"/>
      </c:lineChart>
      <c:catAx>
        <c:axId val="71863563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bg1"/>
                </a:solidFill>
                <a:latin typeface="+mn-lt"/>
                <a:ea typeface="+mn-ea"/>
                <a:cs typeface="+mn-cs"/>
              </a:defRPr>
            </a:pPr>
            <a:endParaRPr lang="en-US"/>
          </a:p>
        </c:txPr>
        <c:crossAx val="718638511"/>
        <c:crosses val="autoZero"/>
        <c:auto val="1"/>
        <c:lblAlgn val="ctr"/>
        <c:lblOffset val="100"/>
        <c:noMultiLvlLbl val="0"/>
      </c:catAx>
      <c:valAx>
        <c:axId val="718638511"/>
        <c:scaling>
          <c:orientation val="minMax"/>
        </c:scaling>
        <c:delete val="0"/>
        <c:axPos val="l"/>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bg1"/>
                </a:solidFill>
                <a:latin typeface="Calibri (Body)"/>
                <a:ea typeface="+mn-ea"/>
                <a:cs typeface="+mn-cs"/>
              </a:defRPr>
            </a:pPr>
            <a:endParaRPr lang="en-US"/>
          </a:p>
        </c:txPr>
        <c:crossAx val="718635631"/>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solidFill>
                <a:schemeClr val="accent1"/>
              </a:solidFill>
              <a:ln w="19050">
                <a:noFill/>
              </a:ln>
              <a:effectLst/>
            </c:spPr>
            <c:extLst>
              <c:ext xmlns:c16="http://schemas.microsoft.com/office/drawing/2014/chart" uri="{C3380CC4-5D6E-409C-BE32-E72D297353CC}">
                <c16:uniqueId val="{00000001-3E5F-45B2-8092-1945F4A56573}"/>
              </c:ext>
            </c:extLst>
          </c:dPt>
          <c:dPt>
            <c:idx val="1"/>
            <c:bubble3D val="0"/>
            <c:spPr>
              <a:solidFill>
                <a:schemeClr val="accent2"/>
              </a:solidFill>
              <a:ln w="19050">
                <a:noFill/>
              </a:ln>
              <a:effectLst/>
            </c:spPr>
            <c:extLst>
              <c:ext xmlns:c16="http://schemas.microsoft.com/office/drawing/2014/chart" uri="{C3380CC4-5D6E-409C-BE32-E72D297353CC}">
                <c16:uniqueId val="{00000003-3E5F-45B2-8092-1945F4A56573}"/>
              </c:ext>
            </c:extLst>
          </c:dPt>
          <c:dPt>
            <c:idx val="2"/>
            <c:bubble3D val="0"/>
            <c:spPr>
              <a:solidFill>
                <a:srgbClr val="FFA943"/>
              </a:solidFill>
              <a:ln w="19050">
                <a:noFill/>
              </a:ln>
              <a:effectLst/>
            </c:spPr>
            <c:extLst>
              <c:ext xmlns:c16="http://schemas.microsoft.com/office/drawing/2014/chart" uri="{C3380CC4-5D6E-409C-BE32-E72D297353CC}">
                <c16:uniqueId val="{00000005-3E5F-45B2-8092-1945F4A56573}"/>
              </c:ext>
            </c:extLst>
          </c:dPt>
          <c:dPt>
            <c:idx val="3"/>
            <c:bubble3D val="0"/>
            <c:spPr>
              <a:solidFill>
                <a:srgbClr val="D34E4E"/>
              </a:solidFill>
              <a:ln w="19050">
                <a:noFill/>
              </a:ln>
              <a:effectLst/>
            </c:spPr>
            <c:extLst>
              <c:ext xmlns:c16="http://schemas.microsoft.com/office/drawing/2014/chart" uri="{C3380CC4-5D6E-409C-BE32-E72D297353CC}">
                <c16:uniqueId val="{00000007-3E5F-45B2-8092-1945F4A56573}"/>
              </c:ext>
            </c:extLst>
          </c:dPt>
          <c:dPt>
            <c:idx val="4"/>
            <c:bubble3D val="0"/>
            <c:spPr>
              <a:solidFill>
                <a:srgbClr val="92D050"/>
              </a:solidFill>
              <a:ln w="19050">
                <a:noFill/>
              </a:ln>
              <a:effectLst/>
            </c:spPr>
            <c:extLst>
              <c:ext xmlns:c16="http://schemas.microsoft.com/office/drawing/2014/chart" uri="{C3380CC4-5D6E-409C-BE32-E72D297353CC}">
                <c16:uniqueId val="{00000009-3E5F-45B2-8092-1945F4A56573}"/>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ANALZYE'!$F$94:$F$98</c:f>
              <c:strCache>
                <c:ptCount val="5"/>
                <c:pt idx="0">
                  <c:v>Kochi</c:v>
                </c:pt>
                <c:pt idx="1">
                  <c:v>Leh</c:v>
                </c:pt>
                <c:pt idx="2">
                  <c:v>Ooty</c:v>
                </c:pt>
                <c:pt idx="3">
                  <c:v>Panaji</c:v>
                </c:pt>
                <c:pt idx="4">
                  <c:v>Shimla</c:v>
                </c:pt>
              </c:strCache>
            </c:strRef>
          </c:cat>
          <c:val>
            <c:numRef>
              <c:f>'PIVOT ANALZYE'!$G$94:$G$98</c:f>
              <c:numCache>
                <c:formatCode>General</c:formatCode>
                <c:ptCount val="5"/>
                <c:pt idx="0">
                  <c:v>390</c:v>
                </c:pt>
                <c:pt idx="1">
                  <c:v>393</c:v>
                </c:pt>
                <c:pt idx="2">
                  <c:v>384</c:v>
                </c:pt>
                <c:pt idx="3">
                  <c:v>396</c:v>
                </c:pt>
                <c:pt idx="4">
                  <c:v>437</c:v>
                </c:pt>
              </c:numCache>
            </c:numRef>
          </c:val>
          <c:extLst>
            <c:ext xmlns:c16="http://schemas.microsoft.com/office/drawing/2014/chart" uri="{C3380CC4-5D6E-409C-BE32-E72D297353CC}">
              <c16:uniqueId val="{0000000A-3E5F-45B2-8092-1945F4A56573}"/>
            </c:ext>
          </c:extLst>
        </c:ser>
        <c:ser>
          <c:idx val="1"/>
          <c:order val="1"/>
          <c:spPr>
            <a:ln>
              <a:noFill/>
            </a:ln>
          </c:spPr>
          <c:explosion val="34"/>
          <c:dPt>
            <c:idx val="0"/>
            <c:bubble3D val="0"/>
            <c:spPr>
              <a:solidFill>
                <a:srgbClr val="7319FA"/>
              </a:solidFill>
              <a:ln w="19050">
                <a:noFill/>
              </a:ln>
              <a:effectLst/>
            </c:spPr>
            <c:extLst>
              <c:ext xmlns:c16="http://schemas.microsoft.com/office/drawing/2014/chart" uri="{C3380CC4-5D6E-409C-BE32-E72D297353CC}">
                <c16:uniqueId val="{0000000C-3E5F-45B2-8092-1945F4A56573}"/>
              </c:ext>
            </c:extLst>
          </c:dPt>
          <c:dPt>
            <c:idx val="1"/>
            <c:bubble3D val="0"/>
            <c:spPr>
              <a:solidFill>
                <a:srgbClr val="D34E4E"/>
              </a:solidFill>
              <a:ln w="19050">
                <a:noFill/>
              </a:ln>
              <a:effectLst/>
            </c:spPr>
            <c:extLst>
              <c:ext xmlns:c16="http://schemas.microsoft.com/office/drawing/2014/chart" uri="{C3380CC4-5D6E-409C-BE32-E72D297353CC}">
                <c16:uniqueId val="{0000000E-3E5F-45B2-8092-1945F4A56573}"/>
              </c:ext>
            </c:extLst>
          </c:dPt>
          <c:dPt>
            <c:idx val="2"/>
            <c:bubble3D val="0"/>
            <c:spPr>
              <a:solidFill>
                <a:schemeClr val="accent2">
                  <a:lumMod val="60000"/>
                  <a:lumOff val="40000"/>
                </a:schemeClr>
              </a:solidFill>
              <a:ln w="19050">
                <a:noFill/>
              </a:ln>
              <a:effectLst/>
            </c:spPr>
            <c:extLst>
              <c:ext xmlns:c16="http://schemas.microsoft.com/office/drawing/2014/chart" uri="{C3380CC4-5D6E-409C-BE32-E72D297353CC}">
                <c16:uniqueId val="{00000010-3E5F-45B2-8092-1945F4A56573}"/>
              </c:ext>
            </c:extLst>
          </c:dPt>
          <c:dPt>
            <c:idx val="3"/>
            <c:bubble3D val="0"/>
            <c:spPr>
              <a:solidFill>
                <a:srgbClr val="CE7E5A"/>
              </a:solidFill>
              <a:ln w="19050">
                <a:noFill/>
              </a:ln>
              <a:effectLst/>
            </c:spPr>
            <c:extLst>
              <c:ext xmlns:c16="http://schemas.microsoft.com/office/drawing/2014/chart" uri="{C3380CC4-5D6E-409C-BE32-E72D297353CC}">
                <c16:uniqueId val="{00000012-3E5F-45B2-8092-1945F4A56573}"/>
              </c:ext>
            </c:extLst>
          </c:dPt>
          <c:dPt>
            <c:idx val="4"/>
            <c:bubble3D val="0"/>
            <c:spPr>
              <a:solidFill>
                <a:srgbClr val="B6771D"/>
              </a:solidFill>
              <a:ln w="19050">
                <a:noFill/>
              </a:ln>
              <a:effectLst/>
            </c:spPr>
            <c:extLst>
              <c:ext xmlns:c16="http://schemas.microsoft.com/office/drawing/2014/chart" uri="{C3380CC4-5D6E-409C-BE32-E72D297353CC}">
                <c16:uniqueId val="{00000014-3E5F-45B2-8092-1945F4A56573}"/>
              </c:ext>
            </c:extLst>
          </c:dPt>
          <c:dLbls>
            <c:dLbl>
              <c:idx val="0"/>
              <c:layout>
                <c:manualLayout>
                  <c:x val="0.12472684154613838"/>
                  <c:y val="3.367003367003366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3E5F-45B2-8092-1945F4A56573}"/>
                </c:ext>
              </c:extLst>
            </c:dLbl>
            <c:dLbl>
              <c:idx val="1"/>
              <c:layout>
                <c:manualLayout>
                  <c:x val="-0.16944023757211263"/>
                  <c:y val="5.387205387205375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3E5F-45B2-8092-1945F4A56573}"/>
                </c:ext>
              </c:extLst>
            </c:dLbl>
            <c:dLbl>
              <c:idx val="2"/>
              <c:layout>
                <c:manualLayout>
                  <c:x val="-0.12943351481203047"/>
                  <c:y val="2.020202020202007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3E5F-45B2-8092-1945F4A56573}"/>
                </c:ext>
              </c:extLst>
            </c:dLbl>
            <c:dLbl>
              <c:idx val="3"/>
              <c:layout>
                <c:manualLayout>
                  <c:x val="7.2517472334259939E-2"/>
                  <c:y val="-0.1043771043771043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3E5F-45B2-8092-1945F4A56573}"/>
                </c:ext>
              </c:extLst>
            </c:dLbl>
            <c:dLbl>
              <c:idx val="4"/>
              <c:layout>
                <c:manualLayout>
                  <c:x val="0.12943351481203039"/>
                  <c:y val="-7.744107744107746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3E5F-45B2-8092-1945F4A56573}"/>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ANALZYE'!$F$94:$F$98</c:f>
              <c:strCache>
                <c:ptCount val="5"/>
                <c:pt idx="0">
                  <c:v>Kochi</c:v>
                </c:pt>
                <c:pt idx="1">
                  <c:v>Leh</c:v>
                </c:pt>
                <c:pt idx="2">
                  <c:v>Ooty</c:v>
                </c:pt>
                <c:pt idx="3">
                  <c:v>Panaji</c:v>
                </c:pt>
                <c:pt idx="4">
                  <c:v>Shimla</c:v>
                </c:pt>
              </c:strCache>
            </c:strRef>
          </c:cat>
          <c:val>
            <c:numRef>
              <c:f>'PIVOT ANALZYE'!$H$94:$H$98</c:f>
              <c:numCache>
                <c:formatCode>0.00,,"M"</c:formatCode>
                <c:ptCount val="5"/>
                <c:pt idx="0">
                  <c:v>10544488.639999991</c:v>
                </c:pt>
                <c:pt idx="1">
                  <c:v>10216575.839999991</c:v>
                </c:pt>
                <c:pt idx="2">
                  <c:v>9967191.8800000027</c:v>
                </c:pt>
                <c:pt idx="3">
                  <c:v>11090124.059999995</c:v>
                </c:pt>
                <c:pt idx="4">
                  <c:v>12054000.680000007</c:v>
                </c:pt>
              </c:numCache>
            </c:numRef>
          </c:val>
          <c:extLst>
            <c:ext xmlns:c16="http://schemas.microsoft.com/office/drawing/2014/chart" uri="{C3380CC4-5D6E-409C-BE32-E72D297353CC}">
              <c16:uniqueId val="{00000015-3E5F-45B2-8092-1945F4A56573}"/>
            </c:ext>
          </c:extLst>
        </c:ser>
        <c:dLbls>
          <c:showLegendKey val="0"/>
          <c:showVal val="0"/>
          <c:showCatName val="0"/>
          <c:showSerName val="0"/>
          <c:showPercent val="0"/>
          <c:showBubbleSize val="0"/>
          <c:showLeaderLines val="1"/>
        </c:dLbls>
        <c:firstSliceAng val="144"/>
        <c:holeSize val="44"/>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Projecct bharathan.xlsm]PIVOT ANALZYE!chart1</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ANALZYE'!$B$3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ANALZYE'!$A$4:$A$9</c:f>
              <c:strCache>
                <c:ptCount val="5"/>
                <c:pt idx="0">
                  <c:v>Himachal Pradesh</c:v>
                </c:pt>
                <c:pt idx="1">
                  <c:v>Goa</c:v>
                </c:pt>
                <c:pt idx="2">
                  <c:v>Ladakh</c:v>
                </c:pt>
                <c:pt idx="3">
                  <c:v>Kerala</c:v>
                </c:pt>
                <c:pt idx="4">
                  <c:v>Tamil Nadu</c:v>
                </c:pt>
              </c:strCache>
            </c:strRef>
          </c:cat>
          <c:val>
            <c:numRef>
              <c:f>'PIVOT ANALZYE'!$B$4:$B$9</c:f>
              <c:numCache>
                <c:formatCode>General</c:formatCode>
                <c:ptCount val="5"/>
                <c:pt idx="0">
                  <c:v>437</c:v>
                </c:pt>
                <c:pt idx="1">
                  <c:v>396</c:v>
                </c:pt>
                <c:pt idx="2">
                  <c:v>393</c:v>
                </c:pt>
                <c:pt idx="3">
                  <c:v>390</c:v>
                </c:pt>
                <c:pt idx="4">
                  <c:v>384</c:v>
                </c:pt>
              </c:numCache>
            </c:numRef>
          </c:val>
          <c:extLst>
            <c:ext xmlns:c16="http://schemas.microsoft.com/office/drawing/2014/chart" uri="{C3380CC4-5D6E-409C-BE32-E72D297353CC}">
              <c16:uniqueId val="{00000000-5047-448B-A1C7-B142824CB2D9}"/>
            </c:ext>
          </c:extLst>
        </c:ser>
        <c:dLbls>
          <c:dLblPos val="outEnd"/>
          <c:showLegendKey val="0"/>
          <c:showVal val="1"/>
          <c:showCatName val="0"/>
          <c:showSerName val="0"/>
          <c:showPercent val="0"/>
          <c:showBubbleSize val="0"/>
        </c:dLbls>
        <c:gapWidth val="30"/>
        <c:overlap val="-27"/>
        <c:axId val="544075103"/>
        <c:axId val="544076543"/>
      </c:barChart>
      <c:catAx>
        <c:axId val="5440751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4076543"/>
        <c:crosses val="autoZero"/>
        <c:auto val="1"/>
        <c:lblAlgn val="ctr"/>
        <c:lblOffset val="100"/>
        <c:noMultiLvlLbl val="0"/>
      </c:catAx>
      <c:valAx>
        <c:axId val="54407654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4075103"/>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Projecct bharathan.xlsm]PIVOT ANALZYE!chat2</c:name>
    <c:fmtId val="6"/>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t"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6.3888888888888787E-2"/>
              <c:y val="-7.4074074074074112E-2"/>
            </c:manualLayout>
          </c:layout>
          <c:spPr>
            <a:noFill/>
            <a:ln>
              <a:noFill/>
            </a:ln>
            <a:effectLst/>
          </c:spPr>
          <c:txPr>
            <a:bodyPr rot="0" spcFirstLastPara="1" vertOverflow="ellipsis" vert="horz" wrap="square" lIns="38100" tIns="19050" rIns="38100" bIns="19050" anchor="t"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5.5555555555555552E-2"/>
              <c:y val="-9.2592592592592629E-2"/>
            </c:manualLayout>
          </c:layout>
          <c:spPr>
            <a:noFill/>
            <a:ln>
              <a:noFill/>
            </a:ln>
            <a:effectLst/>
          </c:spPr>
          <c:txPr>
            <a:bodyPr rot="0" spcFirstLastPara="1" vertOverflow="ellipsis" vert="horz" wrap="square" lIns="38100" tIns="19050" rIns="38100" bIns="19050" anchor="t"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layout>
            <c:manualLayout>
              <c:x val="0.17222222222222211"/>
              <c:y val="1.8518518518518517E-2"/>
            </c:manualLayout>
          </c:layout>
          <c:spPr>
            <a:noFill/>
            <a:ln>
              <a:noFill/>
            </a:ln>
            <a:effectLst/>
          </c:spPr>
          <c:txPr>
            <a:bodyPr rot="0" spcFirstLastPara="1" vertOverflow="ellipsis" vert="horz" wrap="square" lIns="38100" tIns="19050" rIns="38100" bIns="19050" anchor="t"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'PIVOT ANALZYE'!$B$18</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2-04A5-4380-BF22-81EEBA44436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4-04A5-4380-BF22-81EEBA44436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3-04A5-4380-BF22-81EEBA44436D}"/>
              </c:ext>
            </c:extLst>
          </c:dPt>
          <c:dLbls>
            <c:dLbl>
              <c:idx val="0"/>
              <c:layout>
                <c:manualLayout>
                  <c:x val="6.3888888888888787E-2"/>
                  <c:y val="-7.407407407407411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4A5-4380-BF22-81EEBA44436D}"/>
                </c:ext>
              </c:extLst>
            </c:dLbl>
            <c:dLbl>
              <c:idx val="1"/>
              <c:layout>
                <c:manualLayout>
                  <c:x val="0.17222222222222211"/>
                  <c:y val="1.851851851851851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4A5-4380-BF22-81EEBA44436D}"/>
                </c:ext>
              </c:extLst>
            </c:dLbl>
            <c:dLbl>
              <c:idx val="2"/>
              <c:layout>
                <c:manualLayout>
                  <c:x val="-5.5555555555555552E-2"/>
                  <c:y val="-9.259259259259262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4A5-4380-BF22-81EEBA44436D}"/>
                </c:ext>
              </c:extLst>
            </c:dLbl>
            <c:spPr>
              <a:noFill/>
              <a:ln>
                <a:noFill/>
              </a:ln>
              <a:effectLst/>
            </c:spPr>
            <c:txPr>
              <a:bodyPr rot="0" spcFirstLastPara="1" vertOverflow="ellipsis" vert="horz" wrap="square" lIns="38100" tIns="19050" rIns="38100" bIns="19050" anchor="t"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ANALZYE'!$A$19:$A$22</c:f>
              <c:strCache>
                <c:ptCount val="3"/>
                <c:pt idx="0">
                  <c:v>Cancelled</c:v>
                </c:pt>
                <c:pt idx="1">
                  <c:v>Confirmed</c:v>
                </c:pt>
                <c:pt idx="2">
                  <c:v>Pending</c:v>
                </c:pt>
              </c:strCache>
            </c:strRef>
          </c:cat>
          <c:val>
            <c:numRef>
              <c:f>'PIVOT ANALZYE'!$B$19:$B$22</c:f>
              <c:numCache>
                <c:formatCode>0.00%</c:formatCode>
                <c:ptCount val="3"/>
                <c:pt idx="0">
                  <c:v>0.32700000000000001</c:v>
                </c:pt>
                <c:pt idx="1">
                  <c:v>0.32450000000000001</c:v>
                </c:pt>
                <c:pt idx="2">
                  <c:v>0.34849999999999998</c:v>
                </c:pt>
              </c:numCache>
            </c:numRef>
          </c:val>
          <c:extLst>
            <c:ext xmlns:c16="http://schemas.microsoft.com/office/drawing/2014/chart" uri="{C3380CC4-5D6E-409C-BE32-E72D297353CC}">
              <c16:uniqueId val="{00000000-04A5-4380-BF22-81EEBA44436D}"/>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Projecct bharathan.xlsm]PIVOT ANALZYE!PivotTable10</c:name>
    <c:fmtId val="8"/>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ANALZYE'!$B$32:$B$33</c:f>
              <c:strCache>
                <c:ptCount val="1"/>
                <c:pt idx="0">
                  <c:v>North</c:v>
                </c:pt>
              </c:strCache>
            </c:strRef>
          </c:tx>
          <c:spPr>
            <a:solidFill>
              <a:schemeClr val="accent1"/>
            </a:solidFill>
            <a:ln>
              <a:noFill/>
            </a:ln>
            <a:effectLst/>
          </c:spPr>
          <c:invertIfNegative val="0"/>
          <c:cat>
            <c:strRef>
              <c:f>'PIVOT ANALZYE'!$A$34:$A$39</c:f>
              <c:strCache>
                <c:ptCount val="5"/>
                <c:pt idx="0">
                  <c:v>Goa</c:v>
                </c:pt>
                <c:pt idx="1">
                  <c:v>Himachal Pradesh</c:v>
                </c:pt>
                <c:pt idx="2">
                  <c:v>Kerala</c:v>
                </c:pt>
                <c:pt idx="3">
                  <c:v>Ladakh</c:v>
                </c:pt>
                <c:pt idx="4">
                  <c:v>Tamil Nadu</c:v>
                </c:pt>
              </c:strCache>
            </c:strRef>
          </c:cat>
          <c:val>
            <c:numRef>
              <c:f>'PIVOT ANALZYE'!$B$34:$B$39</c:f>
              <c:numCache>
                <c:formatCode>General</c:formatCode>
                <c:ptCount val="5"/>
                <c:pt idx="1">
                  <c:v>437</c:v>
                </c:pt>
                <c:pt idx="3">
                  <c:v>393</c:v>
                </c:pt>
              </c:numCache>
            </c:numRef>
          </c:val>
          <c:extLst>
            <c:ext xmlns:c16="http://schemas.microsoft.com/office/drawing/2014/chart" uri="{C3380CC4-5D6E-409C-BE32-E72D297353CC}">
              <c16:uniqueId val="{00000000-5043-4671-BCA2-5D6D6D8AC38D}"/>
            </c:ext>
          </c:extLst>
        </c:ser>
        <c:ser>
          <c:idx val="1"/>
          <c:order val="1"/>
          <c:tx>
            <c:strRef>
              <c:f>'PIVOT ANALZYE'!$C$32:$C$33</c:f>
              <c:strCache>
                <c:ptCount val="1"/>
                <c:pt idx="0">
                  <c:v>South</c:v>
                </c:pt>
              </c:strCache>
            </c:strRef>
          </c:tx>
          <c:spPr>
            <a:solidFill>
              <a:schemeClr val="accent2"/>
            </a:solidFill>
            <a:ln>
              <a:noFill/>
            </a:ln>
            <a:effectLst/>
          </c:spPr>
          <c:invertIfNegative val="0"/>
          <c:cat>
            <c:strRef>
              <c:f>'PIVOT ANALZYE'!$A$34:$A$39</c:f>
              <c:strCache>
                <c:ptCount val="5"/>
                <c:pt idx="0">
                  <c:v>Goa</c:v>
                </c:pt>
                <c:pt idx="1">
                  <c:v>Himachal Pradesh</c:v>
                </c:pt>
                <c:pt idx="2">
                  <c:v>Kerala</c:v>
                </c:pt>
                <c:pt idx="3">
                  <c:v>Ladakh</c:v>
                </c:pt>
                <c:pt idx="4">
                  <c:v>Tamil Nadu</c:v>
                </c:pt>
              </c:strCache>
            </c:strRef>
          </c:cat>
          <c:val>
            <c:numRef>
              <c:f>'PIVOT ANALZYE'!$C$34:$C$39</c:f>
              <c:numCache>
                <c:formatCode>General</c:formatCode>
                <c:ptCount val="5"/>
                <c:pt idx="0">
                  <c:v>396</c:v>
                </c:pt>
                <c:pt idx="2">
                  <c:v>390</c:v>
                </c:pt>
                <c:pt idx="4">
                  <c:v>384</c:v>
                </c:pt>
              </c:numCache>
            </c:numRef>
          </c:val>
          <c:extLst>
            <c:ext xmlns:c16="http://schemas.microsoft.com/office/drawing/2014/chart" uri="{C3380CC4-5D6E-409C-BE32-E72D297353CC}">
              <c16:uniqueId val="{00000001-5043-4671-BCA2-5D6D6D8AC38D}"/>
            </c:ext>
          </c:extLst>
        </c:ser>
        <c:dLbls>
          <c:showLegendKey val="0"/>
          <c:showVal val="0"/>
          <c:showCatName val="0"/>
          <c:showSerName val="0"/>
          <c:showPercent val="0"/>
          <c:showBubbleSize val="0"/>
        </c:dLbls>
        <c:gapWidth val="182"/>
        <c:axId val="771583855"/>
        <c:axId val="771586735"/>
      </c:barChart>
      <c:catAx>
        <c:axId val="77158385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1586735"/>
        <c:crosses val="autoZero"/>
        <c:auto val="1"/>
        <c:lblAlgn val="ctr"/>
        <c:lblOffset val="100"/>
        <c:noMultiLvlLbl val="0"/>
      </c:catAx>
      <c:valAx>
        <c:axId val="7715867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15838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Projecct bharathan.xlsm]PIVOT ANALZYE!AvgRating</c:name>
    <c:fmtId val="9"/>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ANALZYE'!$B$56</c:f>
              <c:strCache>
                <c:ptCount val="1"/>
                <c:pt idx="0">
                  <c:v>Total</c:v>
                </c:pt>
              </c:strCache>
            </c:strRef>
          </c:tx>
          <c:spPr>
            <a:solidFill>
              <a:schemeClr val="accent1"/>
            </a:solidFill>
            <a:ln>
              <a:noFill/>
            </a:ln>
            <a:effectLst/>
          </c:spPr>
          <c:invertIfNegative val="0"/>
          <c:cat>
            <c:strRef>
              <c:f>'PIVOT ANALZYE'!$A$57:$A$62</c:f>
              <c:strCache>
                <c:ptCount val="5"/>
                <c:pt idx="0">
                  <c:v>Goa</c:v>
                </c:pt>
                <c:pt idx="1">
                  <c:v>Himachal Pradesh</c:v>
                </c:pt>
                <c:pt idx="2">
                  <c:v>Kerala</c:v>
                </c:pt>
                <c:pt idx="3">
                  <c:v>Ladakh</c:v>
                </c:pt>
                <c:pt idx="4">
                  <c:v>Tamil Nadu</c:v>
                </c:pt>
              </c:strCache>
            </c:strRef>
          </c:cat>
          <c:val>
            <c:numRef>
              <c:f>'PIVOT ANALZYE'!$B$57:$B$62</c:f>
              <c:numCache>
                <c:formatCode>0.00</c:formatCode>
                <c:ptCount val="5"/>
                <c:pt idx="0">
                  <c:v>3.0856060606060578</c:v>
                </c:pt>
                <c:pt idx="1">
                  <c:v>3.0540045766590391</c:v>
                </c:pt>
                <c:pt idx="2">
                  <c:v>2.9817948717948708</c:v>
                </c:pt>
                <c:pt idx="3">
                  <c:v>2.9989821882951651</c:v>
                </c:pt>
                <c:pt idx="4">
                  <c:v>3.0617187499999985</c:v>
                </c:pt>
              </c:numCache>
            </c:numRef>
          </c:val>
          <c:extLst>
            <c:ext xmlns:c16="http://schemas.microsoft.com/office/drawing/2014/chart" uri="{C3380CC4-5D6E-409C-BE32-E72D297353CC}">
              <c16:uniqueId val="{00000000-1AD0-462B-94A4-2389F508A96D}"/>
            </c:ext>
          </c:extLst>
        </c:ser>
        <c:dLbls>
          <c:showLegendKey val="0"/>
          <c:showVal val="0"/>
          <c:showCatName val="0"/>
          <c:showSerName val="0"/>
          <c:showPercent val="0"/>
          <c:showBubbleSize val="0"/>
        </c:dLbls>
        <c:gapWidth val="219"/>
        <c:overlap val="-27"/>
        <c:axId val="771600655"/>
        <c:axId val="771620335"/>
      </c:barChart>
      <c:catAx>
        <c:axId val="7716006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1620335"/>
        <c:crosses val="autoZero"/>
        <c:auto val="1"/>
        <c:lblAlgn val="ctr"/>
        <c:lblOffset val="100"/>
        <c:noMultiLvlLbl val="0"/>
      </c:catAx>
      <c:valAx>
        <c:axId val="771620335"/>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16006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Projecct bharathan.xlsm]PIVOT ANALZYE!AvgRating</c:name>
    <c:fmtId val="1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ANALZYE'!$B$56</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ANALZYE'!$A$57:$A$62</c:f>
              <c:strCache>
                <c:ptCount val="5"/>
                <c:pt idx="0">
                  <c:v>Goa</c:v>
                </c:pt>
                <c:pt idx="1">
                  <c:v>Himachal Pradesh</c:v>
                </c:pt>
                <c:pt idx="2">
                  <c:v>Kerala</c:v>
                </c:pt>
                <c:pt idx="3">
                  <c:v>Ladakh</c:v>
                </c:pt>
                <c:pt idx="4">
                  <c:v>Tamil Nadu</c:v>
                </c:pt>
              </c:strCache>
            </c:strRef>
          </c:cat>
          <c:val>
            <c:numRef>
              <c:f>'PIVOT ANALZYE'!$B$57:$B$62</c:f>
              <c:numCache>
                <c:formatCode>0.00</c:formatCode>
                <c:ptCount val="5"/>
                <c:pt idx="0">
                  <c:v>3.0856060606060578</c:v>
                </c:pt>
                <c:pt idx="1">
                  <c:v>3.0540045766590391</c:v>
                </c:pt>
                <c:pt idx="2">
                  <c:v>2.9817948717948708</c:v>
                </c:pt>
                <c:pt idx="3">
                  <c:v>2.9989821882951651</c:v>
                </c:pt>
                <c:pt idx="4">
                  <c:v>3.0617187499999985</c:v>
                </c:pt>
              </c:numCache>
            </c:numRef>
          </c:val>
          <c:smooth val="0"/>
          <c:extLst>
            <c:ext xmlns:c16="http://schemas.microsoft.com/office/drawing/2014/chart" uri="{C3380CC4-5D6E-409C-BE32-E72D297353CC}">
              <c16:uniqueId val="{00000000-5CC4-4FE3-8367-6A92157015E2}"/>
            </c:ext>
          </c:extLst>
        </c:ser>
        <c:dLbls>
          <c:showLegendKey val="0"/>
          <c:showVal val="0"/>
          <c:showCatName val="0"/>
          <c:showSerName val="0"/>
          <c:showPercent val="0"/>
          <c:showBubbleSize val="0"/>
        </c:dLbls>
        <c:marker val="1"/>
        <c:smooth val="0"/>
        <c:axId val="718635631"/>
        <c:axId val="718638511"/>
      </c:lineChart>
      <c:catAx>
        <c:axId val="7186356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8638511"/>
        <c:crosses val="autoZero"/>
        <c:auto val="1"/>
        <c:lblAlgn val="ctr"/>
        <c:lblOffset val="100"/>
        <c:noMultiLvlLbl val="0"/>
      </c:catAx>
      <c:valAx>
        <c:axId val="71863851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863563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series layoutId="regionMap" uniqueId="{44737ECE-EB21-4C32-B93A-5C4196D69E54}">
          <cx:dataPt idx="0">
            <cx:spPr>
              <a:solidFill>
                <a:srgbClr val="4CD964"/>
              </a:solidFill>
              <a:ln>
                <a:solidFill>
                  <a:srgbClr val="4CD964"/>
                </a:solidFill>
              </a:ln>
            </cx:spPr>
          </cx:dataPt>
          <cx:dataPt idx="1">
            <cx:spPr>
              <a:solidFill>
                <a:srgbClr val="FF0000"/>
              </a:solidFill>
              <a:ln>
                <a:solidFill>
                  <a:srgbClr val="FF0000"/>
                </a:solidFill>
              </a:ln>
            </cx:spPr>
          </cx:dataPt>
          <cx:dataPt idx="2">
            <cx:spPr>
              <a:solidFill>
                <a:srgbClr val="FFA943"/>
              </a:solidFill>
              <a:ln>
                <a:solidFill>
                  <a:srgbClr val="FF4F4F"/>
                </a:solidFill>
              </a:ln>
            </cx:spPr>
          </cx:dataPt>
          <cx:dataPt idx="3">
            <cx:spPr>
              <a:solidFill>
                <a:srgbClr val="3A8DFF"/>
              </a:solidFill>
              <a:ln>
                <a:solidFill>
                  <a:srgbClr val="3A8DFF"/>
                </a:solidFill>
              </a:ln>
            </cx:spPr>
          </cx:dataPt>
          <cx:dataPt idx="4">
            <cx:spPr>
              <a:solidFill>
                <a:srgbClr val="FFFF00"/>
              </a:solidFill>
              <a:ln>
                <a:solidFill>
                  <a:srgbClr val="FFFF00"/>
                </a:solidFill>
              </a:ln>
            </cx:spPr>
          </cx:dataPt>
          <cx:dataId val="0"/>
          <cx:layoutPr>
            <cx:geography cultureLanguage="en-US" cultureRegion="IN" attribution="Powered by Bing">
              <cx:geoCache provider="{E9337A44-BEBE-4D9F-B70C-5C5E7DAFC167}">
                <cx:binary>1Htpc9xIkuVfkenzQhUnIqKta8wGQGbyEiWqKDWrvsBIicQROAM3fv08pLrKRFJDbu+OrW3LrEoS
M4E43P358+euv3+d//a1uL91b+ayqLq/fZ1/fZv2ffO3X37pvqb35W33rsy+urqrH/p3X+vyl/rh
Ift6/8s3dztlVfILI1T88jW9df39/PY//o63Jff1Rf31ts/q6mq4d8un+24o+u6Fz3760Zuv9VD1
2+MJ3vTr29PqW3b79s191Wf9cr0097++ffSNt29+efqeZ2u+KbCtfviGZxl7xyWThGlGjr/Y2zdF
XSX//FiZd9znviJcfv9Y/bn05W2Jx1/dzXEvt9++ufuue/PP3/967NHG//pp1tXh9zOH9bbF08vj
mX55fKf/8fcnP8Apn/zkh2t/eiWvfYStllkVZV3vsq89/fXtSVbewrzFm4/u9tt9l/55Dd8t8Ojb
/6IFOH1nGJe+/6cF6GMLqHeM+4xyX3+3gP/n0t8t8K9s7OfGeP6GR8fB2T++/W+88P9LUx3qJ/Hx
6Dj/onWo3AKAccO0+f7rsXXEOyKZb3zGvn8qH1vnlb383CDHhx5t+te3h//8t7LBxe23W/s/GST8
naGEambET82g3kktqRBEfA8S/tgMr2/n55b487knxrj49zLG+b27Lf4nY4K8E8JopZR4HAz+O0E0
8wX1v1sBueR7nvoOVa/v4+dW+PO5J1Y4v/i3Conr2zIr3lzefhv+vJX/+9xB6TtCfUqI1o8toWEJ
RRiRT/L1/94mfm6GH599YoprpOj/l8n8v0/0f3Gd6La/3R1J0g+5/uVPj8cGbXvy6COu9ejgfxry
9Nuvb5WhlArgzl/0a3vNI///z+rbbXlbvbmtvr25zL7Wd2Cbp12Bv3Y/fdP9bdf/+tYA+kC+jE85
4YoSg6Cb7o+fsHeMbOxMGOYrqTR9+6aqXZ/++pbyd/gJcpIvhIAjUOSlrh62j/x3SgrhI36pZATf
oH/x1Y91sSR19dct/fPvb6qh/FhnVd/hxXCo5vvXjqfWPqFgh4RT7IxIjbe9ab7efgIn3r79v7qu
7fw6m90hnUoe5LK8qxptd1ypLkhj1+zrtXjo/awJV2PvatrRwNQeDduRBEtW82DQVRfF8yTDeMq+
jPUyhj9c8s+2SJ5vUXNDjPQVbkSaJ1vkYywJtYk76DKeA28VbJekLQ+W1FyMbXsr+Hzpd0PUJawL
rN/mwf/RBgRIBK5KmS0of7wjZmmjJ1G4Q5xgA3ydx7ChBQ94Fu/StmHhEMdxMJj+bEjbIcgp9vHy
FmDup1bSvuYoUiTxifbN4x10ImOuKIv24IZkCQxV10MqL7O2Asb+5dA/uWuxveiJO2AhH8sIZcBr
nxzVX+OuX5a6PVT1WJ/0SW/2qm9u6rY0e7OYLFz8uA5bv+PBOE0mVDGpLryZXcmKVhdlrL0d93h8
2+Vy2rmZkU/c0jHc4uJg5OxOh6peDq4Uduc1Yg6sFWon/aYJ3DD2O9Uk6z4e2MfWSwv4Hy5yaf3f
u7g7Ja7Tkcja+CypPB14rFkOnVzT90v8eZ0EvLVcr2uq5V7M03w5d/aB8tXuurG4q7xSR4WLL1dt
7se0/MRX9Y+Xbw6A/eTiEBIEHJ/6YDFCbxb8IY7UWpEiydrmIHmsd9m8/J7HcaSF68OYsSwUaWIC
1Y5m//K6bPP+xxYTkvu+0oqzI4w8XrhsjGo6o/OD7tJip/siP1V67U8Ya1iU8K6LMrWOYe2YPC8X
BHTV5U2odAWDFjPbFWmyH3RnQqkQU5wyG5lY6aBup+VQ5HEfasOEDRavYrtX9g5C8XTvPtXKaHi1
QZX6xK3JYMS4qLQ4GMqqqPWkPE9S24R8NJ+Kaah3VvXFoY/78rKZ9enI6elkk7OhMF0Ql/7pdwAS
876WF77y50B3Aw+Mh0OrBafxC56FM1+/vrzv57YWPuPMlwyAJIVB1vjR1j3LPOJGbHvyHA+EACho
Yuz3i3Z+Y8J26E3oiYK9Fp8/uTAmmPGJLymR5kl4DqyMp8G44hCPXROOg9GByfouevl8yEjPzMIZ
NVoTHA6A8/h8VdGU3GuL4pAuqjoo19ozF6d3Ly+ixXNcF74wijGmKPgoe2L9unRKpflYHGpWPMQq
dkXgd6YKkop3gRIIcuNNyC1j3+8qutqzUhYPNBHrVbPmO1kNKfLOYkIqRhOWvfR26ZqQk6KDk9t8
YqEjXhbySl97vrfsia8u2by402wadGTnIQ9GWpi9x6d+lxWE7XQtD2QGvkk6szBrjberM3ytSyW9
IApby4eCIDzwvGi1DpbVmwO24k/tPHsneZLUQcMys68GrwpS04g9Y92XudddwJopD+I+vyvX7E7m
/Kps1vgsbnITCJ4/ODbUJ92QmoCY6sSbDQkHn5h9UWcPLol1MNTA3JarKrCjgcNR+DeSOAvHprjz
R/igsMnndm3W/ViY6xTOEXq9xb75VZUZ72RKR7bjrL+hFaJ92tB7WWz3j2aWXSA8p6N5rlhoBRYr
TC5uKVkAy0zZqJiyuy6ZdcTbloWJX7RhxuQflWN5mAwl+zTWE8hDtiIRr763U0X+QFMcekx6HZUl
9pv0/SfH7L1vkT0nXlwk0zSGowZwT0PT7SwSSJTPax+WzrtRpOkiETsTmpTrSGoeh4Po0j2wrDpY
md1xAXPI1s9Cr0MGLpaeB6UoL2TR/JZTc912ZYkwdH1kY50eQH44EssowoLDNFXnPvnZSoKyGT6A
YBxiVd050rnTbmhE4Kmi25kZ1iwXgKVrcz/Uhb9v2+KhMo4Ffjuet/14vpb2oVCVOczd0kWJwEG7
qZTBxN/HHB6oq1FHjKhLG9cspC1ygOXCRmxoSRQ38PN6S5lLDX5lKZZaRvvgJR48FpZdVPIgaY2P
SCu/jLbPYXFdBUyUXTTHyUNt4BNVCrQm2aQjL60vZtXlQWqRqYu1vON1WXwYUJqH/ujp3zpW7Nc8
vfM5qU/ShbhzP1bXpC9wRtDTCz8fwK02w4AZXHa+63eWInkcfXeZ4DakMSzo4qIPmjS70zE4o0z4
FdeFOfRLcafJmAcWHk57hMbRcd2KfcfVvFezqHa09A8L09eNAZFJW2K/h0AJD6OUX0HQ6yI5gnwK
0azvqxnGGrKNbXh4X102PNApPIhTmL8jCJdmqEnA2JheTMTzdnSKs7DRcNq6z+6OG8d2wWKGat3n
HnKaMTg3k0P3j8FMZj/0BHjdzAg1lTbva2PaXTbCdmoxdre26pT6M/ZUMi/IepOH+Txe1FOdhLmN
8/3cx1VQAsC8bgMsJfEMzgHXtd8NXBJ5xYr2pm4QV/6cP7Q+dh23+d0RLgZlH/oZPFqPQIIqT7BA
53dBXyCDNP6SB472XTBMuEQUA+BDK/gUWLIKRklPtGT5RVFrG9kWqASgsjt/bW4kqy+O2ckQeDFJ
cAPQX+Iz5ucPC4njjyyv9yVIUpj5q9i5rmr2cmYR8PRbVQBMOIPnViBdQddln7sOcSw8vHcE1lq/
xoXM8uBUcdeDX21wtlS4iLTwL4+gNEjAS9p3N/mMvWWDf8lqfz1pC3mFeqc6ZBSh4uv8bvGyPNTc
5UExwrjHaiLdCIufcW+3pR2/VpfHE06LfdhCos3k1ZYKlM+u+gYbO9qgYeYyK70pIFVMAjtd6CSX
Ia02t6l0GcRMlruauhuSC3ohXf5gm6TYuRWu4gic8Yh0WgBMZKqv60UCUf3V2wFNpg+dXvrd7CF+
c0TmbvJWPKWFd1LYLj7rN+vMHjxPrvXFmlQkkjnicG7W+eyIxNm8ETE/KaIp08gZAjRrWfW1Kpp2
DfCEj53oed/N+FR3MMCQDc0+q4d179kyu6wNsZGWDdJPB0SAD+P1W17hFpvqNvJsfXlFXbxbUrsc
eFwjEBdc5OZh84pvpg1oOpBmP64w1VTD6ZwB8BQN3KocgT56hGm4AaHYrNvl7iarEOEqBeqjCqoO
bYIXtiOqgiP+Fhs6xm1aHSpLeeCZuj5p867fbTnOGSyQpPBqOSCA1GovfB+7Zi3gJm+ojY50eMjy
YjdMzr734mL5TNK2PlElopunIFdktndHX6n68i7X6UO1ztcxyRckDNcG44ir3rJNbICLtkcIxK63
72fl28j3fBKIsWCB6J0NJMuGYGiqdq/GNYFtXXY5ZbhVSTd+LtU+b9v0pGhqJLylby+Bku15JtL+
VEwVDzpZ+sHM0zka6Gr2dpj0rq5NHOVtL4K6m5YpiFNJTlyzJnepmgcHOi2y/UibMeh11h2MSkE1
5uyhbuub2FX9fkZl9dUzdv2NF3lzTio7R0nT/5ZXbXJAnZNFLKb0hgiaBWu5VGDEPIvSgcYR5ys5
SYp2L1eUSWOdbNSgGetTJ1P1kQ5lH07rwkIxxR48oa1P9VbA2RQ8uV3dJaep2Csx0zNikrvBK+Yo
V6wLRxvzkE1rt7cTWc9Xh3BqKoD9VubVqrFRSjP8T3fdXsopPTFe2V5msrDRXOVZONVFv5OiJGE3
uDqYi0SAo7QjCjSLzLvgxkbm7vMVhK0fZRPQtipOSNz0O6bEaW/am8KUKjBDswYj96f3I6/HwGre
HRrq8jDLRYzlc7ysx8sEHfDutRqCjNJh7wZ5VtTjH0mRTPe2d+lJ2eo4muY4DVFAfW3UtMuT5esw
gzx7NAVoeaQLaz3awGv7IoQ3uCC3VRZAuRuDWNSMoIbL/IBl/MTL0zzk3UR2YyIikOeP3mRDzwEA
OjLsk8VlO53Apkn63pvceVYDf8U4faZkOnN+oQOdlQ2g3LtvfDifmpjdsZmynR28W9kDdfOW8tN+
FVeJzVmQO3LhPG6jKgFkknzoIpdR76TNUhJ1c4mo3Sqf1TZ5QFbAUjZkD3SuzT5NwZ9oDKSpq3T5
zHvRbhZew6lABhKVHz9MuVeHjOriS9UO4lys5GZkgAqPdjdVDImjtK37mqxGAN6qYbf6qj/YGiQ4
ndt1P1kwJoIazga5xwBcG44Lz15wgjyXABwIlf3OG2tzGBqHp7aKXhqQO8URproBkakIveKzdkFR
ZTZ0Jfy23lwUBfNBTNOdGQd9sNV4lWp4TGxKF3jVCNBEKtj2OWpyRaE+HDqfoixEtg4MaPZA0zsr
6xtiB3BkSa66dc6Dnih4aNrNZ5SmdZARNUSNSj5WxXTRLPQPFJDtnozSnXeEuc+DZ3/PkdOSXh1a
tpizyQHU2JTb9/mE3WiwqqAzPdj1BqdrX67v7YCMN+q+2U9SX/PM3jVLeQGCMX9c1ezAAvn7xoHX
eNRc0DzzUTfqLOzZlAXFXP5m2LQbWbrue1bgrJnzL8WUpx+Jo83vGcHdV6DJO2rVaSHgYU0Bbxg8
XYNg4U7LYsI9C6W/1Lxy54mXTddl65Ggd3A3tolXWbKEk7VpuGjgWtyB59g2nS89j7Mh8M0G0iWq
lXFswL27fsVhwTHZOjaHKsuDtnb1SZHQQ0yG7pSa/KHy0ocE2d455KGukpcJxz6PGb2fUYRtdKfd
fDWBm1zGQqLKAydAcc12OV+8nYcNB2LLmdVSF2WwVS3rDIFI+dJGQ+Ju6hKpZ5yG6UPSIKTQE4ex
q7469MMSny1QJgNDivmD9Xv7qR3GLCwJ3XkJGcNZpWB3qOh3xyzn+rq6yEYOGiUWHSXa0IukwTIF
gw/PKV//KLlKv7lsNiFUixEKyCBDUw9JOHjwJrPE8W0xdXiLKx/ISshdGY/VRYGsd/R+1Ju7XuXZ
GYrVB4gQOFXhf9JzdvANu6oSpMkuRubKG+9+E6qkWNuTITHje9nCIovdcmAC/xxqNoYdOBRAIWmu
nKlKJDPThCn18pCR9HLJAGMQI+2uVMwPrezPvGHNgLjN+cLWdSdaLL8UGnxVgGBlHvtQuLEMBqGm
wEsnGpkUqhS8HSlugInGSlwdc6+ZEaepiK9fLvzlz+QFaIwYuWAKnSZ/k1d+kMrGfFRjki/24FUo
Oi2HYCv7/qZtIArmpFz3q0ctTgEr92ux7lNWDoCa5ots/6Hb5projCKGUehuNGNQxNv5Sl3bMflI
2LyGvFTeCSvcEKUTqcJmGj/6pddFTPcgwH3y+ShkHmskRdm3rC/TB3/ux1D2/hW1axVNXk8vmL/M
Z34zlxezR0Hoxo2UKtRAPQeGOGUZ6msJ7uUR+r0IGyjXnwb9Lfdid151rQlFsrHANKsDHzVvJBMd
n1pK539dIkdHgKNRoCAFEsOfKFJ5kaVlgkg5xB1qSq2m+KwboEj4DKSrtPJLdgRe6PihHRBudAJp
fNmsPxHFtEEzA+1Djl7KUy2Pa93KjNnhkKtOBB1b05POgSelfisC6+UuTP2RhGOR8VfkKvoTGRHl
u9GCcwAGtKTHDoXIpkNmzXDQ7TwGEqAe5ZlHP2WTX0ZibZo/BpLHu5isdVDL/GM9luNvpmGHhc/0
5uVr2BS4J3IsLKCo4luD1SdPdOCBDaRJ68kexAYCm2AgeoS06uZ+56S4yhKg68tLPtfsBfRRqQTa
E4SCeD8+Pq96gnIzHg5dzPWuaBe9axP8iRb19dy5MRhTb4qqyRUnWTKWJy+v/pNoRp8AGzAa1kcr
6/HqJS6V95XXH1oNMmYh6IQVCopXPPwn1wqVmUlfauiez9pUyKZMokvWH1aaiXBYe5Rf+fyHt3SX
nSl+X/oie2VF+rODcWnguIZR9H2eHKytXAJaUvaHJMu787iHYJ71wp0CEiDlTPo6RfoMGgL1jPnJ
XTkXy2GcaRPMSTuExZh9W4svL981ZoWeOtfWR/QlgbNDBH7iXI1XuMyQBjFm8z/qRi7338mvzcHx
irn9Pon1fRDr43evfdQc3N732JmlhBsLqP7abI3Ix7YdmPL8uLLdQWfq0mGGJqo8We3qWGQhAWsO
6OjfiiL/3JDytCDqs8t8Lxiz6f3A7LdeT0Wwymx9//ItbF3ZZ9syTEq4OkIbw1WPt8X13CyJSrpD
aUboNAXIs98CagZSIWUydjrU7UUKkewfvG+afVfDRF5aQtL16hvqZghT4HFB0TAWYGhvAcnglxPt
XdDn+Ve/O5E9maNVgIL06pR3/IqB4wxJ2gRlMuQ7r092qYJSo9YkDfsKvaWt62h9kgSMFHkoyj4P
O77V1oSwoIirMiSxV+JqIGVtbbtjYstX4k5fvhv2/G62TrIU6Csbo/2n/VxDx7lHYdgckhjlwiLb
JFR9MgbFVEIXU20fLinPIB2UIujHkRyPCWk1FEVbgxAqSLUxMt2aO3vWkMHbSYIu0bjx5tWClXZl
sr6HJGEDp6GEJuWreEaft7SU1ASDKBirQ1OabGf8gSBAywDOO5BNkNIuyI32ImhqU1ApdzMwWQep
X15oI92O5qoNvCLbu4k0r8Dqc+dX0hi4F4b3CFHiiZeV+cqbUSXtoVncGZtwMQyekFWj/8pC7DnS
oHVItVHo8CqmniINuiBxywrbHOIKqmAO3kMXu+5b1VcPxdpB4VBQpbJNXW7noQ4q67CZwSxhXI5J
NDXpHUMJn03oN6kS9Z5FCYj7tbt6qxkrFO/Qty8cR2+eF5DhvBi1y8uO9zOjoYGHBqhURMpnneMK
lSuja9oc0q6kEStEFrhqbsKyA+ucy7nd8Wn4ttVLi4X8NLTpw1LqVxDrOUAqjEWgn4iRP/E8TRRs
6FRDaXMgor7nZmlDXAMWKxwLp+W11djzDpZSnCqDvi+nROmnmbemvSY+a9C/nJK9beol2tqSa8eS
0NBEQsAFoV57NDmYFsmHcq1v6rm27/0S5F6Q5K7RdHlfiHY9GVF4B1ZYVOYlKnsv7sb3OZ8+vGym
53kUO5Zbo1j5QPSngwROzqrsZoSW8pbsUHdNH3kWCsRAUD9ByibRSIpXmpY/IfxYDR5BDBiqlE8j
qQB1mOqW1Yc4h7DZ1lygEJ/ZRV6L+SQte+ipSVWioh1OO8hT54ZDqNw0Q+jt3q5kNYmyChJCjEZR
1NuxgxDK6RmkFbpvwWYbjhIz9VF2c9nfsBV866iJVBSFE0P7ed+rDc0yCb12a78INmRXFhVVWNY8
PRGrEofEdmmYxfxz0bI1oB6aeg31dbCi6bBP1Ubm48kc5NahVKji5gk6ybG3UReCBOi5fd0qYT/r
sdxM0KGI/+DePIdN0037dYUbvmzKn8KGzwUGeHwmCGY2HsNko9csdQKwkSx9+tGWaGNSlC97JkUf
QFiukQNR5GaG3UE2h5otYehqanU0DazYVb6bztQCjeiI9SWb0BpdsgaaadfIqO/Z78fWpmiowcxP
6c5KtLsv0xxGePkkzwmsBr6CvGLiZBt6e4L3LhFowTrVHSqFZDzMUxWVagsJkY7niTNlaPRa/i50
rCKuRvtKzhTP8VczoSTHzAvGoejT+R6jZ2umuaoPpEAXrWZu/kgt9H6Nfw+AlqcRX6pGlmHGU3s6
UMSIFciQswcdO9v+JG3VRgNRZZSscFPkLnSUFBpA/iL+IHQ4s0t943UQX4/9B0gb1IPOF8/5Lo1T
dyObrRsgIbLnECUPpNw0vnmTc9cmu3LtJL6QQkYNMRduZFkg/VXul23mpUzMA/5D06PwyL3o8uJQ
aQzYWIV248tG+gmz0AzsW1ODIV4i/e0Wf8jKI3p1VT6l9aFFk+LYICjF1hKm6Ag1GcJw7YspSOx6
OhNLgjUDY4izL2geNKfHNsxKBgxOOcNDZOurYsO31r8W+ZqhL978XqGjHyULehGKlMvh5d0/xz0M
toJRIO4JytSnNdLQe01XQng5eFocaIz+4gYVdoEceVSjirh8BfW2Eb1HLFXBp8BPUZRhzAGJfdvS
D/eV0i5enEUlCGm7CZamV0G2de6PvZjuaN4BTaER+IJJDgyNDFsbcOxbHfB6HnaudXYnMcwSYFTj
NfB4miiPm5PgtYi3bWpo+/yHzfmLznPPVvaQpZgj6B32sIBGDFuXtdhu5eXr/8lyW4hjUolTFBPP
0o5tZIdGpD1McvNaVV4sHgiV6OA7qB1fq4j1UxasgHFAFEx0YpCNonJ8fLzUjeg2uiw9pGkqL0w2
CmChU9EszB6tJpMGkwUjwRQkcgZo6Ekmp/iEUq+6FLVQ/5hEaT7m43Di8+FD5+t51/q9H4hpbHcT
YjSCutKdF7qpDmZa/KDpq+yi4rnBtEqJ7ubaV/suw8uz0flb7/oqgxx+mg8V3dd510Zezcoo17o5
QQ0j0tCrsykSicxDwtPxdI6nPRTJdueSVhxKlvAzzHJ46KjYD91CRIiyjR8U47hD6rILv/XyKM5t
8qFCnbxfR2+MikrraEjxQcq8O7pN29GpHa4WELV9WcR5pFJUanE9jpANJYMi6CCrZ+hTR5Ut+RkG
VCXmwKzJI79sq33ViOxsyN04YdKislDJYn7gqtUnJsMevCZOoO/+1vTiQ5JmLPKgDp9r31sh/6z0
j2Ey/NArK18JNP480DRIGMMQLVCJoF5/bGyTtM54BbI8Jij0ybHu4QWmRqqOoLMNLpWzknxo2rY6
xM0kQr4uYseazYC1FZF2vY/+xQBer5zKo6xIvxYs53uN0cMAmcGHpDSK3eLpPNIAyEhUrtqjiSDC
TZXYa75610s9iQuzvT6v+w99yq6lwrTJNPuYJJED3w2urE5Y3ulXBKenyQtjfwgoRDB4DICGPHF1
ICeVvLV6n7r14NIlgET0SvQ+Bc/jEgoThtIQn0ry5IJRhUkIAYnGwEDeRPUI+XV0I8qMZsUwSM9b
3I33WlX0lBRgUWCnALlBPQHYeIJQiaf93E+d2re1andofrmwWUmLtpulGBhAS8/jsjutHYlD0dvu
FVmLPuX2iiPPYc4PBB56KhSXx161tGUx5mWt9oPfeOjL5x2szdcoz7cFY2lOG9PrA9DuGrKDPRTC
Hz+/jJrHCbgf9ZfjHiCRM9QyGPrdBsR/RGmEjVPMef4+960XjUvbnZSCOxTipFsDN2YmzErS3c5k
jS9xkeKynjF1WvVM/+ZZtUbpqFzYTSLfD+Wqb0jHcJVtB3aXNvvSpu7TtCzdqXQKx+lTddG2wr9Q
zdR+YQmmEoK5otlhMv1HrpImSEeveIV8SYYzPDojCKzwfZ9zDuEaufnxGZes90WLFLofEFUXE3fz
njQJDc1Yj2fHQ5ghLT6SKVEXXYoP0HiMQ7OSNSooZkdWULCIQ4sIeRonJyZJdaTq3ENck+50XtlD
g1mME2/0MUKmxzXKEn5lWcl3jcvGs3VNu5Oi9R0mAFZ98Gc1oqvd7TyZ55jm8Ntd4fcrJnzqrcde
efuyYWvkYhkkTTrvrWu7yxlP7ht/xIhFmnxaPOmFfjwVH5e1+bK6nAOEhjM5DdisIEWQtOn4nmWq
v/Hq6tvLLsOfZVpcJ0R4zFQqSMH8aa3VGBNnK+qmfWIdtJPBc6HKx4ssmX4rSxGHfBB0v/ZUBJm/
xCGD4hXmstEnVhcq8DKoVxb95bAwCLO8GtPz1ibktl1yhfayWc/xFv9iHOsBHWFRnUBIGgJcun+w
ZPy65o05R5VHQtJjZE/2ndi3rK0w1Mdc6Pn1l6FYhv04e9clBOnIru41ZiOeoZWgqLkRsVxqBDB9
4lA5/t2tDzlF7umI5K3xbxT+YPOEJhg2HiODarYbat0f+mn29twrPQzitOk5zXt9soisifI0HoKy
qMvPWbKNd2QIO7t20gZa5v9Fzbk1R6pj2/oPHVZwFfCyH4C8p+303VUvhMt2SQiEEJIA8evPyLWq
b6t3nz79siN2RL1U2a50krrMOeY3hrcN5wELk1CvGgHHVf6INeKM5GXQZLy0fhZs3Gh3i2MBWIL4
cZ6it9gLusLl6WPNmk/0OrYYMJ86CeOlewpo44b2TXYxqCc3rMvUJp86tOM9GyoxL2ZHoA3sYoz8
thhMYqFPeMkl76LN/3vx/HdrB5OLGKI3zr5/Kgrd0jDMKLF2pi75CbdBdrnuldEOvJwDOv0bGffq
Nvvzzo+SCIQalNwwT/8MMwsLrcq3BicscKqKYw79BrCMnYa1D0p/Fcs28mt+y4hhpzAbceCNKL+C
GQ99mRQq+GyuS0wTX6e8Ps+U3NRrorcBKJ+FHB3lslIO+3riQF7xveWAmrDycqzLkeP6CGfsZpTt
P6VW630oAfMFap2+Ain13kbYAwOawjPXPtm0NKJbBiT+eZ668QED/7oKQjbdD02zlnEITqONA0hc
ZFUb6qG1AcyVHzCRvTfwx+zz1uHkWHN7I0ifnke4K25mH8eyHtp2q6+/Diam3bUQn54Th7WlJ1wz
HpsyUSZhyrdSGexC4/Hb0Jd+DG3N/x7VaQdEJsA4mzHpbfNRQHaeqLdVeJAFSwOyYdCCUIFiQ6z/
pir4b1YLFgm0mCuPfr0l//Hg1oR0raCgYrMRUA5P8PzGIcHlJGNZpQk2xH+6OjFVBJGOEguNevLn
Lp20PcjgVSbbTggUIAN2A7C5/ADmKNuzNVH/ZjcE/1xYom1L8N4CNLwY5uV/KkEy4G0qpDTegmOK
No0DGRoEGTk3AoOofvXZacnjZkM12Q7SjvtR47ggrYo2UmDzp3OPUcCc1uWCzrnMLS4qf8JH7ct4
BJQQmN2g8FYaIscHoXFcJ/31ck/qETdP012SXr676zFC+6QGcY1FR4LuHfyi2nACKpTLxqsotMkn
meGyW0l2002s3WLK8FPJXFbrnPxs0+49ZPjdPd8sW5fV6wm6VrgJ7AJhRY5PesVaDzyc/L9frUOL
UmvMKHsDURZtcgHgPgDkC0YEuynPcUsyLMGTZJ1/mk1sdpJcb1PRAgYfUJe0De4ZK+xa+Ne96kKc
H6Ow7ke/4nxrJ6zzVWGJt+Oo96Dicfe0OHZ1O6iXpmm9LZ5btOlG/EJDmsoKista5R7DFMCp5ddX
O6z3xllvO6YeunkJMqSy4azKBWhB4a63LmehPsRNm2Kz4Lhoghn1gFlWPMRFH5jxs5tAYYBvO/w1
NzTb6xQ7tGf4Fp+igujr3FRaAv4G8212I9XjbROAIupNLXEv4G16ScBvJ29dq2EK9MY6SXbwKOWH
UDR4dl2S7bqVPBOXfgjwumXbxeEBu3M6w1MTbXCCYRUnLttNqkPJ0qCM/n275wSPD6QpXsHDLTDk
qHSYwPNneWTQtOPj+H13/XJaXv6ouP5wBn5ITCwaCvr2d8fkX//6X09S4M/vMQx/+8drFsbf/nbz
lxCNP3/X9YX++m34j3+98NVE+Q9/+SdP579wbT78HrfxL774/2fphBPrarb8q//tnwydfzEm/2Fy
vvohf/3IH87NNP0Nc23kBuDYQfmdBjjh/nBupvFvGVoMHHrwYKLKSpO/OTfD32ADw0wgvhIAJL+K
mb+cm9lvqON9yGfgXgL4Xgj5T5yb6G7/8f68GvRIgnYMyR8Y90V/FuRyC5y9bQF8R7XZwJYnZ/BC
BINwhl/o3PNuLAFohScSrXLvi8gcIOK2XZmJfLhhrWde4zn2WdFnjL+RYYSF00crc+jA0Mkiz9os
BYUHJYMmU3bnM0NgwSJkbs5jouRHvCb2pPs0H4/WJ3YsLcwy05bGtQZOuzKMn4yX+8D0m4GDLYWE
XTHR0U+IqYmosikjUZVFfJwBu0dMFW6CAeU0o+Z/9h3n0KoDtpyT1a9Pq1ajPWbMJ69qncPXOoWF
QANruJOrGVgxrdorSO/T44QDGiRoyzRIy87mxxCS+K3u5x7Cluc3ppjiPp6OIdByfzOP9egdiWPh
o9/PNtm2cE50qBvWa+tPIegXc+KnfRW3bKnvWKrtuknYavtSopzsCq3mbr4jk0g1gKHY6DKs47FD
rQFjY8F4ACDFpnT0Qa2K4aeaF3kOrdfojd+48Swd95O9ZDqKSxIlCYPExN3jvKI/Keo2bNjWmKUz
Zd8YiEtz7vlzQeah/Wg9uQ4HF9hOVk63eIGYEnR4jeZ3rVfne3wyMVApPu1Bq7nbWrr8Es5Tb4om
5+Oy0dqXz2EUWYDFXCz1jtDrjGRcfFrG07i8+EObYkjikw9/yaJmY4lNRCHsgkeTUQjyxcwJ0O1E
h68KtPprRpN42s5drLMy84VvyzhN1YkL2z/GTChT8ExhTj6YwJsP8WLYdYBJF7C8eIUKQ/dJbKyN
ogcuYrlPqGrutYiNRInDyUfgMzJiQYYuLVtAkrccd90pB2lYURuQr7hnmhaoAUda1hBa8QjqNT/E
k8dddWWT6sqmc4DvC8h3ldoIRT7kpBaUdC6WkogYdq3ZD9dk7xZvrQtnm9qvLIHEX9nJpt9UT9lY
+BHRR52tC+ZIAyxjhcowWSr8YbQ/SQBoEZBl0uO+9ocIvrShnSdM/5Td1kGc8a0f9fW9mBagAoNr
52274I0VM8vHoHC9G5qChmY8q460n7aJqX/IhOeXfZ3YsSIdlz0p5phlbYEdDVo0b6BGpmBOwWt2
MKlAkYlH/jKs+W2X2mXT23FOTYH6DXh5qHDdpWTfuXTme1/7/KUPZ38X927dpOikzzTX3cnBKrZV
S1jD59XO6Xzj8t4EMBc08mWcoyqfdLQPEty5Ja6jgR/jXPSPYP03ptNu2vE60OtBjFgpquXJjW8z
MNWohP0ZLxCxuAAN0Qw/Ii3WczhdJwjAl4U9emHdupckzpRXKucmABWRW0i7nazfjSMkD543heAt
JtqeYg+z7cmPtpvVgBvbKHaYXdevd03bBa4MsGXsNk/AWVdzRhcPzuncRNmB5Ktd7yJqHUgGz+Mv
xkGXLFRkEru1S+zAviYstOneMw7HPBBZlnkYbaRym3lwnMtlAN+X8c3VPrDALl342EnlkNi4ROWK
d1v8n2TInW8HqzatWIaLDiezC4ah3f7P3tt/f23/1+5LXqM+9P+Kyx27BWNPdP//+oIvGXs3ptH0
fWR/H9GAzI2//PAfV30WI3AD4TOQ2SKM8aEf/OWqz/zf0J/ipsUYJwCtfv3Kr5CGMP4tQDQDppbX
6ISUXLMVfl31QfpbGqNygJM+wI9i5v6fXPXIovjTVU+yK96HQQZcsujN/6zAog2GK4NP8NDFkoXb
JdBjOWseRiV2JkTYaFg130CP6DN4Lmu4xoCM2LWKl3DxCkMMlGiEIJ37OWgLaeUAJqIW6pykaffY
NrP3lAQ1O9BFXlnZnp1Gkfp0Oyap2GlMRzdpNLSF7jX7nKJsZUCgu4xBRcT0vF5I9wKtsBNljZnD
iQa4XzFzIBkoudrdk0WKEJPyR2ojV64YwQthQZNPItnYZhxPLMv7coFHPNw6aW1b1gs1BlyX8+Yd
jieYS6TTV4pj9R/rpOneomWhjzKUfUX8EGR55uiN66DYwqU+rT+ozJPvCxj4whiLADhMtoFjtIeE
hzg9RiAwpeQB+F0OMusCZ1Z3N6wt3/Tgjos+XE7UNwOcigzQTTSG2wDW/jK26FFWSYIfGRxcouil
rcOrrac9K9Q6P2acKsgzgNPuk0qPPsNpF7GSp3kNqS31wqCi4dRXJvHnTR61OAKjZilA+4RHjg+g
tK2MS0P4dFrk+OKaHkJuGi5w2qy6X8qO974s10X1GxavbXS1nqQ3lsz8velj8eWHNSIWxskNXqH6
CW2Ynzt9XnNwHRi+ebByiBUaXD4Zisuup6agXiS7IiQzvQGqlx+XvB++MWQtwIMLmc6HW7HB0QYy
kpSjJ9mb6ESMA9kP2T7SeJ3ARf2ENm7OcH7j+O3Bm409had1zNEeQoncd8y3n8PYz2wbhXLZ28bL
d6lNXVKGlDiMYawUBc7Ydth0WNbPJo7CSwuLz7kmVj+xnsl3dLiMF8T0Kj8ZiqWI+IJl+FAicd90
zmRQJRg2twXqmuF7YE0/FGtwpaE578dHoLr5JYZ6VlfrMOdn3kp9EUwpVWQ9C4Dzw3xyn5F+edGx
B8dFLXzvC6JXklRZAMNgnLbiB0HTtssWh6/LMJ+fdN9HAq5mAb/eaDhz+zlMGeBHj/UnwwdUaV04
7zyzKJjg5vklR9n2kBi5HqKgv+7bVu3TjHlTGQ/EwvEQ5H6laLIoVO1h+4Nic11/tO6CAhVlp/bX
2m7cxNO1DE8acukgNAtYCbvFf6XK+W8ES85tfCXXXV4LfIAZ+gG5i1yWwJqjcJlqf5wDxFBkdL9q
poH6ka+6C9dvM102AZzvkZijDznlMKT4LR9/JCnyFss4iJdvy8SR0WDZgiGfnp8W2LbPDMbsfQso
+9jDdwJDNjX4ctp0G+UW/brqNGYV1QbzNiBABV+MPKb+SgyudTKUKHf6betQUBVLVu+hdezwe68b
ebUITvMSFgOcCDuroBKvYVq/5CEXZQ8AP4fOkpPSC6wOC2fGQZUzFaqCDwxwUbw2flBCOhVyg4oi
FmXIVPPF7cCe15Sxk4+2iW6UicKu8OJwfvOwUQAThRGk2VYp+01EHLUe9YwXQNBYsbVXkajL4Brh
YO/ncFeKdViqwBtMYTA5awqLCvlWqdZBf+ilPBih9Zv2of80ov9s4T2xVT/inJ66jpxY3rJgk1kP
k9c1V8++CTlUQ9BLRQ6H82tc0/Ec1Yx9C6aUd0WfiHVjQy/RWLAwjZeYovtNqdSafug+6/ZUmA9f
NTEMYf0kj7hKkrakvFOfsUevXo/RqhUPb55vGmupgYmYuqTSAcdoy4MuziBWcZkVeJ8k3du8Y/A2
cRpEVevn+svFWsJSuKQFOg/cMjFQ8hE13rEmTX8n8KR8DI8hXEGz7lqzAy2p2V4C79rGDTH+Xqx9
rksOKbWBY4Ukqmht1Fm8ez/WFZam+rkA0jv6RoZVoLW2BapsHE551z/2HrYblKpmQRqBUt+aFNPd
YkCGBTzAY/jiUllj06k2PPtMhs85tOI3zIGyY8Y7GkEMNdBWsoFGd7AM93cEivSzciksiTknWD4p
gmKirYMvVVS6mW5cagik3SWmL3lgfVEtMg1++gog5wm/IYsqMiXwlrLMZd/MkvlAj7tQ32DfJmJf
g2W/YsYJecLZNJ4nkfPbGSEA2wjiAcz7IUtAEI3riq608Rjc+l2w9ZRsztzV6Sv6wrno5CLuWo4o
iC5U8AzOsrmAI+xLtgbBBfCMLAPJ1Iulfvs85NFQBc5+G/w0ejLDFF9akByVbXm0V4nwn5QvvS/4
vpe6CGkI31skowP3eeqVDFrWk/Bpekll8ySl713QMALndz0A24nx9uLxEEJkDKETJGWfGPjEMDtD
BdyD2cIQ+monS3kMo3WXLdeV0EXDe5P1NTyulibbKW1tqVc57xnEkYOhKB2mbl4/OthJK29VcIj0
VrI7SBj6LIYp3Qwzab43ZvwmEAu0W2y+7OoGrXdKRPNeWxdXMpvbB9hd+p2nknWfTKzfKm/OENeQ
hd4fsJuzLOrLUOtwvEkTIb53bFo7BGiES7bxuzbotv3ox4eOogUBtZ3FB8sa8wShQe57b2Q3eeuP
G6PRdwpQ303RSqAYvo4jmDwCWwLlmJ4SXC33sddFFPPWua2RwZCRjfRn/b4GfL7JdFTzDU4Edphk
zW6pP0FziO0Ap27O4Q+mSXr26UQeo4SBW+3iNtjNOgp3PFuyW7eiv0HPUfsNbG6suyEcsu4AM+03
69r2wUBx+jmqLkpxK6OUKCUbkmgTqNbM+JfRG8qE2r67NAhhgBc6wkdcBALQy6hNAxQ8lu4VfSvy
FFo3XNoBVA7wnFQ1RaSD6J1MKJorwyl7IcjhGLdznkkPk8+RnWLK10oDoKl3EUtFX/LGuvmAFCGN
CCnHyesE3OW5F830AJ5a7Uwrgrs5ZKEqDeyFiM7ycDxgMEJ3RHTmG3WtvB8xBcmrkFowJwpGbMJa
7NWVCn5OXeTOGLshp8KLPHuPAnZWhcon9sZA8VPA7pMBGdOy6Mnni3qNQj5ccg1JaSHjeptZAiIe
11a8VIka8YmOYwM9w4n0U8bxIArwG+7Wm+r+mA+9v4OPCbbJcTaINtEp+VjXzAQYMMfu3TAzuBJs
mbeJ3TD94GHHs20e6atljeV7btf5HtEdAbzn13ep4hSWtFhN3/IpfYq4CYsZKv0rNmcUF6rph0s2
w/3MlHhO2u6hY6Kp4KHW51ywGHsW3gvMmiZv14skp6UHsKzqwVKkRV2T/BUOadwg4FxoW5IYKnQB
qSx64aRW5xyjrQd49MnDJMhwg+alO2vqujcvq0EeEaGzD0QGsN3aehjkLKBObpeMTFOhO7N8zxrn
u6NcosntWxgN2iPrQ8w1CaVuD2Q/+ag7pLQBIoYw1nvwgWNGng7wao5ZfgtD+7oPcHN9wbRLviit
R7uZeLvywq5+Bm0D3gqwjVPUhLtQ5s3zlOtw68mOv62etz74uaij7eQkNL2MTS8BMK6H1IXdbT/Z
9bI2kfmKfr98x5pfR9+rRA1B6wfHnP6xyEzfpH0/PI3zdEISCyUwpMO+wmSjls0cZyza+DXGlCWM
fxaKYhjdZW06VyAPKCtY4xQ+5y7JLRIm4rbdW8uBOmIQiUNDSYEAC3gT3nwaKIQ3KKOhFDXQNpXv
Dx+xpwwswmNzgzmRvG/ErF7HfGWfGgOIfYf0hJcJcTtrubiFHuB41mYbQCuEibU39ODl8eodQJn6
+zBtllM7Ri4oEsfMd4YmuSuW0dhzwyIx7FqSGYDkgeZntATNnoxzuB8WX7Xgu3m+CRKGOtRNE96T
7YehigaxqpLXyYqpa+rho8Pw8CgErzE3XFDLXSMI5EV33rq3XXStbiLLd4mvOeJHeg8SqReEDxQr
cz8HpP+RyVV8v3bZBq8Qia6yceQ9+na0F9EF4yvIOwcXZCRQquLCL5GYtpZDoBN8ZfJRYnihhP3a
DWeZ044V4G5lXcpO8nchu5HtQ9PQu1AKvIW2HVLYC2PO720ufo4mgqi8dGIHtxu/eGPTUJhfrSzH
9fdwsSWAFcZ5/hPmlfnDEnIYZLM1RCyQs6Q9cTWhIJFTBIWvSbKwQjhK7ApM+Ia9Ngr2xaRvPLSm
jF8vZQwC96PR+GhQxvsid6cpmcejwY303rRkIdBta10XC3ANXfRB2sUVUstrCIIJZnErYkMA+WrC
pmLkSKUo/JYgZSRmJx0CWBjbaf0UWUC267LAFo8yUgyb1LIxKyEPNoe8RV220FbeQLvFSeIBfrtX
CHx8Fsm1pzBZ0oEyxC1eYmYx3sVwqJ4FMfU+9Kd+P7WpPvTWMYVJqlheYiC0/k5wIg+emurvZswa
Va5k7W76PFbhIRrHlb5CVTQoANNZuz9Gyv9jQ6j/rWIWgNiryelfC1kX2/P3H38vYf36kV+TKvIb
ZCFMqxE1juWAScpf5Ks0wqQqgTcWh3kawxqMgdgv+SoKf0uCAGNt2MWuuhZmWL/UqzD/7eqj9fGD
kLVgZw3/E/UKHqA/qVd+Ct8maD5wuAn+xH/iBymlLVqEsN9ZO+n9CJ/He9+QoaDoHi9R5+nTrHxX
dV4sTwjMYkUCVPswLhk/YX4UlBYuxZesd8lnPsLQjSvU26aABCoEMSwnYMxss8ao7sckqY+xwJan
y/pObHyRvKkiGzpIGeLkedh+qFvSAr2CvWbf3EYOQtq0Ni+hjD/r2AKtScSx1YPahTirVogd7bJV
g01LhFY1m4anwXOXNHAxqZZ1x2iN+xtUTOsdNrf4QOGFpC248n64BiIJXm++gwwMZggtmCoGgmYC
Oy+BnDINZYwBQwXjbvs9gd4C7wBeFYFaVKDh7IbPyY+mQ6wkfYWTcT54vYwqiJBTpXoB7qSV7y0u
gCMPnDjMY7bcIQMi20mWLDDyaxlAjAJGfmHdsuy9lvQnSWf74IROrvpPiOPf8PDZBVAxYIl8bHhE
bzWL5yKsJ3DyIr2EcT89GyRIfamuQRYQmeN74aMxkWDsL02monIZ5bARpG4eAUuGhzx0LzjI1IUl
TfAYtSqBF7O2JyPq5jyxrH+Z68XfNb4PT5imTYWlUY4YCr1Dwm9uGcsYbswmgONEzun0GOdc3KYD
+6qRSgfU79pCWKLeSAN2zUPB9YHE0p+Ou2yt0nx5ZeGwb1lytBZWlwZOsPspa/0NwKz2wtM5f4vJ
MpwDN8SnSIzRwdq1+4xBrhUYoUGI0pwlt66PvNt+HeDvQT5i8gFZHyZAhLoc9AK+FtTkfBR+XN/O
XQ8Np4O8YGCbuJocwhu0lF9w/wfhW8Txytdx8KP2hDx2CWB/BC+lSRFCiNis1FFaCm/o1wIfgrhQ
ItvbnK2ICfJW9xyiIbzrO8xVaSzVKwYq7ra7huegc/DPLlRTRZUADJZOc2UDfEAFvIz5jZhRYRRM
DnrvszqqbD8Z9Jjkp0WNc2tsajYKY6AtMWop0SkvBwNq65agHaaIV61yREhsG0SSbLUb06ccV9t2
QPbsO2GeApLQIFIzIV6N8SQNNnyEdqNW57Zr73koX3DVes5XFUEs2wY6jC0oKidgT9LtQ2VTRIrC
KyzW9K5fxp2IoNUhrnS4qbM6RmhWBmYQHLZbht2KGn0QCjdjjVg8XGFzKH+gN9oFcdecIJTBoGX9
9n5YSLMdPD3uWmhBcdDGWxKMZBfWTX/KQj/71iKOdSqojwyZoFHzA4HOGRMkHa90k6z6jFHpB596
clnrNtsP3hhvx0DUOHyu/6MYswj824yh7vow6/ghCxoHPhDRgkrV7pEigbOIZjQndSPAnzTiM0rk
LTqKZUNM2JeBJd6DJIN9RTBACKGvBagNs/Ad5Alk3bg+OPmcmqPEFHhjzZB+maytt0SS6Ga0ETaT
nwabuknzR2ixeKpLjFQnly9gvSZVykSuW6zjfgMvITQ4DlnqlSKK9xClnG0QUKa3oZ/K45LCJpfC
PrebJEcFJhMMIaGzkINe0V/Xtl4vGYW1CBIrbDERTQtXO+RRjfi0XZswUEl9DmscQwZQrrqNV6fI
u3Q23oUWhl5EakU/Bh5cR/mtdGczXkU4QEdHv5X1q+u9tZxkO5xNPk9H1H79EbE7YLeQ9vVjTnpz
mhmiljK02w/Y5BjrNyyt0cxdUx6XcI6eSSPTsETO4LBp+wWxTzUGobcarHi2YU0WbfkEpWypCf1c
cvEcQSjaQLHbeRgHFngQ+y6WKQyPffI29d691TPyU/DOa8A1U9OXkM8TWqwgz99GCrlNdCA6uTNm
K6EkIVqsy13BMS/aRCPUU51b7H8DLVs3wKRNn/gXnXab1rcIL6bI3+xR6vE8PVue2NJGjJaIfzzx
FXQeElEf+3VaTonE3Q30KzaPzCNQz+z8ibCrFv0CDaq6nm5Y39xz8B9Vyz1Ujdk0lg3Ur62R87qL
bD3sogQnOFAkNBA1cHzA3tNXTs09+O9nqFsmLyb8B2XQDu5t4Dg2oPwKnuwBRccQZQAy+QZpUl09
7swVLQdz4b43XZ48oJebTvjfyy6b9vVEv5kWp37XPEVIiAwF3UiIwSWwDrHRVwUw6WrISYtmCK3y
+RFm1/iQcgJRG+/8NRF59E1HfK4albUH3BJ7sFTDI+28ceeUrZHYN6FpKwTrh7cFEU8nRZy5S4Ub
TtJLzZfIYw8hHsv1GnQITGoFnDawkSNfTucPmjRBIWCeIr6FVXy6rbk42Zmvt4GgN3JkiETGTilr
CR20yFUDaymaorrCEP6IyS4t5kifo8WVYglRpTMD8Z1HOzShuxF4YmEUj4bian+vgtUcRjEXy5IN
oLkyzD06/hVolydbgtAEKHuQnB4jOqvzkH2lSzT/bFJX36qlzYq5TsJTggq7300zGPgK+I55X3EN
IRnNzyp0bN0FotowFY6Ay6tAca+ApjPzBDU28qrctUg0mLtGwdHjm8qBvbxBHgYDSCHGpGhC57/g
6OGVGuplp1WPpNXQzTs/RNLqmnUwB80AN13ACMwCbDmIzK0CGIirWRUx/TRgnLFold1lXmIRfZB5
GEulaNUkShTqD1/dsCxPg0g7yMcpAP64w+0dRSK/z2L5ApL+InsgHX3Pbk0zbonNhsJE9g0azfO4
ChC8fQsvZJLLbZ/3botrL7/pa8GajfO79I0nukPmZ3igSfvBWbyL5HVu0ZxMk+5nA+JvnuOeIsJA
UIGdJcWGTjgwILFLnkjM7dReJvaCfu+h9dkHLrSXeZw+dRLv0HkmtwOlaH2CGDFPHL7XBNmauHdR
hdUM+cIEMTJkdTeDjhEABxKlilysbuuEbbukpgyZcqlGelJsoebFa5EOCsMVD/HaFQed/oTjNzu7
VUPVMJMXY+qX94cgQNUZs1tfts3JW7QHi9gMgRY2/3tUce5RckQeITAuuQRIrUwE/4wpClixxPZk
r+2x6izUPy2PiHv1Cp0kXZHoUFdX3OSInDpTwYK37CMPaTty9N45Ji17hzjn85w5XNG1IhuTSqA0
miyVXGGQ03MdYJwUq2OWTlAL5EyPquYn4S3qm+VL+jLVOP/CCRIDogQRspkakz2MIF/ucuQT7jA3
eM86hFMl+TjAzS3Q86bkoLwGmokybyBH39Ukk6oJkZXohNohpYsfaz/wXpNGZG+9mL1No5j33Mdj
BXWKWnwcDXJU8Oi+EK0pNqgoyT3sKrRcMAtNCgTB6SME/25vFNKz4N/aw0ZM8FAFPdfUGy5phkuK
yq5CQI19HZjBwLvJxm+ywciwRdRWVkBF9HDwYFIbIsxuG9RqxNpp6pI5UWOklHtbkrawSCdxshsm
Wz/3aJfvfRpmlWKqfojGIbolDR3gDO7mB0RZ968jHfV1koYg4SRxD6En4A9vTPcpRYAcuYb0P/Nh
qHfLPMRlplBBD1DOz0g2gi69er14b8KGnZE4xZMimLPwJH3XPFKKKq/wiGpetN/hyujgxA5tTW8D
xIzsaCT82yBFopmdMPAgTOv/y9yZLceNY2n4VeYF2EECIEDeZiaT2m1Z8iLfMMoum/sGEiSBp5+f
1T3dEtqyphExEXNX4aiAkCAOloP/fP9lZtrgAvq1/GvHTAAGqiAo21vbP9mo4jsvGsJPGlWPBzWj
yo1TNT3F05h/qMeqeejx/na1AuuELS8oFww93oEH3AQSRAx05tO+uXbF/VSxswFzEge2afqkCqSB
vGlb7wS4yke+jiipnObpGhxckZgs+7Gi8CM4mKHg567ROLptNDvX0C4/BZuk18hE0A+rQdncNgfj
NQBaUFfjtehCz2H4FVfWMTEoef4xzBk5xbgAXoLD07/jeVneLUFRXoRsxoGcdeNVD1cJ7Bqo+dy6
MQqOpHxfe2uXqBwn86iMgRDwghBvA3ibIUa+a/0CL/o7DnsRc3sVmXouDwOJL5FdpzfI7NQ/8UNH
MAgHcV0LVJQemrnPDmujf4aZ+T63tT5EPvRnA/RGJ5BmAojtQO5kC4qn4FuXXWdFfrfUNU6OQXy7
C8BOkH4A8VaH5edyF6qtpnkCi9IA0leJ2wH08TY01blDSTQeGqb1er/kF6gN+TGuMBuAlvO6n2Od
ZLKIT4Meq08Fyj0BnNqC/FQg5kDhw3MrB6T1pJQMbhiOYMeRkO5jjgN8hrvc8in3Qw74pf9Q6Tw7
s+wMXXIa1OC+Z+1yX638JHIIBDKNI7nvn7080Hc6M+N5zkHMg0LrXcWmb5ieEDRsbXWnetRZhRoo
53EeBe7cnCGHHlAku/wOLxEUExUV1yh3qPg71RRPpvDvcqyfCTDsgD2MUYmCB9CcofInYAPq7CKq
kEisWSnvl6EpT34xjRfLFJu9UKu9wE5RXQULZC3j0kbvFCo808mI8diF+e0iKJ6+cRrNr8pNBXhX
Qz3lqQBcE8+M/Z6fgy79MwEYc2PRkY3NrqTrIfnoB68+4uB7Aa52HUWQ1+bLCpMLZNQOoKEuD1NY
dU9tRhA8tAiy7zLrjAcIrNiaA0C2oEAAh33fysD7sLGwndtLyRboUucCuVGDD3/Xt3V3V81V8BU7
oLwbvAbX3EKi41WNQnAo87f8GHjxF0VN9okEiiXjgnvLYS417qdtt+nLDrofPJzEcwr7DP4B1JX6
Ss9cXYa6Dz/QjbFULUR+B3wXEgNeqPIJ3Nr5+wZFyGEaBgTjgsUTQ4ParTHAwzU6eQGFpT4snIEQ
3U/zjmxlX3CXXj8tqmwf5nFld7UA06MIuh5SdV++o/im96Ql6AzeRz7lZP0xNBVJcBMqrwp/Cd7p
AP+ltgwsDUoX5A3CERJayG7eYbcNkpaBwYrTB15itHfjVX59gF4+h+gJWeA4GL1D0+ySXFKGyPGY
CmELHrl4EM3moU6BrDhw9+0tpKcJkSY6+nmIFWvJkQQHV/0qlqiuiGdA0Xj9hxzWW6NL71Ct5Z9w
IYFrxihv20XSo683vLbS7fOEy0+EGAYDRt8Ct/O1HzvvqqyK4v7/RMT3/0+e9/25ueXz9CRY7b/L
Z77wnfxLeL///39PZsbibwx5SbwXUdSFourmn7J7Hv0tiEP4UqAqx8fNnUIm9z/JTPE3lGpxVOv8
vVx3z3P+I5sJwyTuM6RAxV5ODCrWf5TNfFm0BpkW0qiQcMbIlj4vxQWRO8OJLeZ4vT7F4btpuXr2
+/9RfvFfz4yYXmt3//dnIIaYlAufmk0kc1hglhukUpDF4tsbYKTXmscoP28eb/u1RhWbSLCmSFT7
crwjPyI72v/8fff3Uqh/VfH+a1igjnzeftyaOlJ1xhPw2iYYcwRt7B8KWoUBcmc+dH+MjnP2d80r
svdw7/oPxsoqh57w7SuQgvBEgld6MH58mkONpXn09fc/5mUF6b9+zJ7HfvYtRDz6sOPQPFHBwG6D
ABSIh9WvfH6jo7nbUk8YKNBbPQ4ffv8HX/k6Nj9qiHzIHPY/CHqQ2K76QmUQzcMFpPx7dc+rI7bX
4v3i89hohKg0qz8rGiY43IoVhQ40I8cBWS2cLuuiIreBqiG4HHE71KjvbVBZdva7YpH/WTX9P4c0
2of62ZAOoE3V4aSh9Mxz5Koi1LFiNf05gPq6QnGdrzuJVgsPjgo5KlkU6XtAFb08Im/xWF4b433m
PutBk+sW5awrhgCCqCOV/U8RruUbv++1xq1VAVpcjkvVHCaoohdf/F73h2xR1RvQrtda3//9edcj
wKEnKsOkpmX5w4e58U3n7Tlwt9lnrQ29t4bDWCCZ1cwCz+krOK1bZoTbyhNZK4Ns1moYyBgmc4/y
uMTfvAVv/EPfC8fuW6sB2fIg0k2F1aBnKK3XnG8QUOABNz65jY+1HJAKllcgpEFp0WvB30/lVMyf
2nn23lg7X/m8wi6gjXzlrxsqBE0ftInO4cFzgN4XL1K/7/8+CX8R/MJ6douReoMkQWdp76FaB9wb
+BAkzaohtwI8HkkPtz9jhThlsLBZB0+kEFuT+QLqgc5PUMLdbMlQosjeLdSEFcdjv4wZ3dooBSzL
PNZSF+861N89uv0IK5BBA4qCFceOlHhbmcBCStCbnKGy43MdRvVbvObXvvj+788CuojyAUV1Q5TK
hulLrzX+uzgP4Hv1+x/xWvN2QGcQ6GBweKrEiHsZpE/siRukF9yatyJaLaIXKInk6dLgC8x7ypcp
T7zF3Xyt91Y8q5J2GhXXAB1MS41voCOULkAGUr5VuP7aH7DiuY69cATTPAKtETijS3BzOngUVsKs
750GyK6IF0RDK+dtPI2nAuCzaJrebyWU2W983n2m/yKebW46QFFrWKlcpG0zIfMk2nZUnyjAt/7V
7BWxuIc5KOWXbr/FimpwAZE8QcomHSiby4vZ0C2GprFdfbd4RjHsi1jY8CqI1zEp8GqXD+xyaglu
xpVi8q29eV/mfjVcVkgDAJH7cDGIUjzSDfIE3bEQ71vPLPwqn7MWWkDkVbsvTRvRr6rL1+6NkbMI
Qv8883Arypstx7uYQQalb6JmuCq8KRM42UOuBmuQea1AZ+zmCtzAsuBDiwJAk4sTZyvtH5Df5cpx
gK3VQGfcExFKQVPg8NWJlqtIIwFLj9/PD4v7+q9faa0GIRSW5f6QnFLfyD4xAXz6EmTBTHMBKbLQ
7/Kp7X8OHltbADYjeEJslJLulogoqpBJwCvaG115Ja5t5HHUgV/TryVLBwH8/ZEbJAe3DSiA3//S
15q3lo1GUh7orRIpRLRrmgOdA10jjfI/nZoPrVOAwlM1WHw5AKSwuHwKsZXeTb7Xuq3Z4R4cz3ac
keZd5XkCUErYgoBOgzcFA2spqd/iZb0SZTaVYypHHZJNRums14xcRkxK/9s2BIi4goATcejgY4Uq
FYOU/ncoDWFr5zZu1vpB167BJMI7P4cLHXg6I5mQN1IMuDm3P2CtHwZVVqPiUiRqDIMEGSQ8NPHe
O7m1vs+2Zx+GZ1A2VeNm0gmlGKnpBAqc5FC9sQa9Mmd3CMGL1lFS7G3YGtIKGsUjmQPQAXX/ln/r
a61boY9bTw8NBKqMCO6NSHQGn7scRBO3gbGOAQEfOga9s0lzoedbpTsfZ4GxCN7CybzWeSuci0rN
A5XapHhTAqZjQRk3bBNY6tR7mzMKYng4zNCDwbQWotKVQvYJHPZb3gSv9N0W0kUdweM/yLgoKyMF
HjyhgOA19K9ufbe2/Mr3pL9mk0nHoGzO4BznkLsyc/5963vY/GI7Zla8on69MCZARefqhT9w7ayX
M7B9AGjOq3iLHfja+FghS2Esg7x5tkIUwXdKU18lAetrt+s42//qs5BFWSFleJha056F/BL8eXWq
NNRbvx+f1/puhWwwA8kZmUql+dSw67Jp8fqzNY5dtyIWG3UGUgjIMWOP2vyjDOHzJoqtLk5unbeC
Fq/hE2CFSPPAKG67quEbfgNP9MYxqKyQRX7UWwJVzWe4n6/TA139qHkXyogXbmNPrT24xvPmmC9k
w5FQGaAIwicd6+6Nif/Kh6XWFgxkXA2mVbYkIyqdUE2jCEpVUEXgNPK2YTsdKkbwILVg5L0nSXC+
61Ae6PZZ/4INPpvx4HtKz5v4P7rOyEhQnwG8ilvX7WgNIxgpF8GSwIZ1t3BF65P7wOyf43nf/WXI
mgmtb1VcgPxYw9mMk8qx71a0FgB29niqROuM/EDRZXPOy9wxs0WJ1XWU3EYlZJ4JOBVt2oCwg5sX
39zOBvsjyvOB2VA9mzW6XpJwzqBeChZyCAbYvLt9VCtW22IgECr7KoFFH0xGi/IHymQCt1G3HcMn
I6FVLVaVAF3KDpyFT94ChaZTz4kVp34Woqqm8OZEjH4HZ8XyD8B+3gJhv7IIEGtvHacYohWU3YLb
htd7XpXNQUkiHLtu7a2CVl6Ownp0PVbB7YTnkfeZyBu3J6q9UODFhFGMdIBRKXgvSQgXTRfx8IRy
3+gtk6fXBscKVTJCrKmGfEk1azu4O9IBWpuVzN/dPqwVqwG8zyQqabGzZlNzFVdTANYcHGTdWreC
VUnYeKOOWqVzTL8GFblHXei9W9N2pE66avESvvPevDssj0+aCMdc4V/WJs+Wx7gsWxF0cPME0n/H
hIePPTzK3RaBHZz2fMZA/OjJOFIq9coZRuSVuBFk9N0me2DFKZ6F1wEOBKjubbY/Sx18JmF77TTg
O9Dleb+jcs0hJ/F0imYnKDTIVPCDnmjutvTaTOslD1VRMznDgzz2vzDQPkrQ0UzgdtIIrEBVY0P8
JutV2vbSnPpNfCtAc3ccditIM5SCiaUE2Ba6HshjW4Cqpvqtl9dXVoBdDPB84OOOA7zrwWutl3OM
Wuk8uG28bPjs9lmtECUzgFqzLDEdYbdxgDDvCwxXHT+pFaOG9XGVFbA9lKhcPQTR9rRzc936be2l
oPNta0nRtldNj0zpW5gnvAHhfWXAbbp5j2LtfKb5jJJXlG14VXZTGt8xP2DTiuC/NAjjof4eUrV3
rRZPkdSN29Ky85+ezxSvwDld9hiTpuju4a18hlzYbSXfi+ieN82GFX6QSOAnvVkuUDV7zUK3HfTf
fPs0ilr6AXc71DjfRP2WdjJze2a18f8lCrMLpdDpof1oFgXg0CenyWebsDU7TMfU+IisqL/JDZpu
w93WKZQXvhhoNS71plc+p3qqgkejZ0AOFH3LVei1qW1FJPB6uw051HCTBykB6eqLOIu/uA2KFZF1
U04hKg9hilfidOv5cD+MqdvGxmJr18TEhl2ojy25KOFhHQJGdIpjsTgFDqpLXg56NEHTysIFnqT8
QfanCFlslzEBKfllw0VejGws9JyCrg8mJMhQcHTnj26NWzG54r1L6y6bkqAYLtYGb/uwM55Pbo1b
+6VUKB/zGjQeNeF7qobvJdPScVT22fn8fMVCVMFF8ZTIlr5H+cR3lCu5tm3tlsFaCgrnWqSNCfVv
VJRXVyPbuOOoWNEJW5OlwXkWEwX2B6gEqj42vHA6YMG29uWobLFiK7hNc7pRDYtMFFHy/kRwAiqd
lhb4VL38A8MKjwO81cxpzoY/vHX5jMeHj06zxRZrLfCvkJDIe0CU5uFpVDXQKBERTucIJIRedlyi
Ugv5aLD+8217j9rJqw1EaLe5aIuwKrD8mCgobFxrettAcJjA9JW4jXhkRajKJTSXaplTf2h2AM6x
AjHHbcTt+Ay9TqOqYUoJCVHq1AbyiMqDn26NWwEKrHo1Re2MYsiGP+XTdlWK8MGtaSs+AeNAHSnZ
K9pQEgKKkxjPXVu5yTDAsXw5U/pw7WAZhdbxhGROnelRafE/JIZXBYP7r//3LD2zHWfUQODAGKwy
7aG1gTZbSe8ahUT6g9vIWOG5ehSrIlP4oov+c8IJbpuib05N22qqGRtPMYBcAgBK/mEbhku/bd3m
oS2kWrKo5lXDZGqWsUhQnghvq6b77tZva/ssUXw5yQ0ey3ExHGum79rorWPnHie/+Ji2ZGr1kA9e
BiFTgG5CAA8Er25HPmwANxOlj279t4IU3odbh1JimcLYHWgt9tkb6ke3pq0Q3aB4bLhATSoh4EYs
E8qGggXVDG6tW1Gag8BWSkrQcRZ8bhevOzBv+OTWthWjBQoIgOQupjQkJVsTQwErA2e9KeqT2x+w
NlJW5HmkogZTcoO3XEseUTPzhgr6lSVAWDHalOGICzOaznR8P/vlu4xyp2coZgukmkgDOrtomdKs
JbBiJPN9kIMn7zQmtj6KiMUPlxIzMfPNbgExppQ5qtMYt8IUgHSgPAE+S7sFlaL+Al+yNXfLDqPq
4eWSPkumFIsx5FgerxdNrptwc4shboVnvOaNqkZguUQGOy9h9HUsS7d3M2YrnWLMEn8jtUwDcINp
MN5If3bstxWdssTrBF+9MZ149LkM5H1Tj06XOFi8vRztbGNtDdafTDlGBkXgOZAjsKJ2Ww9tNdJM
K3gx9vGId5tiPEpS3ysv/ug2w63Q9H3cswAZGNO8pACOrUhUJMr3uNvA2FKkCgVVZqk04ibW7RGU
PP6hKX3j9kVtKdJShTyD1m5MDdxUjsHE7rCTur2eM1uGpDzY3oZbj+nSxwx1Y12k4ed8iGLUfTmN
ve2YCi2wH+eoI01Bg1vFsUPyDHXibHR7R2ChFai6ViqSLVgOkTfVI8h1Q/tTxWJ1vDT+ZdL97EIa
wGuLwT9i2D0ip1Ob8wrksSI8u42OFa5CgIIALs2QqoaTo88hYofXn+P6GFoROzdQ4E1AxaQTEwBX
B4bUgB9tQE279d7aTbdSgpK3YWz6ouoP5dx+3ADfcWvbitmG9GvrCYVx7+D2qid/gkVGX1w4tW7r
jRa6UD00qATe+X2f/R4OiExEYLW7NW/dSinWyRAcCRjcd9k4nYWKAKkMs56Pjn/A2lbxGFf33QA/
+p6CcSVl9LFAhbnbndqWHAHbTaAxljC7Z/NDmU/3az0/uA2MFa1A7K+0afIxFV38tevBfSgYe0tb
+8oJzBYajUiZR54Cy5HCqO6rwKPChQI+2nHKWKE6+96mDQhFKSI1PnBIXw4e3JgTt4GxQlVqD2/0
DVoPF1A0w2C4qru3VEx/HUF/caFhVpyO5QZ5XYSi44XXeXbAa3GFxQZETICu2zivL9pBrw+qnZpL
OlGPp3NRjOEjStzE+B4or0k+xKLlFzXeJfuLqu4YWFMgZ2V3+TZGAJsZVo3y4zoST6EMeOzqP/oC
2Ksjx8ESxeIhcu0JjBU2Be9RZMmANyDzdqlGWAOnRMBy4DLrKyAtAx/ZhC8elL36HNBq2n3rN7QJ
XMtszvkYgx7kg7uuzi0hsBubFpCwvm6Csez9zLhXfZuCEKRcoCnjJZUbfu9pmE2YVKDHRcdOwNXo
CFOxXF3kQZ/HNzzqUBfmj4Y8kAh+8Avh8nIoJ3gC+30c6fMKO1t2WiTLwwToRoYUNjjI7Jg3Q9vj
PBvH+hjJEhjZti9lcL124OJcNjSYWWow2iuq9uvl0hivvZPdAvge8xcQK6tMZuahCapeuJ1CmLVg
7qATDjB4n/Kw6JH18UCrprHbemMrvSjLNA6SzZAWvAVUrn7IROnWb1vnteAlZmsI+h2qLJ3i5ioL
A7eFzBZ5hahK1wEySCmJYSCfeTG8DpqgdxwT6/YBLgLlNR7t0pxU1WGrx5+8km6Hvr8sFp+dOiqU
ty6d8PtUaTXcoRqsvOhhW+S2lNF9AX3WesFLX3WETynwp+yG4fwK5b+an5yWMmotlLLNl2UZwEKs
o1x9ktFokMwHgMlx2K2VcoSlF8pE4j6NkVQ+hKS6KQysOdz6bq2UIA8H4HAOfar7IWtP4JBX6Tb6
peMth1pBGnRlYDyKGcnzNtwSMnXwKxQeLOtPTj/AlnrN7bhmAM3Bc4M1P8HJuQq9ya2ig9lKr0EB
AgVOI9gVQKmAfT6B13GkcUV+uvXdOtQs4WjoosiQNiPcMkEbHSne2CNC3LQYwPK+nPfr0DWBv+U4
IMBb+wBXMzhRlaXjAcHWew0CppQmxxaONxoAM+Ctdhw8mIS5DY4Vs6uPUumw7HpU1TbNFQdwdafT
SO6m72fEitqp6nIImXosw50SIJRT/yvutNotFUysoIUbymjaCedVpLK2S1BJVSr8WThOeitqCdww
4nLfnaqy3X0EwKNTc9u6LTi25CuQwaY23JNTD4TTHwXU5j9Mq8CVdvqwtugLAOCuglEEoERcLEBi
x7uLc7au4Rtvh6/U1TFb+IXaVhDuGwDzQEal8nGoy6U/ZqIjw2mdeu8RBWd3nhc31QmnODC78hiX
0XMBBlfv9vVtfRiKgsEVrHD+XPVYREevrQCg2FGFjds12haIcZ8a3Fn2lSmbg+waKGPUnQE8P/uO
H8m6txhQ2FFeCxQzpQEck7a1AqWsgp+A4wErsMKbT6aVHehSqVYEsmWjPkO9/91thlmh3cytnmNl
uhSGUhOMfulPM8Oxwq1xK7Lz0QCFWsPvDGfbc0PqK0ImtxTAXyWUz44pref5+QqCSAqw0nSsPYan
htV8cOu3tRPPRSPzAL6e4LfKKFEFATwzBLbdqXVbJ7aKsu/gu92lpdy8b20FdyjpYbtxaz16uY+B
HNf1sONsU5y17sC/v27G3O0Vw9aJ5TA8YFz2HezrSHEVNDICiLhf3TYxWyq2gmceLTVtU1pHfQ5f
02i8KoTqCsdht8KUxVtPYWfbpiKEc/gYwyKbBdptptuSMTl0MN+Iyy6NWbHeTLKFaeVcLfe//6Z7
F39xR7d1Y/Fa62UFEwy+12zEkd+f8hhYN1iPJBy3us7tjGVryCLNM/gH533qKziQHopwhotV7fkw
Pf/979gXrF/9DmsvbuHROy5xibkZkgc1+x8Ay3Oc9lbIgmQx75TAHiW/8JgrJVL5RgWd0+eFW+TL
oOowGb0aqsAkEDL7sGhveOiK0K2aCVStl603ZQczLDI1+xoc3Q8tDdMZThlOg05tLdmA7IKftV2D
x3BkJfoxuvcY3MJcviiNrVOz0nOnlS4bKASAcDqi+HB8Mk3cL47tW0ELIE2WDbNsUiPFN+SObltR
fHbrurWrsgWei8D6Niha7bMK5Fa1/FgpKHVuzVsba4nrW1dk+7APUYaE4xRdgs2nnKY7BX/txS29
J5XajETnwcxF2ikgwwFIFbcdCobtL1uPuYGZJLx402CdA33qSugRjlXXVYtT8gXUi5d/IFrWbMDJ
tkkBStanKPf99z3q+T44Db2tKtO8RIZrHb1THsB99aryA/+OEFgOvNH7vzIt/76OwbT+Zfc5o2Tj
XGHq7P7d78Yg6NRFWS+jPOMipsg5jBkHqDNsYE3uadwKbkCjHdsnElB2VpyYS8E8Dd6uyRToCtqr
63dtF27k2I6jLo8GHpXmW5+B1nvuBuy58Ouotu+0Zex6Gar5SpfFcqaZAnDbgIFRHPwWTtOPBVDZ
1X29cyoeuzICyxYXNmCU/Vaux8KH8vOuAoLanPB/T+UtJVm/fHcbdOuCDl3jSPaC5CTPgupugY3O
DSlJ7rbBUlsS13t12CM7Wqdk839wMt7HQf7erefWGoO7pm49vtYpNdDZNoRdkn56C6SxL4S/mirW
KqOU1+YGdr/pCCYvvZSTaVZwxqF6OK24IeQwzuaAtbr9EmvNCcY45GyBSas3eDxh9dqczdDkH91a
t9acQmcKd0Raw+oADqReZj7D7OStcdoH+1fjZC05gZ+XqpaqTnmjygeoqtm7qMi3P7Yq8N7IbL72
J6xFZzciy8kw1sm00ZrDNGqUsOJbJJLtl+WKirY3LtWvfHJbNQd5Qg5wdpMneTnX9VmFWwB1mNck
ZQsv0iMU3W5ZJWqL6HJAcVsYKGDQOuJB6MY/YyFy3MCEFdAegCNIBHR1GuA5bqbreabBGwv0K1/C
FtEJCi2nQQ3uqc5HMV/GzRSe+yjGuz9MBBvfSV1Axf7Xn10RQ7TNYbriAdMBkCBq3fMv8SjcSlup
sAIblgRjWWpZpULA3AWaa1jaF4HbZYXC6/xF35cSqUiqgiItWcTOw6LbUxSXTvc4+Ju8bNznQ9A0
oslOwVJe+Rk9sJ47jrkVxpr6DRxt0bQxDEzv8dzCedBp+bE1dBrUtXKKaxioluRahB5cLNyyeNTW
0EFWuINwy+w0VOt4VU3TnHohfXDqty2hy0JRLJrCd7MO8ikZBglYf9yws1vrVpT6cS2z0PfKVJTT
cA3V6+cRZhOOje8r3LMIyrnIvYWoMoXpbXNW8dxd+GPjJkWltozO0xveU1pZpmVVjaehiG48IafE
bVys8Nwqf1QT7ePT3LJyOxOyfhxkXbslFWGA+HJkCrC+x4Z18albxru66dNK9m6buC2l08W25W2O
g1Qzw+WiU51/NE34xsq7//xfbLO2km6BOt+gwg9BNC09GO3yOHAQhd3G3NpgDSA90zIPJaqWQNbv
8gFO95nsYjdBGrW1dDHs1+EbH8YotOoNOUSw1rnuNxi7HZ36b6vpFO9gJTbSGGbbBm+291ABvDEy
f6VqfzHutpaOcQMr+i4v0kB7dLn24XKJAqMc4NBHkJL6tAxjA4MBkPbDhCO7th7HuQ4X4DgHrs8w
lvBh0TAEOfmjFSFZ0iyipXDKwFNbhbd54NP7ZN6vSxLGqCX1I5UUUz11J7dxtTbiroQXTxQUsOiW
BccCpSsYThchD+h3tz9gBbuca2WWbFAJvK5hnRex9TTEzCnTTG3uF45sIR1oq5Jg536tISxrWyac
9NXUVuENYmFTNqPxRYHd3ExshOMRcdP40dDajVkBqyKYe6uEVMFwpHVQHZCR+OY26Fa093BvgOVg
NicLgbtA5Hko4NqY77b12CK8HFpTn3l0Tnooaw59LfO7RtD5k1PfbegXW4eBBnycEy/GqwerYVpX
6tBtYJi1JcOgOOjxEDsnYFSS9zCBrb9x3wi3Y5AtwDNhsY4zPD9hAcWbI8jVIMKwzI16QpkVqk08
U0OjcEpKsclzmM3gi3twXncbditO6Uqoaep5SujaFlBczY8or94cG7e2ZLWOQGYJPSVawGS09msJ
Yz7HswojL/f7sIbfIB0x6qYFrmWd9U9fFm61hNSW4HkGloxZQ1WSo3oG/jtFccR67PZ4T23tl0EZ
RFYuOFiJgXybWvrQwhHQbcxt6VfRIqXcD0wlpS/9wzaQLMkyyOh+P132SfeLTdNWfzVwyyF1T6Mz
z5pweV+otmzPmpNGnpkcsAv+/s+8ciaylWDZApftoMKPCEnkwZQlzI8wQnRTglGb9zUUmZhnjtbz
vCtPsEGE/KPXf7p13QrXusJyAD2jTIZt0PCyHqvT1GZuG5+tBIsH5s9tGMpkqdVybuGKfgDA2Ljt
fLYSTLeUcyNXmcyFac7BVH80QRU6flIrXE3RMtMj15MMUSHgpLhVR0hS3WT/eNV/uRh0QotZRNmQ
eK0nj/AG7Q500G7kJlRAv2w9Y6yRAQwmk3IeC5iktc0xAib/5DRjbA2YCjRSzjKPzlXVmUfjD9un
yu/e4ta/Ekq2Ciyj6xooiJWTUAaoR9kPHAMJ3soRvta6tbHC4Qbpah3HZ+Yhdb543/ume3QbFuum
WwckgJnmKM7gfGXNYTFQJ86w3Pzi1rwVp0HT0974Mj6HQ9tBgFttvLjhQdNFbrFK9iF7dlMfpkjh
FD/E53gK4I5KruBe53YSs8VfAHGNsyZoumXY/nY9ROcmSKS28gtmECWMvWCcbHb0Ub0G7Ajz2dVt
cyJWmFZ+U8xG9+wECtdFJ4f3PnejCVJb9uWHEBXRFu6VHPKHqvNuGOxknabKv0m+gBEqJO1gxM5V
G6RsaFB3Xayt+ujWvvV21Q0BjAhVL84MduZAqLOJXe2lem/xBPdg/MWmbeu5Sq8eGKzu+LmFf/TF
nC1LezcJP88T1KmK7BIewGtxO5vsf3G5/uuq+qs/aoWv0CTrlgrOlAVcErvtCFPHhsDQuEbUNeci
2+rmMPYt7GoOHR2xt2+Vlp247JuBF+0ZF+uqbg+NqRd9WWTay/6gcJ8e0s6HpLU+0EqbdT3gkDOM
NzUPouF2mbI14Jebx8RYH6Rpcq88+DQuaX6QsxhwEOo5Ph3cO2E3/8cgi1bB97YWZXtJTQ3c80nj
Qi/ykx6XVR5rTavtAQi5dSkPYQ2LH2C+dblN3SGIlQc341gDDV9fBEPNgb5vkbOc2wPqChqFDk6i
7z4OpMVFphJV9LMdWvyzVCNb4IbIgDBVGKH6CCNgUqZGqw2uS7VPp+6PHklboQ6bDHz4+IURz4un
rmR1/L3NFYx+UMhperkbC5aV/rKL9C4G0+rt0AEaNR3XtZyC+iRQOJklBk82MBck2TYdswgzLT4u
fNVhC59TE/rXQbTw+FyGCqa4fTHCvxwuAd1R8GHht5Wvyujkl3Slx0LA3rjbojY6RS0AuIdtzPnY
Qb9Z9UV+mmPc98URGZIt79GzsZPiEMGCEHUjS5lmTODYiLWEt+oKX6svyoOMcLKD453XtCfVduTr
OLf8tGqzie+qNJqeB9mH9Z2RJOKfipEIcUfnjNIbkxWRyk+NQY0KO8erCkBEMFyo5hYVGhG+11CW
AzqX+ybO1dkH1RinsdbvTX2hOd3Wb2PUlj3MDxckgy8FKpDix2AT26SPTcfgJJZH3o6BbFTTrR6q
WAxEWyDoCLWoRONb9v0lCZFII5e87qLiUPMabvN10R17vq1wrC9C7U3LfrJcpmtfTXWySqxRd7zP
VfW4bSTfjVlVT9S5ouG0Hfu8YASU2EI3J9xriugpmmnXX8ebwcWvCH21ycM6zEjmH+IoFAQnqHmm
lB7jkNLqPqgjyc8ArNTbdUfWAFltfwZbzeCZeV5y1G75eoJJZltwQNb8Rn0jjYeaGbkINjyIsA2i
U5HB7PEb7j5Rg6BpWb+cJngMT3e18nP+CHnW2J4rLVAmFPd+H16Z0CP1TVCstfmz7JpeoWJGej27
GxG0RdINhSaXQxtU4+fCayOfYHmrcx4eRMvi4c6f5zr4xqosi/Qhy+M2T9f/5uxbeyTFsW3/Sqs/
H+aahw2Wzox0gSAe+YrKd+UXlFWZBRgDxjYY+PVnRc/ce0+XTk9ftbrVUnZmRkaAsfdeez3cPNMT
0U00vCKTE7Hj8LwnUKNXLvQ5rJ0pk99L65DrmSK7M/lGQ6Sov0BdvtUZpks4u6DzGNYbsPpMgl9G
NOr3Qeh5O3aIIl0f2434fqZqPEnfRYRlfqjaYLu1nFQFCcZE3CV6itmOJI2q70dkRm9nB4FHgGDG
AL4BSEiHEzHi5J3t+x8tJjf1lWBjuO4Rny7L/RhwX19NI0eIu4jCKPiasCDiH75ry1tIyL0Txkjb
d0hbOsQy0iqvYBDk5UuzJe6EDIl5O8A8KHyVvIkQdiqhdPwSr7Xsb/2qbPyjG5pp3XljLZYDXzVh
+5gtLXkhrGzL+3rklcrUaj14IgrCDUQ0HUOQ37wZRGcbsllyDBVT8gnBHeVwN1Ee1wWpW2TG20XM
2DsdTXRdgD/t65uRz+y7hCcA4sQBGbq7eiHI/S3rYXE7Rgerq5xgWjVftQIGx0VZTQryGi+eq8c6
MTw6dkopltrS0+xbXXOhsqo3rRVp0vslQdBRFC5HIzvEb1oXEC+3pg/8tJebU19Dy/EOckoqH3aG
C95F41VGI4DVM/2uv1jypDC029rb0UGYtqNKu7eArMgq9dDewZcTURDsBuVS9VniEY4zIeugy1jn
6PCCSGRKYXDUdbA8S8N225ojwpW1e1yRT6fLtB5tvGC/35QbhlRYHNMuBeI9m+9umkP6jAgOjQOh
hVsNv5d4lcuNVHbSO4Q4YtK5613Q0RTaz57uJfd5u5uRWyzXtPJtsl25xVRALRbEWPED4uhRI0LJ
VtdHg5Q1L91003gPjLY6yOuITV5ukDCKGPh128SzJlsoDrPdHN9P3eCV+eiCcr0OEZZzJr4RzQOQ
o2Bt00ZKywu4xlf2xFt0MLcrILGkiNoG550tSzqC5x3Vy3VXEdFmw6Z9m0VKxx50C9qUjYN6bjP+
vSVtBzFGH1l7bhYSB4cBI2NxO8DprhnTeY0QoANf8XR0mvtHP+TG3lEzev170CyJvGYyNFhjfd3J
+iOUyYaV0MGyzeyGKmnmAp9sETvatZF5Yu1clydTNSI8QkTL5M2kAwR87bAdSZYjlyksPzdYJcPT
3NSCHszQVBW4zVBgYY0k8FE61cKu6qBEF4IzHIBDTHZGIfUwne3aBw/4m8kzEpXt8iZhGg9NOg/q
IcpG2C9WmYf9qUSYuFoeRMBseEi4gtaF9j3IqohRTbxsVZNFpJxGkDQEJHPsZxgoJPUZb5fSu8Wt
CGb1+iDC5KgpW296RB7t0J9A3a03VEX9tnzHqWH6Fh6phPhfLpOakGRhPcbbzUZ4hAR53W1reUwE
bj2MZhnSza4dNuTxDukXRh+Jrbk9LJZxxDxjM6jhCVDhMhqTWo6nnMCvrtqmKhsbJIt/CfkieYrU
tIQVcdRhf0vb0Al9R6yfjO+bNioSyHyeF3pco5AstxFWf/0qzIIIGnzIcCjvWsBh7j5pcRFPWyD0
kvfhRO0B57+nKlzcoJt3botjV6F4ssOGm6mruZhd63VPsb/a7jzjms2nUYAWeieQut5kkagH87qo
OKBfuwAp310Kh7BLmrIvQ1l99PBMJWe41kf8fYDzSvs2yrEN0F/BEDHMOhGI+NDF1qyo32qSsCEd
vWnFUSgXHB+o9mAZyzw6x7mBScOAIOs29r7BVX6NMoJDXRy3aWwf4wnre4ccYMmyZtmAuXZxH73Q
ALyILFyTUmToRaMYiYhDPO0DGVM2I0yXdOOtqscakmMf9p2F4kION2GnnCdTBgXWuxhGuxTUb6L5
zu+Jhv8u5qz8MUp6VxezRFLOeQzq8DUxSHnJTVQCCkgaz7LbtVdlXBAtXHCH+VPY38s2NtuVL/px
wIYZ4dkALR5EtWTfwkRV35Sd5GrJkiiqziuYL162sKab783mRgiioXtFmjBsDMs2i5Hgre5aA4wp
rbtKjrtwha5WFpCo+bukDPs+16QMcCeaWvo30aQuSa7MXIqfBNTKusp4MtMg76aR+FPabsv6IhIJ
16R066BafFQQt4XPlWHDte4nVFxZXQkv8wVc4dYMu/ucxo6F9iWYYHtwqJhTOO/jhaBMDyHgVTZd
w8izxwZvgXyZht7GWUDZmLdrPfX7dsGj/pUS7eYiiFvpI5lEw/LMj5owyUMJenBqQn8rOA4jZ1NN
S2GQ4h3VvM861sXyujXlepeslwDUTW/hlUmSS4g6EmwWHKMoOXK9Rdj2nZy96tiyntrHSZb+fN/r
yc8wIxmDt1WWbs5KV0cHlGtIzWyhohmAtKd6EfWhtgrGGhF01Thsw2zbLFfIJ/dQ+yK9OzhUqAde
XBcjJB5WSl3KuBhNVvsBq+DZqoJ0GCLBTomr1o8I6h9xE+DR6fabMBu/Gb1An4mDxStaoNBeVywJ
NtROfqTPs6dA27VLnDHIyG8wz4FYG+GlIdzIIUO+WXUSPA3Oq3ZtIFibdt1ir+ZW8rvKwUE/b7GM
M7pMLgvqsjlEUcSvJ1atp8pf5Bti08UDD6XOGsK+SKq7Jyp4z9OKKAPaySTbdkwX0nBn0grV7lqs
iKpbD2wOqmfmL+pkxZrwHMuZZd02bUvRa0FPK+iL0ZPzkvihkg6shTywfewdyi6enUxLrNwEMvm1
Jh+NLVf7RCljSPVuuiUBldOf3Zo3Fz+Ao1yXDbYpifZXhWTdcTQB+pgmHEResdn3TrMfQY0NWakj
J42sc35rvMXYYobOnzxvDJnqGV+j2V5NkaLVGyrXbtxRG3jBQTWqia7FMkuEvVb9LFPnK508h5NU
5G4Mp1DtYNOw9rAkMKw+Dt7M5VevRpawyOiKtO+cGFHbdKINSlFup7jJtESN4tIy9MJQpitdp+b7
ktBwvJ4XxM9/QyiVQzlU24RidUs8W1SlAoIhsYOLThnsdSIb8WXx0fvvhj4Ku8LG2HdydDRVfBwv
9LvdGHdBeAdRjaBX4M+Gfu7zhfKjD9nU8qMBGbu7m4xNFMlWXs31yYwmJCyFoUiC8egmArl+QWsc
B+iCQdncroyRBvtC3cfOv1EdHsmHFs2q+9rSlh8j5G2jQe5c/NU3Yeu9dRiwok1eBorERYDQdYbV
gWIpLacZu7vR05LPXaWTFwZNv31OHPb2V2NGHoicxqOH86rsqTc/MLeJpUq9IIjD1NpSdxkvQxnc
mi1Z1h8R5P7yQzdQs+0SgdjC+1XWC4fhAB30GRnPtF12/Qx31z1vvGA4Mzxl2BFJqMcE21O9xAAL
6x6y5oMISe0OYVu3pMujTaMESCVjrIIN/ID+AxWfGLN1VpdaBDEu1n0RVuvK7XlbtfpZGm+Yi0F4
lh+N4RPFHdu40/kYyGV+azmFFonVLTdv1rXjXKiKdF7G28m/asaqZNmIQbi9XoWIKtySuIEY0ABl
z7SaRxSlI4OdzPO0wSUXAumxvB6qYNy7cknuxzBYLaoDum3qbpVSphrZoClEYdUUIl8sEUOxuoSu
WYU41em4hQYNWs2nODXWDZ5K7WSd+RL7Lq5/zIg2SXZbS0idM3c5V9PKIGPiUKLMvm5gzYVVF/pd
eCoF8lmvVLUOLzzBRchDayNfpqQB5eHZyE14qFJX4u2XDet6jzrAj08WR4B4dy5s9mgBfP51gMV5
XGeUV6S5VzOta1hC+x1rphSLjIZZgl11RTfnQTi3xbXf3CbCkS3TeOCfWp92O1k2rMejVk6ngQDB
uAFeEdJz0i+sPblZ829AYl5RetiAIVKFgQI+ICMmuO+DqnyDn4Vo8qrDptgI3d5YS1CZbTAYcUcZ
J3WmthWBI5B1kEMT61DejDY08kaXk7malBrEOwKi7ac3tsbky+ThNkZL/NxO0WW40yY425fIPTPU
EjavthG1OnhNdkmli7sCYmXOUqFchdoAo8oZYXfJArwWO6EBvmPFrYPKBAmMyQXpgfBbP7coxtKA
goF+BJTOzXU4JqN3DmOQ+EAKivtqPs6sqqzETZlWYqDoLkWzW0iYiHgnEtZ8qUZkw+98qFfGH8sc
tHPm1UCu3uDVgDRcTRMT7fo6WAMszSZ40A36kf3aC5MGAhuoSudJI8WuCqb6e0I7EzyHbqrnbO2M
j24njuS8pGJOpPe1afzyW3IpTQ7JApX508rUp22ljVDu8tFHMdtF7XTgyARJMs509zlQPLJpgsiO
DLEgJNpJHiW/gX9tuOEirMkO/pZlhFYGoerFEsQuflWVx6E/bngJZNDjHZyRjIJFQY6ipHMnyobh
u5RL6GOfi2rRP8OpjYss0LULD8JG6wda52q70jIoP7tabpwi/3udg+uudtH45JWE0U8fkRn0A61l
DWREVPSaD7rF3kHqNQsqf3RnzctYQdeB2VJUsYqcG48xoNkoPcgVdTAULfisWZAvdiPhbmazmVPZ
TcsDPJH96EVpPn/xvMi8JGXsP4H7Ybf9UEIEdPAGNMaL7JZ5x6IEhr6bmNULrnl71fstaG1MIIAb
HifRcBxqzseMqr5zqfLK9hVK3SUdKcRbSkWOXelFeeeYueWG8a1OiqGE9cJO0nXZj4iV2PtKkmOE
TGbseX1onmte0fVOVQPUw/MMv5+UjlNpH9wEi9c3GIigOTOri+pXQMNhnLJ5xXUInBDYFnjohwMq
jhj644TYp3phKBJDQAlVhSpDUA/2sPHm5Ro0eLqjSQXcxCFeHTklsd6afaCIeob9umjvg2SACHxB
AsN9gzeShs3sqynDtr1al2pgY+Gdaus4ykKFt/M0DKUbCjGWos6CKFbu24Xrehx62XVXSxxvEn+j
9cx960dO3oVV7FCwrU1YJInyhgMolLH7Aii632Gb6PtCUypMHtSz9EGXQzDsbnAEmwj8MU64F4Aj
SkUHhXbbgbQ8r6u9N14t5qynky9Pnjd32x72Y9uHRxGblEpEQ15V27Dg8SkTXI7WkV3LoykbR+tO
4eCj4Kyb/mpVNb0He3mEQgD+jsA5YNQQRnH56m2gkxcJFDLrE3CmZcZBZIj/YRNdBTEycNoN8ICR
k+qPPSYUzVu9jabLcKcgeE/aGpU5dkw5d1k9lgr+5TAv4jewSEvijDumpuMyRGOyj5EBjmjUcmZJ
k3oUtoeF4+HlIfTEXFVIVxzRMWHzaXOxGe6OFqIMngbDYiUeY8y7PiecneVRaUuqfIajNgETswsi
/3mIUKHls+O6zuJoZtD6WLa2zw2DTU1O4DffvEoAGlHa9VNdP5Flw+5ReR7zTyz2O5p1PJBBPgAN
m7OhnwFtpRBBLVUuIC4kd5EadfIFgSDNnK5wgVa7aS3pkK7BFqGC4cq33z2NVIWUQurBvyDLZo73
9apc/J3hQ7kXgwKVXVPjyziLZNwGZ1k5AtNkhaagbkzX3a8Q8LdFIAzp1pRCbD8DwKz7rUKjbgE5
YFEvKAqR0V6OCNbmprypB9JsRz8iS3/DFXDalKnQwS9d1fqT0LCpb4Ot7MFLKknbH6Zk9oIzdJMx
wzOlw81h/tOvqkB+o9MFmG6qyzBVodO33nXGQ0DiZpOjJwGnvBLZXe4QQ+OT+5orATEqGrDudgJ+
2GbQV1gzpfBi8YMrwgKK5pJarz804FnM31ywcpOXjJV277Bfu1xTpdqdDMNkzAMk0tg2HXW31gW6
Qcmvygj2ayBfyks8GNLShlzUDV9OpSVxkkEnUnGaw4mB4IFqyg7zbIxCh+rE5iXcULNYFR0AEgyY
1o+o7VLgsH6bQjC6iXzEMpBFtEz++Bk3tJUeegc/siHybmFi8kO1nYSeq8WEzOIw7VAnRpknNd+z
QAXrcmz9JEye4Rnd2WuH1n5R+OBNJCLUIEs43NG4kcuLh0/DvbT2bThMxcXNGg3pnGxzdDtdOuir
0hvaBcUX+LIwmFrLqrpbO9+gWdFTyPCARy0wqzjDrIWiWyWm4/33ZkV3DW7fGnfkU9vZG1EMxBQN
02ChbZyRVjPok+HDlNxRbB4VSsVEbB9tjWnEmxBuaIuoinrP4eqqsEcWM9PNlwjlPp7lgMcRLRRK
o/GzVhF1SWp9DrdmF0dT8ugDn2sQ/wL8337jOpraZ+VNg3ceKgx8vsyXRhWOBWsigyyeR/gaQzan
tDzWHeZeWCSRCgsdo/FhO+QoTuMVFIAVddmGGdKATrfRcRPnhDKbXDmFSdI1quuEXaMsisxDL0Wr
T3EVuuHoTQhmfwsJKUnGLjVbMQ2dN6UyDpx3PRC4U33xJjM12ONgQ59xVMb9bp26RN82xkLo0lES
z4+bBKUxS4jBkKcJZQ+LGV159nvCjCofQ2ew+ffINxDzdvI2xHejZIWvoTw6VYUr6ilEXGd+vNjp
sA49Dw8aKLvby5Zt5BmoIqWnpsUkMFOkAwFgBz0x0UmOtbkB27ogal4x6iCYspB1wkvxzN0wZdYI
s0YKe4yC+KBWj0Xj+Zj3sB4jnjWViFhL0nVcFM11HdPoYJeJbwcVLR7pYekWuIkD06uQlTZM3BfX
1NfGPFMDV/XPuIqm7hqFbRMXktYTf3AOo5lcVomooE4EIe3c9L1kV2Ul+/bBJbgwV2uQtOZEJkTq
3Mx4rwESzdeNnsUUd9VpEZq3T2j0mnLOyIRqeczFkHSArSN4tDUkm/AwKy+D9wdbVY45YJzwogUd
8GJhHH+FgyExfsY5DDC7XYdRkJmOKMA0LqyNhdJnnNM9gGeQcTBKQ+3G14cQlx3iKk7rdnvC9KRc
ihlPcsG3Lb5GE828q8ArOQo7RuBeF1zGeEmwJ4IxtW9FPNLrTQ5QXvvBOtivrpk4TCvaCdYhha3U
stap7xiNMeMMQLoio0nmjAHYMG/dDMv68wDbBRMUF6tXH5jGQhHunuiNzyLjnXNtvnb6kihnDbul
uoz6YwQlrzuMvZrCvJpX1V8HBj41gEgJ5q3DquOpaADi+6lnfN8rMKO0TS6TiqPtVKNRqJDCrgnf
lxgp8lflVonlHpYMkQX2Xpd6+wh7GlbfVDsQeSQhpI5HAtR3vIFrgLaPEpbUqG16Gi3XfuSZ9cc6
UqGu17XyDAC+JUiyjaMcSYEvT5itNMaA7Dfa6GYinXGZXREcetR4CyKftiBoM3DjGWbmUXSh185J
wcFsvpUzkoGfiGsrc6Pt5venGLF32+VuxyW0DtyuSIY3cSS+AebzwlzQxFMGZq3oZzLTY7V3O1TW
LQ5IbKSXNt9p5e64p+cwWz3P13hYklFDLqHo5QpyBbgKlYSm/M7Es/RgN9DEzcd0OR8/4gn2CdCS
0+o4Dnz1U4L9Tj6EWgcWz15Fu9GmKjFQVQNiQlBUXJOG5GFAPdBrwmosb4M6tq7ANgovxFn2zfxp
xaKW62GLO/qil4lFaF5GMZ3WNd6WlyTu1Hx38XAMD6abyrSD2c2YohqtLmC5WmacuRhgnpN15fHJ
1FAa3GJQ0kHwjtp4A7Q1tkCtKIIrI2rfIVwdkxTCosDtFqZaoHZ6rO9Bk/BREc0IZb4XYDbiXETG
Brwb+ZyU/DlWhINp3hPMs+Z9X+pxsGkDvV+UDgl4BGGG2beePgEkVQBvAdgQ+w60Ymu8lFmUryKl
2GUtMEQ5QO2RwqQefWexQB6KcKB+iVj9FQrrddLp5BBiM+672dJGZG6EfzjqUMIW6uc6rEHlyP/D
aAt7Xo8me0yqQpsRMIJM6iV2LDMYJYdPIX7bu5pdXakjry/Yb4X2e1GXPTMq74bA6B3Qgm0Cydor
veN/lNNCltVE8gCj7mXJCRPDlG5rTe8wsOqnnJUQf/81BtPP4XNsjfpu6I3cEf4qokc2/zVK18+G
QlSGM8Y1eN2wuU8AWjT0L0pofg6dG+DWyMsmjgsckwQgEp/JjcFubf5Ew/sHhlUYGfye6AYoLLBg
pGEy4eH5G+uhsVed8wZ4IBqtADgFs0AsQMzH4LwYQLdosIRHssFbcJ/+PYXqwir6n9hGPxHLKoxo
lsbTcTEgzVTmDUQtNyAPjhnqNYwfMYtL/sRp4I/IVD9xQfVosNTAKS5gCDDGD3YdyilXFerc3OFk
gjsp7B8kqtJl7f/kCv8ByfJndyIBfhhOk4AWLEEmh4XtzG4E1vwnH+iPXv0n9plCop+Ja07BHOm+
tdp/dokq/4Qu/kev/RM9FGX62KmqpMWK2I+01uuxmWT4F1/8J4aZ9X3bDxOjBTDoHQapTVr6QB7/
/YL6o3f+Ez20XObGUt6woiKewZk+l6lf4/T/a69++av/jRsatCoEOwjXJdg6ePNajpTJbXj49y/+
Byv0Z2sipv3OqUVgudQxDz4MMCWXEbYGyBVKgk6lagIb+wCRE1V/KZ4v/NmmqE4qF8OzhRaIQ6Uv
0ajNrfABr/77D/Tb5vo/PN3kp6c7FmsIWKiKii7hNRBo3q8OwxX887n6lj1HqLzxf/rI79m+UeJR
bM2jj5VGD6Vpphq9SlXvkM74scwhoptTG6Mk++e7+1+/CxMy//hPfP19UGj2q9r+9OU/HocO//7n
5Xf+78/8/jf+sf8cbt+7T/PzD/3ud/C6//q7+bt9/90XO9Tldv0yfer1/tNM0v72+tXncPnJ/99v
/vL526s8rurz77++f3RNn6Pp0c13++u/vnX8+Puv6PU4AacnAIoCX0MKxvV/u2GXv/evH758oL//
mr9/6Pdf3vuPX27fq3f9y+F9/pTNL/8b/yN/7977376VN9Of/onPd2Px18O/YUgDYpQfUbRieBu/
/uI+f/sO+VsS+5TQGCp8ErGL2UuPyNT6778G5G8xWnn0qViEQYTkzV9/McP0r2+RCOEd3MfHubxk
8uv/uXTnfy6yf95NXMp/ff1LP3Xnoemt+fuv/k9OM7g2CVzgA+JDlRYFNP7ZIgq4oBMVu2jq3dO0
DjfgDxZVUaOeuhA9skRkDS2IuQ+fesyOp2wTT2ZsiqZ7KRebN6UH2wlwDtrujZcYrWIuDKLH5BVx
ovezgnWB6Y518m1dorxWlQBE/TKB2tRAIbdqlpLtIVReCmTlLqx1EXonlfzQSyYxdHmcg9vqo+4l
eshrzP3T3t0MegKB60fXswxkorRGuwuyLBVgrHLi385dn6+Y7sp63XcMRR9bJoClogDEioJKF8K3
YEtO8nap3y76Yda7b4T3T8aSL3ALrXMEw4MYA5/+nYlFFvXfrbxjCehZGOEhzAAzgLAC4lWPqV5T
FwdnXwjMc7djGOoCLevBi7pTS6CgY901cv9EZpS6Q9UKZKjS+eQhaFWQswQsvCg4OIOF8kmnqM/6
MfpKhLfHbdrNA2bkwPNF6QqcxsUarZm2Sy6YzmVrbsLGni0Lb/0y/N7G7LwMeK/gxICh5QfPS7M+
Dd5WBB3fVRFmiiKJQJtkMaAJGMOkVd2cq05N6chBrQHmczuiIxLLn6h+/d9qsv+30f3zuSMxLA58
P45i9rNBQTsTBLMPHt8tW/ekrTdk6HrPy0wPtWMQRZExlzE72RazZHVHu2VP/ejKdsmUryScU3i3
9mlZ8iNrJGzgSdFMrtACqsGpDM/hPBTLQh+gNQRJCpj0GDZXYw+SarSHbd6VDzd3dD2ABkGj3b7A
Qf2QxG6nfX5rcQvV2vyINL2n7VcPl7mcKAbmXQG+dlEBuNbagoYW5oMw1wmP82AZ8kp7YCiTs6a6
mMPovBJ4uUfVzQLzfL50+662jwJVB5YkclNOkf/G6Iwx9nQa2XZLBocU0qEaUwRw1CnHqmzXvlBz
c530N8AV4BemU9ol3zq7HqQkh8oZzHQ8QzLIkK+3xe5gZfW+Knia9FMKGrBDewvGn+evJ2wXL0EA
F6b+MdAaE7roYHz32C9vm6DLFRC/AUZbPiCKMpxSr5avngh3tfL3TGCJOBYVmMYdxlB/XDD2dO7W
u2pFuwc4meZQb05XoxtTxbY/8QoJfl+b/HOVhDFg8iQJCIhgP1VX20CSVsPBfseG9rPyppcSl6/U
/tsIJHyb9Qno9f1YgkA9zXcVeGLCLbdNE6V+Cz6GHeNrKPdFLow6ArO4u9AidYOhQ8J7WPG0Z/By
fija/8nqRjH8uyI9xq5MY4L/EIoDxses7ffVj1FAgmZflOAd6DgVAcbC7UVWNWQLivdUS5qWsk72
UCqgsmYH4KwdgLHpPYAYSPX7sQZ9MvY2iv4X7GYVx1izVbAbguYQw7g2DZi8XZv5ARvrPpTLuRHT
g/L8py2sckBSHxVdHoAXg1WR2HyowcEqG8gRNLPDboGvYNrMwQ8y1ZhUWutdI0rbYjGCfiSVu6/n
+eyS6UqxskoxQ76p51IUjPE3EPZAVGrnR8iI7mYJk6+Jqh+9J+od9OqPzno/eB1etGPsB/Pkg2Hi
tcOQSs9GghH2Q8lmXy+gUfV4B9UIZ6oo3cCSsjUIRxCehAlGIrH+5mrvuDZJCvXEDtqiiqC8m2sI
j+lLj+LGNfUB8aC7jtoboAVnY3F6KBLkYFwdPB9EQ0Qpvwhtn0YSYB+PXrd2fKqa5W4K+i2fJ5th
dHxAwlM2YnxNx/4BCucDQYpRb8X3kqgHyHhOUxDmLMDzLmjORHKuenIclDu7KMkDmTx0foCxNEhN
E+E7cDmypqJFVZMCt/6a+HLnZodTpnmRy3iY42lnY5VRENOHa1tuO7PSwnKZyRjwnHkV20PJwqyF
HKGerrhqj6IvXzQu4R75EE0G6mYx9h2yP7dd7foOukj7o4VsF6zI84Qch1GLr2O32ZTDO/sQBBIe
HiHIK4LF9gXZoUjZvtCgxjHvNYQlXM3nhorvsBSZwSb50STdEVPul8iAcOQNH0nlFaije5Cxyuse
jyHUb8PZQg0SbLQQg3roHLtvK3EVBavLt5Kl4wY6hSd9/L4Fe34qjHB5WcHTQbavIgCVZFkO3VQD
uUXJnsKD4Cms+9fK0OtFh8/SJkNK2Svdxselm+wOq/o4lvGPLQivyqlmO2cmlkq/uloXFsNSe8Uk
ARSyHY22awxowAcZ7roR5QWGWu8RbM92gdP3Q7i+t2N9wT0txjwhMM8eA6KGr2cd2ad5S05zrBAo
T5r/Yu9MliRHsuz6Q0RQMQNbM9hsbj6PG4h7RDigUMwz9Ot5LCuLzEqypbtFekGKcFObCovwhBtU
37vv3vM2hjooy31halaue3PGBpY9mZ33NljDSczzVzHrcGWUeYRbc29MczSDESxQB5UbvxSMWYNW
rVsnfMDJfJOod91oVKgBi0566UZ5bxd6g27z4mT1t5bW1e+0nufwcV7sV8Z4u6rXh9ZsHmLja1TB
d6jFx5zM+AnmrTmEuPmtSGIKWyeu+xCHvwufKyPcOMalDS61eXHt23J4wGl6x+wmwo+FlvrAIrpV
nwXPBQEZ0pFYn/t16dmrsZ4jK/ut5LIrp2Cjujc/fJrcdCVnBzvidyjTyLTeh+TRT4qdF7SrwLk3
ihbry/RQDRZfF4MAzcNsSVpffRaEGNFAMSUt16nYAbEC1s5GwacOM4/74dacfoZujdPUfuvR972F
91pZb0F4V8zT2s/vUWRpclX62sToroN0o0R+TQi0xfA9Z9W6qMMvkHY5ToHuy6i9PbOMvZLmr3HK
+vUAbXSl4O8sDdEJN5wia2muBuHgkKXKX2FH6wA/Fi9ywQE4W4vzi9WaDHiNIGIyH2zJE53ctnxK
k8aPNDvNQ2W8V8vyWilyq3N2p2MMmWPdyrVd2s6BaW6+YUhdbnwPGW6cyp/VwAhb+/ueptorZLsW
AeVUks6PhgMGvhX1ZkJjhMD82XuUw2Z78KbYXA99udKe/1WM45GEzO9gGZ5CMj3rJrP2WbYkUdVR
moRxoTaxL7IVun+Ujejdtqa0KzYU6ueqtr+VYHWvuUt67+g4VWRW7Y2aak5f54YdOheG7jv8S0wt
YjvZtngKYVi7RjQ1oYx6tzXWncNQJVfGsvpvqY4x/rL3blO74R2WSYFLYXiSonhrNWsIiypVfBvi
Bzs1jzwbCX5rGVdWHS+ryvf7tV8OA4IuRjmn8P7R/f8XtKP/F3aadFdXfOR//2dD9r/1lvvPdvks
P//aOv75mT+bRf8HMZUrE4zfFCaW6zKpP5tF54fjMS4VJv8EveQVYv1ns2jTR4YWN7Pn+77t/IGj
+2ez6P/wYKCGNIumCK//zz9/tP9Ar0gz+LeKx6QjJZxEw+oIal6bVvaveo8yrdRSuPx32WgEt77A
eLQtdFlsS51lb4nXD+8Ys/ID/BCYMyGv98qdHXsjsP3t29EKD0zA+sfQ4e+IRj8LX5jv2m/WVPoX
rYXzLN24uyE8Yx9I8WdflTTsC5nyGdcGR4BXUJAx5Azlsm7M3vmlZm0Nq64Z+ouXC+vJ8TM8YNIo
yu9lqa0b9P/8ycrNCcSdsI5lapt3XWOraFjGMuoJ8R2SOkjwG8TZC5t8u2NrBPGLqNPsJsPsJ0H5
c26EeFewDWyYGgc0Gr2IyEle4wAwF+3MNgl7BvHaTVwmHtw5yYWsJgz2TlaRQz40slk/vrGDuXiU
PZXiiL/7Mpg4hMOYEGKK03WRnjjjQ65vbDZYHWdcX1u3SMeLY40OiqZSj2Mv+puqT/Qm4xi6NJbT
HZK8Mzc+5OuHvEz7w0j2C5uFwLQ+uBfC+PkF39W4a5iqvpOjw6RtlOMxQa0gSdmo2zy3271LkGx9
NfQSEuz1Z1g4OaairN5WxODw+dDm9trPN3Hbu8fWEdZzrCgHy56pbcm8XK7nQk3vop+TF/J509tC
+u4pjIf4t6kdzHpOoOtxJRuzKNeshfDlgTFm0W2lnYr3InQdybmRcbtwos4fbLScnK2KHXlXBmN8
pmKZT6GRzhvmZsGCQ1UHMmIczAWAq9ghSGXjlDOcHNH0Wsqcg3Eovs1lRjUbTYv1r5XpMs+uSipg
NmnFs9s85gu/F6cpxLqT/vcyZ+W9Zn/N0Zg9+0blCQW2Ufavc4ZZnUZiePXHTL7gbsdG1BgPlpfV
p2ycrG9jlpg2RIa7LBuu+d8sWeZ7bJW/0jT4cF0/vqlb3fJL9+OThZQXDVPpJlzVFem9mLZK0Q7W
7s04DtlDWgVmJHW3HOdG+7dchDv4tM/kxcwUsSEZzyMs3M+W6cB+sZxpjwklPbcLdaSbUQclc7yv
jI4enxS5d4+dtbqd+gmHOqMnqGCp+57auJ03So/GG64R+ZLUuTqUapo+itATn1OMdTFNCxpfQgMn
Ro1dhNM9Up57L2dqFgY8eJGHfPzMGEy8uLOd7tpqsN/rsU5InbDikHgD3j0SxNK+cQr8OxF/tL5Q
AeL2JEmYnOwUi5L2W5r+WXZ38ITr1xjEbEdmQwx7i5VuGTmWWm0zyo2YlebZOi4c8yExmBISaS7s
W5S+GcPAHy4nRrrWaiQV9cJt7B8HfMsRfrrqhkFiw/wvs26JJXZ4mQcTLEiPtWT0W2oCP3Pl2iPY
d6PSRI6bOO/N3zHjg9+Bt2DW8tzmxsIXAVMXdchcQ0jLN7jgaurrDibievLE9CxbrNQ70wu4lXG5
KR8OL+m2Ysk8LKk2dnTYb00aDeXo3lglTUKV22I7xNSrUeX3wo1qp8TeAbkac73tj3KrfSO49IFJ
adlyFL/7jqWpmmZvKSlDSVKtFp1QHYz55JIBkV7A20kA/tzLuXqz2TmNCypLhvvZGMtfHenBeR2X
ifWB5jG7q7Lu0ve5QhtccSBSBvhl5o+AwqzBf2dESZGbGnbwbArLvajGnPAQW7o84l6yvRVjseXA
liGXLRlsiaWwwWb+lVSzRWbarWGipugYmzAPCHHUQ3BjV8v10J5iYgNyLnNJJK2ct4PF3sEdssAs
CH2HxruXMuejupuNebWY3Yw9E9kK87G0apaUCqO5THnGXvd57u15k1hQR9YdOy5a/LkBLgzmS9Wj
9MaSmX+gMeMucdt9CYQBpMfB89KTJNzTP9apME54KzEhE8hpN/6QQpSGpL08ikTVKH+WGt4pPD18
dXIqUUiGyZHUz0uKGmN4VyeTGytafFAkiW0j9Fi5Mo9LlnsHZjqYADpbzt+t4ZWvQ0uwuwq6JceD
6RIlg6ieP+CoiRFDw+4Gh+93wzLGT1eGD87MLvWVdhPHX8155W1xLITHwR3mjwUhMl9hRfM+nEEQ
C04KtRyEl/gxw/Dc2yXm6D9cGbg0sipmSzpuBSy/ym8nDA0h/wGtn/Y7sjCE/Tx/8aZ1zuH7jBY0
nwgNJS/CkWWzGnKni2pTYO6bMHL+NgNuFTuc5p5scio2aTq5Nwb5UX+F8Z3kBqQ592AYOe99y4vw
Vru597T0njoRASJyXNCNkQ1PnWrZ6RhBIzYT8xlnU3qjCpfJP/IeLu3SK7M31x/5mf08KI4eEIkS
5KuMGS2lYXdkDVXzCuuocA6SgUrNSiEisOwDs/Nu3YrOPit2K74bds6KBkN0/IDumOS/GmMk5jUT
0ruUxsgb08dm/pqV+XDiDDU/hdkvrxMS1YHc/LJgJNcZZy/1P+mrHBmOL/fwHvL5+w6sE+FQFU47
33WN9wZL8slaAvFclD2XHnnDXSzL8CVh3fuzqMP8nmhw0kUTxhoUKbu4waGF1FfFPFkO3f4Wz7I5
0j+l/cs4OksfacI8H4aq8A5YpD95R2v70ZWM7lacisZXCTlFrwLvDzgWQouztmJ0+G049PmnTGtd
74xxzNoNUTL2D2ayYsF6ZhXircfD9liVAgNV6gTFqznFdCrtMvkPmZ2lydafAA61I6rlqleVugtT
U6c8Ls+CZ4fL7URHT+goy9L7qU8J1HY4lqJ2kpGZ6fyL3xVMJD0H9cvU9dwCY8/97pj6QbUpgQtl
V9fmsjGvLpm6rO4NfKQkWhtDvNSZspkwDEAQx1QD4Z1j30/2vcR9dAax3S4bcGlJH8XsV7gVjeJf
R4Lv5NpSafwWe3N+KMJ5pLnNeaqJkdQvQzd79/0kwyiv8euuMrYR3Zl5QSh1FpyoInC6Bzw09cOE
z4T/ZiGsLcPHgDc+Aakh08U7Z6Gwm7XDDcc3w138vZEN5taszAH44ajkJtMC765vpinGmDa79UwX
71MSlNanNv3qxWhCjIGm14mL1848kZDFlmchZp5Q7dRyb85J8Alw1P7JNIkfKwmz/iU0ZzScLl3S
CH09+RlQz+7BmIcvUkjWTumGRs7orYsiQH2TL248R4ab6x0zHXfPTVsrpiBmIelE4Y3s0LLDcxzO
wWnGJxqutcUqmUjKtPuYcpWS+yk7+zuvQ7ZtDpl9dGMj+dK9tZCf6XR4tmb7kga2OCw655r/oxP6
L+j0/mUMeSN/clhW3/3fJ4//8qf+HxpPsmKDPurf7hlXMv1s/9ox/uMD/2gYg+CHLQj3C98SHAR/
aRgD+weEL5++kEKIoeeVaPPP6SJdpiV82kiTvtEiTv2/povODz5B9APLqWv7NI3/mY4x+INW/NcJ
kMWJaZvmdVDphPyVf+sYG2j1XRkW9q6OTecpSxxN75WWR4IHXTRm87AbWV6RqmJeYdkL3qVfFGeu
yAFFh/9xdmVoejjEHfWapam8lCMUBDMswf3glUFj7EiwkJZqPe/V0hPGvAnH5xlxqWJjet+UBxUu
XIvQKF5D26u+NeXWa0ocgK1ettXfer4x34kgIaTRCWPtNBiLuQas40y/+jB0U3NyurI6Uoz4WDTL
/oDd0Z+RzAz71fC05ZzqvstOWR7a3UoGTvmkZKzFQUnHOImMf2jtOtkIltYbPWgqRfw8VxnuMtdw
T15YjR+YYLjUM4NIy7rxF/lCsk08c8xM4RbLHn+3Xc0k6fMMtYlJo/UrTGKibvCFqiPB4GTr4s67
XNPrbIfDK3wWRUb+o61Y6V5UfkFA2bPbe6MGzrAqBrncg+TItiNZ8JsycNS4EmpA47FGtxhuk34Z
vsEcGQ8EDmOSWjKePmuyZowQjZgSsTOW5pLOygWOIGDobGNWjnhEHUd13+llQepyq+2wUPivSs5o
qBIKBs7gV2cAMe4hM82EPSEOsYkCDWBvDS7D0dn+TvscpdNLXQzEZe60+8xQzbCqQjEECOCC3y42
X0sxTSjkB6AERa4fxg1der3tfNN/dCvhM5ljhrX0uZQ8jXjYDRQ3P2tlTu9mP3pHo86Sk5t21b0X
LNbz5JRoZ67K3HW6CN8ApMYUdjMPI+q7crKkW/uZ5x6HhAhSrubwFiZQvWlcVSZrNocUR7QEH0xX
RsqK/Ny9pv492ZkxbUxvcD/o4vMnNrD0j45gg9eeBTviXmoDwy+xRyYXTOfCi/DC9Lb2BDghXwX9
jdsG9tltfOsgTMPi0omr4TB02ioYgvNI8U+rYm8aYXYvk2GyVyoc53M8dY+F0PFH2JbqaCjHeffb
wjv5xpLvuT4tHlPF+LMdeFAr1y+DDqRHw8SqxK/KfRxmBln4qvP11iT8Xa6CTtuHbuy492yvs2DZ
ju2DUXmatE22EZM0IrduPuq6iMlFVEXU4OV/aRw6ozasjoJIIHvo4ypyF+e2VwAmfBfeW9in8Lud
1ziVm2Kwum1V+ZgBiDieUZ6mX6Q0fppG21wKr31s2hqVuovXsU3UggpnVdfdutfOxBggiXy3dgjf
X7kFlretJHCz29gt+Najl83edsLcW0ZN0QUr6cyIGVWndzPXYb9ysoGmCR7UJGxmszAk7CjUfXEO
mP4hFATjc4mV+sYQsE3IZrEmzcGqfd97MUMz8CfsqdPCSKdVYszBBywAVa56knsjX9ck/alKzsSI
08SaNxXEmvAY6DlNd/bAw1n5bm4QDQ8mfkg+5IpVZSd9zJswDcaZro7x5xT46hdq0kA8gkwpha/L
16Kfd+R9nJ0YHbFxqKUOZuvr9TgJsSsSh/s+ocZ+9nm0SM6YuaeaUA7m66LFoQGnCwd50mzKrB+2
xG71DUZX8Rhkrf6g4WRoYMl2PBEOrQ42HKa72AriLelS+V3LKe4JoECQWOlesKl8IWksbYYkK6oJ
Xnh7HN5rRKh9owgdr0at5H6JJfkOQCQgUjofXc4jdW2rUO5DPBFvjtUyKm0XIsMxltyirpCmnXJ8
FLnZvhlgyI5+0SwkbDLf33UDFmeef3eXwfUacWE6w1dCT7mxrXDPKtyTqdRyBvCSv7VW0p2SZN4P
WhmPQz1e522BesDXn9xSjOlby1BM28rSvmvKcy37A9L8cid6KSOi1+NzGNrjFqdwCQRp9puDVrVx
EV0p6pPNt+l2IhdyzlJOeLrC0DySoXuPw7B/99m89NLIobrhMav7Qmnno3dLVsM32NNR/LGW3ybQ
m84scaDCt1jmE2VDb29YPhmuOzewblLEVR1N8SA3Tjic8kU761SPpJIM1i+2xkgKLcz51emJ/QO5
LpguUq61aCWJeg1o1TdLjXG0SB376FPzejR2ul4zbsx+QYQaDiZ0cFgbRNkeczLT2+H6b/sIN3c9
ftjttb3cW2bt/TQnHDWMijn6gsJamIzkWBBycybL69hwCv0uAcrvJPlunLju67YhA2V6cHAUw+aw
u2peBlv0AlAUh1AvCSy1tF7LOM5fDfZRP/ckEc4aP5RamX5jHWsnbob1VbM9JML+1S1CRXDk1Bdg
Wlbt6Cqrn6E5APhyKD3KKGxa/zzXQXZj0WgHq46z1U2LT/LPkq+xyi6Z0ya3dt2RpY11nODInyCv
kG/A5Q1lxTY2S0JD4juB2R+mRuqnyqJ4W80VsDfRtd4LPvfxmcVBvwCeVXon4460b5Lbt37YJb8x
5yfb0ksZ8iyUyiscto7D4CWcN9CCrJes9acnn6PmM55Z1bkucRQDl1OCQAhCVP3sIx78BhDDUMyu
8qhIJRNv7PbvaWZZ3r7NGvu2b2p88xyic4K5Jaig/evaHd/COPkiHbTn1QpODdneTWGNegXfY182
5qPQ/J6XrJqOCxkAmvNmJTD5r4Nh0ocyqxcLsgEvyR4lxz3NZeY9jiVGG6MbLDiUYX8I0oyiw9Wq
+4JCdAHuxy8KN+bBwga/azIuU7JvRhYBasij0rWm+yTmO00Gm6u1sENgiHjM4EEB5dUsHoOb1d7l
vjM/K0LeEeA5d6VyjF11lzsbv3KNp2D2N7OzwNgTVnA/dQCf2okRsESgfjUXmGwjQexNO5b1Lxgb
ajcpcFoJ5dYewkH4RsZkucVOUv0aO4arE8CYq9XFWx5bRzZ7NvdQmFjdnnx7ek6rYdlCamo+QLfr
02xW3jciIoy12L2trVaeiqu3q7Qa82spF7ZcyCywwCqNHdPmZTTkKSfxA0+xU/N3HIvprFHgZDSz
BOyyeC0HyTRXDP9aazMZHalXRui7qZjknQeLbwsXLdz6vam2OvPrmyEOjR0b8oq1GTvM3bv5V+Fp
1NK6uTA26femYA3bYoKHDHrGr6g56tz0GCOWYTpTdMoIbolzm48WbrqaYx39mpU/7NkSvsRQh6GU
3Hdthrd+kjB9rforFSyR/kMF68xeN7Uwt2ljnDgTibtbeZY+FQ3n6qpa5lKuxTQwKwRDqU8+WIgt
G8iNh0Astngnth/4xzHuZqhuNWBd7O/ON0UWkWbXLswXLqlmN0+orT56WHPUIDyx1AUq/DUOgWlu
dctt1Dnj9Bjmro/sP+gb0Rk3zLbdB4rJ5ZihlzDO7xRbUWVINQefYRUwSVhgEJpdvJpa135Ck0v2
QNk6SsowjqY+O9lu7V04EfqN2yTF2UuskWB2Yss3XOT22SoMFBDqTH1pe7YFYDoh2ZVTWT9WrdWe
eV/dgdoLMkPbLOO9MuBRrRbfC24cw2RiVHultgilOiICxWG20WyW+aM2PQtsNIG791KleAO76+DF
LNBX7YoKBaoMOgjFaoGtMfEqJrG96627osN0QeJN6rVqWuY/iRbomiqu01ehUvPU1nWfQUV0DEY7
lBjO0B0qlReXkQRiDoauuLFGz79nGaJjU4Cx32OdFWXxi5S3+ZVc5VkIVP77kJrDIQhC4oeeJxVz
+CTF0BSXJFOI+wasLylZSR4ZFU7+Tayn4Ak+FaCXViHMzIHvYwG/wtgaFzRImIOwZTFOZKShiRId
tztOrU/86HhXLJKwaeCku/wak5plv2MT8p3VuN+NOSb7uKyMw5zFOBkK48A4bu+48qIrfEOjVxdR
niX9o5hasHQAFnexy1ooxboptEw21F1bDN8v9jwIvSb7XlbUhvwkR88tv8XCI5GJsbe8q+asKLhp
ka9kudDAzZK+hu2Ur0ntPEEPX1YmO+4Myo4V7eDVetjf0p3DxpyQtK2uiQph7DFjzluakS8jRn10
M+gH7jV9RvKI7O1HX1mnRNCauR0xwh4kY6SnZkHkZmTnK6wixYT453qxjmLJ4MUux56VawM/58gO
CS+c4DpDpocuA+5m/izGJkI33ffXkQIbmW/14Ku7yS7Y2ZsKfcO75+xqNMqIq4cFcdPSAmkN8adl
cMce4jpQO4eM/jppgIA2YmAE5UhQUUZd2gCT8ZuWgbGMO7YoxfdExE1swDkY2bURDsFVmO3bs7cM
mVwPOc83aHN/p0AlrnAijXvH8OOXwbSGNxxKCOlpmtOwZL0nT3N3hSJoaxzvc5EVEBuSOnxBgJ4/
ezuJTx2hQkZ1cb2ioHHfkqkekk0P/CRbm6QR56OwTfng1cmME8K2SYoSmVpxcYhXWIz5I5n6eloZ
Lda9naHy7sjAvKcGDUCwkJKtXx2nf7SZCOxEHzzBxHNPHDAAomQd7OccZlxNLrjxMKeCkIRH2uGJ
MMX421qgClGdiuACWCbY02MxYEhFnb8viHJkB5cmW1VtPH7wZkks0zWD6KJIkd9mbzdD0tu4khbO
giNxzLTF5CpAJVgFYGA20mprnH+c+ZxCYnpJCHO/V3Azd5KROtwFv/OfAwoXhwwZyPlVnNnqH7GZ
/6++/TvhAHrC63qwf1t+e/osZE4U4Ne/GP7//NifIpz4gcSGdcgK3SAMnOs6iT9dG94PjBdW6Hm2
IO72hzXjTxHOtH9QltL/gW72fAt+5f8U4YIfwnctPuU4GEHwb3j/GRHu76YNnLVWQJuCmIDJAZXw
X00bbWMHA19C0oZJfWfGYJe5sD4Kx07WLT5Co1dHp5v1HrRvuvrLk/o/pAu8PxYW/FX/Y1GP77mh
xTO5xhm8v3l7Z8MU2eTXOcEmQ+/j3ruyKIHFtHM3rzgLwQbmmXWW3ZjuhlrIc1+Z4mcJnmsD8S8t
NmnvdNdVtHq+jHB5VhDs3FPZwrFrXWkfmzYsUf+6EEt8F0RDS1lGckAnyx6DZxS3tU+eX7gKeleA
vOZ5T3aK8s0wgb8QZhBHzTyZt05l5iIavO4GzZ/jSqp+XYGe2eaejWHWzTv74jvaeDIFyTmKclvf
t0tinek1jCdfO/PaC6rw9gqoZJ5vO9gCBaNOw1ie8aQ4eIQZZJsZjMo09yAtUhSfQjWGO1fK+aBp
FOz13BrUcnTRhto7tEBnHyACaWYD2/vBQKaxT01sNPXOIfe6SyRxq9aIPTCn6RJ8BLGT4Sy1auuB
vcvAcwEtILOAEbpOIpf9MuJk768WdihcaXFf2Mn4uwDV+l46XZethGuUy1potqtR/EzT25Rw/xNp
nYpHCDivJM/dDXFonOtWfwpK5xQyB98nWdvtxzaQu6wxPrxBwE0ZYPlE+TBDz2DCxzxXZYM8ecwY
+70u5vky1A1CMFvzTiO2mF2eeqzfDRIslFkTVOeSQM0hzedib4/p9JQAttuFSANsXx/0tusCY6MH
ft3gwcUnHYPYeMyz43XoEyFQRnhbYCI5h0omW1W3mGoMtassH7KcSxuL57oL9iaq7SbkzXFBEQ3m
eZET7WjhFj5WYJZIb2sj59fPoJ2hWo0LELDjqjSscDsyiY84mLtXLzGDV8w54gaQCN9ptAf0Exu2
GN/zPmF9XIPf/cZe2vBp9CqJu2Hoo6mrug040i5yi7B2mYWlWC6WoHvyLTacr1zk0Mcg6UIzGl3P
NStodQZrOlTVwKPsOjl9ZAF0u20NE1HwiAVrExS+U94Wc0LowSJDHM+eLIflKlLqS1D69lfpxP2D
sEtUWR8C8HVevjxOODV+a6TBR3/qwue+76xmBYXS+MikNZ/lUDhPrLQVZjRXc+NfHMaexaacx6qN
4tElN2EaRrNjxJARQBFQa1lv1yTVoVfJ9FUvMyizkeb1nLUmjv6AznynfeywoQujlffay766uc3v
piJDGUmG/KmTlrsvq+ZA3+7ug3z61kCgwdLP01aVtv2dVH79S85dtl9Ya3TToF0fNJvaIjOucTIn
jT1ekFPrk3BlzUs9m/2zN1n4amM7PlzFy+uQzEDznCYIfV3h7pVoWBQpza670Wabbha7bF9Z19Fs
8mEySW5o9zPWY7kdoFZ/W55pbqZyKh8YJQePlKXmJ4AC784c9LCLU9Lxyxx0zyCXUAzHTpzxRhVv
gH2blyqz7WeYEc4h7ShnawjXceSqUU1r6rBpVxOexsNcgqpGG5Fm+zOXVpmcsO0kqPlZHjjPViWr
aePySQya8S7OlpR20/b8vbOIQW/M1K303ppAhqx60PqbyqNKW1JGdqGrQWRkQ8tAIRFNiYttXmgv
UJJpU7AUf/JNQyQt45R6b/ZD4AGG5DQGvtQma+jahAT8moB8ZNtDsQGH4Yfnvl6Ko7aZkWwbh34L
z5wVHOImMD+YcoR3Q6vHQyNwO3S21eJoNcbJgI+JfMxWp5HXZpRsRgBWlPsYxkMIVIs7vQwZZNRD
TOcNETpT+v66YKJbm3aKUQej/2eZzfUFmbSzjimZys1oLO+kv0orWhBAd7ArjccSf/TvJl5gQukq
3TAupuil5oVav4xL30S03uUbX34WHBQaVgs5KhXaOxX3jJAGt1kEDOgRowQ2bEA6Q8/+RESd2nyf
69GOxj5VJjuMriKOhzT5bpQT+DifZRWvhVOLt0bi6xeNtn7Koccw6GiMf70mLJYn3S3ib/irs3V1
Ec0cZjvb7QWgbk/Hep2zymK3JPPorvljZJv6BipiUvv2U4w3HkeYw0u/qoBm7Bfm2hiOlcYTXaR6
ovs1M1gRicoKmsVO1TVnJkFAPNyLzHcV0SNk1MQdirXl2TBKAwzEBvVqRXDEut47ge1WL1w9MVQM
IGDDuprH+lnJXp9Um7FswYhLFs4EPfjtfD43dcyFl4SQUumX++NYjcAb89Q2+nVRFeVdE3cDszBe
h9pQPjt8FvcOy0mabkK84pCTR+9iAlyjL7HKc7G0E6epTk9F2Ey7VA3gJ30E8HIdkI5kXlfb6YNh
Mh+MQCIixFHKi+uLblAk9EgsiQiDXxnokmQ9LPiW2PUXdt/tIoJbrbEhrLEsGttOJFRCIdiht8IZ
nSgQVX+P82Jn9958l05m+ICCmbyYsEhXlbX467jFvriqUwtYawl2i3hye+7SJIXX0fHaWp7hPOdV
M/4cF6l4ZySmT0vgCyR7zb4+HKy2WNmO294EOgWYWG7yduRCHppu54iqpoKw0idsotNl1DUfTp1G
XVgAYN6xfcS+OLNJR0tUWT7MTJzw+PTixJ6CjS6KYjVW+cNgpMQ9Kgxr1GRbMKxlRAH70xlZpYif
51YtCSbvhUaLiAL/Hh9k5QIg2iMSULXTyrNw4dfpFtIRlNsA0fxuYjUtecrOtItIWQ5Or8qrq9N1
W+Mbtxyk+oovFXUQhdB3gX/jsnQ1hoxAGvrBszL0p8Fm7rhiD4lI6IQKp11ZyhErSTry97DooN8R
Rux/DgGm023Rjxg5RtSNvT9a4ow0OKIwwoGtkS/8BQ796JYdizeKeDqU0oPXD3mDak0VQ/noOEtz
6pZeD2syTFil/ASsGWNIObz2bme9To3IN34SaNazUKqA9mdcV+AHAWq3yRrh/dS18u+dNp5eTE1J
uWYBiDomNGL2ureovjZtJ6pnJKRu3phMy9hJwQ6pu6ar9UWJFstz6TP0Bt2zJ+WbwdbDGDV3LIVe
z8S6qwgm1Fwf4pmdKPzQHj/JyAHOYoH/wd6ZLceNbFn2V/oHIAMcgDvw2BGIOYIMDpIovsBEUsI8
z/j6WqCy7pWUVZmWZvXSbfWWMiUFBhBw93PO3mu7KTMaRoz1NzeBirztGfyZ7Ojx9MCsH/MGJ3Zh
rfMp1u29Phb1Gfl+SEBhUBTnMM7K760KuEwAyatfngtSMr8J63SNC5hFLOoHuzljO0uH2zyzJNMt
jHcwY+j0zUyUtInZhD46uRcHBk+9nGZuUMzEJvUSDsT21gZm89DXfq0dO18FOmQpIfqjKyvQOYZB
78yhgj12PTKuRdQ5cgKWvk7H2EqOyK1dOmxURY/lPIjPQGrkZ17quD8aVm2eMgOCP73TmJQBloqP
U+n3+Qk6VkjXOhqqAf0cYSGeE7k1R1Yi6k5znmpfHTpxo+cvOEBaLxyjNoPIF3UQlUO/bXXZ1Wue
iVsfYQr7n9O0jz9hp8eAifhXOgebOI5DisV4G9aV9k3H3HdMlvbxSmdXOUzjwFJc0Ah/MgdLR2WU
aO1nnnZ5Qd8UQwnLzPZgs5jj10/FabYCIvmIujxnJGpEa1hwNFj56JuJXwJfsrTGG7CvKfKeMPAb
fLrNBIXDrezHVhcV/Pm/rsd+Y5swuLAFLmipTJNK1bAsKt+fBfy56NoujSAc+QZYJdTkL/SXH9Bi
PZlu9kAQDBurCl2PQ+ZzAyvs7q+v/7vTc7k8FgbH4nSnW7q+/P1PvIjEbwRSca3d1H7DDIt4uzM3
Pz399VXeK9pfik4uQzuLilPnOhgqfr3M1My9GGaCEfugpSbsuzJYq0UlvrdCcknWSV/SYxVuHr4x
XtIEmE40fCtmScOTAajoMDGQOtNobO/JlXAvyy1bS0sXN9pQTk9CLHOrRKLs6NgX2ytooOKPYPT/
7cf8TT8GZ8uSS/jf92P2Ufb1Nfya/p9r/fXtWxP+rIz644f/8NK4H/iqIWJiRmc58BVojPzRlbFx
2aCVQr5KJKpyl7/5Ty8NtAbbNhBOAW4TDNVQTf3hpcFmYyqa+MiEDFu9/9U/MNOI93jOn7+laLM4
nGAeRoRFb8T6rS8jFJNYRr0OMCsfroVqcLE1roaJAX3NK/o8xJt66H4aKiBTUhuyVUYFRxxW7B+E
rMQbouZ8jwQX5CdCpi5zs52VtfFzWicAhGZZMrlsk+q1Qh7DTAr4PoEbwY3GUOYeAIm2BV8eYJPE
lPLm5v60I3BD3TPMi4YNrU3r1U8LMlJyyFjbXiMf1e0uUWylJwsUFzYG2R6qOTgwK7DQaue480v3
lqStal+6Qfckg8p9SxYOO36Cyd/Rqui2Zm6YzjqN0/EtiCz/+R1cPTex8Gw5gvxsinCPkmzaTYL2
STNWnReI9OLiE75FjTRsJhEX+yKkIK0mbKJDZSEORxhzHdgdNm4MV3uVwebb+UAQOdj4UYn3syi+
RVVEfo6u0TPC3DY3uotgrHGupqosiJF2H3FXCx9la1Q05Yoed602fggccDVlcb+Dbjau6eUnTw0T
zSN2nvaYJ+K1pqN28ZMoOkNrwtSinOaBdLbwQO6EWms0eanwCWd7CdWofRZ+wHQ2aqxz4DT+C/A0
FvmxsbXv/STbS4bA+6lAp3vhgfM57bZf+Uv+l61bNwPmqNxTDnIdZqgYcnTn+2gxOULVjqEyZUh3
rJJycZ6br0wVs4DmmgOHz2RIyRfe4kZpHIwyEaMVYDxA+Jj+1JN6Q8s7rfau3RdeycBqMSE1+1IA
PxxMl48eCPztQWuv+t7uqSkgy51szf/k1PPg2ZGRPVp62q4gqsFin0Pzy4gjZd+BKl73lspuie2J
aas4CGVkT0O+FgM0b7/ZDIlaVl+ak5kdfqOX5qNjz0v7xjD6mMQ1B4eqT73Q6tkZ26b7htYn+Dj2
BjNgBh6fplGkRyf05eOQ5xU5waNb4f8hDmLAKX6H1wuOpOZqS5yiRdKcVXflW2M1ty7pXmujC8ot
MU/ihtqVPLBBjuja0g4JlOBbG+lu+jGFPVR5o6QVqGXcM6iAVMR13j0TkFucNMcp77sMxdfMDAHW
vF4Tn4K4wsIYii5+V04KHHo5FhzwsAjUGtqzeoo9+jThbkQm/tFwJvcm5NO1a8j/80Yn/i+EPxYH
N22hB1dzNiy8auYyY2YKEiAAq/VdYw7MjHx9oraJjTXovvzVYTbvcuDQqr1m19a2Hhk7jHVynbvi
tTHGo5MQ+KLpOGb1VtsS9XPJ4O3tHcaKa7rQj8x6vcDISTpj/p9gi5aa99Na/V90hP/UEGbVE/Br
GNTYhssivHSrfzoC+AqadNGwHGCtoJXY06lgYFrmecjXMS/PGB7EesjEZsHWpyM+7k1R1fWNNRuM
ZgI/707t3A/f/SzsvBw2zMntTawuEUIeggHM/KmomJU1aohMZkQh1uS2JfBlhV4+ueeMzPucvL/b
Zthg7s15L+QB6ad5HEilmNZDb1KQkVmT/A3nQi3mTcbanLnzHxgiAwESqAiCVZCPsfn8tuLDU0bc
lgT6zrADptrZSmWJ+aA54zOHpfg9aWdtq6A6q7pTNMp5xlunHzGtI4HLcTYHdm1s7DksiNCY/RFB
vw2COE77b+jmySnLyAZR1bC3KLsqc65wtnf1s0PwB3SIake1dIQQ7ayTJHqtqrFY893KrmPn1AeU
wMBYprQ7ukYTHkWVZda6Sfpqk9SJecj72pTYuPV2w30UpMIksQe8PdrZgE+unRrc5wL12/PUA+cb
ZJq/ULF0NzZEvZs0IIaNSppkxnZQT4UGAFtmpn+dsqi/549qW88gbmM6O8exH2YPARVBDJm0d0NX
wn+XA2N5Z5gOQYi6jr5H62+DVgQPE3xMSuEZlSa/9oAdMwm3CfCkXT3YEjBrOm9SM0EzSLbCUrD5
9aeWMAYvMN3yE4YH16swfHyHwER3mWihUzeA+BlLOz5hYQnkumuE/UlrbXHrzo72YDYD0Ta+S5t/
plXwrYqL8ZOkqfjJBo97pfdXX53E7o/6nBl7kxyWs1/p9R4f5yGDmNv2oeMpKFBECzRju1KdgV1w
GIa7cciSG8zlSJ/BKoPQsPCopuRpelgi64dOpO4aCxay/8IQLxTm/mMB6t5d++nHkBAritIZ3Oaq
bebsOdPL4TIjcD7TGQ13etgQphiAIM4ctLjYCCKGCxO+nVo5sIwNuM2rICPwgbK1PNPg829xVZV3
Ug0KnYbBPMXOmJzbaL02dT10Gxdl37WjKXCRtFu8sAHajIaiPAJtcO/CZRVJK5/jijpowJDqIr+d
RPiAfpN2WprttGC6jI3UdjFQHgIGFXY1lqpmWbMCyerlL+uYCYrnLps17buzrHD9staBsGYAXwsa
PhHREE1q7+b3hbF7XyRZKSyvW1bOellDiQBknaGJOrMQhHq7Fst6iyIx/zgua3AtrPGYDwVrbimq
6Slf2K9imFjRjaK671VVnGbd6J5trH5ekSqFVakWSJeXjSFe9gi17BZGajBtSZY9pAqSSNvTzGcS
3L5vQbpbYhh2NRD9XmJU6nEidPK2IRTRp7HOvoaD0GxXTkGOwa7Rnfqo9SVi3WWf7Op49pBesYPm
ZeC8DGVss1XwnTbZp6LyVFK1s4a2WbUnKGGgAe0g/anft/RZRwcTAHsNUWSRSmcgsyETquERqfdT
A+U4ig5OEvNypHDeDxcIN+N13inbI63TutE5PvpuWAG0WqRtfuo4G1/rxlOWGqWHbmI8+DZi6TbP
MoR/Zej1qHAOcdcJqFlOaHlG79KsAJMJQYz0pIstmvhgkgB6iYNMfA4Lad20KB7v84kB5apuwmaL
8dj9VpETdR1xOL6SKAbJpJmijxqqrQcfa11D4mSnDghtNRIBam1EjWFFWG9ceN+YWswbqZndviac
5MKZDhXZsECcaa4J+5rR0KYPUWY3bdczSCsHVb8g8njSZVl6LvoHbH6mbm/JJDCIa+nDR3pFJG9Q
NRxqrYTSEKI5fgxcavZV2djmxkws7WrPhXlQcrQeiOAAzEXC6Rp8L98Pclofy6ID01zodXowtShu
vSwK83wV9g7JTQYxDqk7xg3k7DzYyH5w9xws9ZfRnbtXs8hL7jFyWnR8vGjbYZiRDJPTg24qQEb0
GZy5DQ6aO75OaRcfFXDd01A72tGt+mGfxeN4jBV2RNQeNYmclQwQj2v6F2N0rnPQjo8ImlHjFFq6
i3I/OoYzDkxumiPviD9NnmNT+t68GEdWZp21LwHOuucSYv5GV1a6IfvR3/G/vOhR7ZOuIuxNC6ft
JEqXL7+miEAoKj2608i6QyecEktb4I9uVsMkrWvEx/ATuru2RJVYELVZxPM3XWg4QVsGHmhNkRl7
iPOZZRBgD4tI6E9Fk1jHfmq6CzkByLANvLVDBPetiNV8oI2a8AFyp9o4HNg3mNUhy7jy6OrWd8Sf
UOkKc8cGllIg+WzjqrYd3nY0Wqs8roJ7ZIvTjpWHg7Wf6J9IWkKmWGSfDKsUTxbjuH1PKtbngUiM
z36j19+wnCAh12JGou0MYE7/ZEqCDqEG2FDqrOIi5HAb4+fl0A+ZrhtHuUkc9ooFFdUUG70fXRM3
bSF1dF1WeXBky77rJ/YRh6O5n9sy3hi1PX2JNL6n+myJ0zhoNI1C6b8yKbF2NBljMCvFcqyf85GD
Mjiq9Rhab10X+jvXqrStRLh5hnYWnRB+BtOpy7XiXmq9eAypX8Z1RGDFtz6hT7c2QVmfCYpitSHw
M37IywGbNqlGfKgsybaK7FkM4Bjb3RgoL2+iLSOPHpvkX2WelEa9hZuyrI8CKSPvDxEtY5/6h4F0
JoJbhpboHwv6QBRr6caiHLlNZBPuyTGaN4ObNliHoFAL8pJXlYbbdaT3s4tsrj/qqXrKOAlCJJkn
90KwwIR9wyy2ptGp57CKjJ3o0dD6jpbAS+OoRkLKpEvK0DDGRlA0BwZKX2AVXGalf19gk5ve8I2v
ba+pW/gVbI/lY5MoC4MiGM17EdRTthuYqb7FOOxXZuh8ytqcQ3XH3j6L3PDIXBqIN6kaxqjmuAMi
j8MOoMOnNhgrZO4TS3FV9zVLUk8kkiXKuxLQNfJyAB6al+ZO+0h7Yn6UZQcYJtEZipOMcEbqB0UB
I1B6TfNCXJB2os71A3nBUC/uuiFqSRJtayffucrVHjBkmVfTyIfvVvLiN7OXD+UoF5l5KG81AND7
GpEDlp78QjTEytIr6dVN6it0kvFORgQdpCPoK3skCzaz3yaURzHBHTnOcOwkTH5cZXglhIZ2wFTL
gfDUiv7G1rsnJ3ku5vuJJEVh4W+schF/j+3gJkkyUlrqUr9Ttl994fvF5oXN/pZIp+CUhnn5pPc9
OuUIxL691thndy5v9JfZboaPMnPNLySA2J/J+anWcPatQ4Np+MhOEJ5lupAow9gADZgyodYWomEc
HNo6RiNPHMOqG7vwLopLeT8RUPtsY5JF3BBkQOMsH6yltADZJHa6d5zahrbTqvEJEyRy5JwImnWh
i3AfWHZ2SJfMGwuzKzgNd3wQnV/ubIYtO6aX1nZURby3CptCNuQkS4jitOkjY9xzhiSzzyqYXkH1
0v2rneblwaq6cRuknbVJhBF+rMmE3PUIP7HPdBUSxtrdB2kKLbaIoL1Hvt5t+R3QopF2v+kRfj5V
/bRo60eihOBt3Qc5i+iqWfiP/bLhOjIETWAkH1NtKo+J1XSMNksOZEk4bzsVU/Nb0nrEMdQwICwL
RIJ4n1ZY1ctFskb4c5tqA0GGTcIbmOQ6C/ZcEwwpO94sfpVi3boZP9G35BJNfm5+mvKoAcgxq9cy
yM19mLBC+GbWeOgiQId1UbbPBVpXcqfrleEkMQnPKI69gc7+Okhsb+oSYBkGEQ05Lu7cDV9sGjNx
oh+Cgp8I/VOdYb0XCQaHjkRXGAQYIxS5Qak9T0c6fJD/aveeupwBWDpwb7MxWUnNzy4hstp1NpCc
Sp9g3kSjHVImRYra3EnSU+jYilvgG4ehLoy3uetjDgxN/j30sbiQChcdHHPS1pXmGyURTjBDcvKI
30RaJEu4fb3Q7oV/b4Ghwlwn0yu1SnuySKY/6JOks2TLxvwUa1a/KETKLxka9bUo0+KE94oARVXG
+xIH4l43GdNafV2dczNv9sg+1iVYf32MVbqCNzuDiAABxRtmfmwp164thL5VDtdiE2X0PkJgMAbD
TVAjyakQ9nFs9pPD/exy90uDtQKMgnMvcjRISLTiT1JPrUOVpOlZIaXqaEPaB3+Ir4Eph7/jm4v/
qhS2LRwdhtJdwSD21zbAEOfC9xGN7bRpaiC7xfKVVF25DL1yx125NfUvyMPgMZA5gvYasz2K4bDU
7iALTS9SMRfFI0To1xTF8wIPpF9JT4eMyQ67IOHF4WzhInzvcDL3IebIGWkQToV0jhG2vXLVUCFq
P0DY/9Nd+/+H3MkKZ7sUf9mR3xVff27C/+sn/mjD4yh2pa0bho0M8kez/Y82vPlB2rCHFc1vXQCu
+jf/2LA/MJ6ScKvo3isTLe+/2vCG9YEqhMb5H717qMn/oA1PO/+Xlszyi5HjtEykoP2Zv7dkhGJs
a6fDsImDoFiNA2uiH6PSMAzc8BpH5uNf97+WAdvPLaAf1+OCbL869+O39lcaoPoHVTVsZgvJHQPC
70z44xWilfFvZn3CXPijv13LdnTK0PeO0wKK/qXVBrtG0DQMhw0S1QRSiA2UDwSQcUCPVV4SP+gv
3WzGu1S0uRegpHyTadFfm3xMoCgQrrOct4wjIfQAmpOuWYbUblB/tihFB6zO0r6h+jCOnS6al4lq
xF83hsKsEI8OB/5sTkdFl7b4RuOfUtVJjEdii9p+aypgUKfWqkkHXBJTYTDNvtfGyvrWyrAAuDRg
p3PIa/vejVr4LZAIgBI0bF7hp/PVrRCsrNoKC1kFNAnfXdvfxXLWTqjt9H5fEeiEhCp0+VU6Ulo+
Oxyw0VWG1awAkqYK6ybBUxb9NE3tytkk8JSzjVZx7h7AMDYEUBcrU/X1d6KMSGpq5EEFfB+MvhMb
TeXnfJKPlNNJ6SWx6R/h8MwnVGv5dRzT8xiKdmP5OvjGqHzSMhZ1h150bM35LrfVeRqJGIlcmhIV
JjnIJVp9nsKU1kuHm5GYxYZSx2UmrEkHbSvW5I2hjdh5p+YpIiZ5ldH0B35ISYR53eEwrW44gtLT
p/kbhglEClx5GxueX+/n0y7hdGgA826Edj9VvWcbaulNj+HOUbblpZl7ELgu1sD8uXxdowQ1gu95
HKFE7GL+Y1FM6kwjmhRvYJ8yWy/CBgaaxcWFzHTKff1u6Aw4h/hj1kYefA1EcsnyIPEIe34ZfL7q
RpM6Hnldu2jQ7woSU53ljiYmw2Z8gA+tEQdsbeKNwKuzkZDoy8R8ndIyZLpPNT8gShWNeYcFGIpM
ZrzFMtuSO0mgedfuTD3+rguZbBK/frL5Q+87N6YZf0ewcM7a4Bhg/2bsizAPe9dDUMudZiNrmXpk
M8muNbVzmNbRpoRruHbGJWm68qsqOMemNehebPnNbdXaN5FWPOU9Us8B7ydyjPSku+M3yQjBS8aa
dmPGw6tHhKIuOihORIO7QfOyGNZJ9omgx6w6y7kRHI1vTH98AZT2eQzEgsIecF+bAACkrz3CbCQN
F9Qdfgp/Bc/LXwtVeFPi56tRBtjGkCfJWjwlussH8EnT8blcOkQvPq7gOCccEd2yWhPJuLJKUFsZ
+kYOL0I7NEXbc84nrIwHexciWFn7xTCttDQFJJzxomJDmh8BWzJ5atTjoPNJc5Wd+5znYOklJsOi
2Lyviv/T2+b/d+gPiB1oE/77Wff/bZqv2c97648f+LGxuvKDvkwUUItZv26sjvsBFz3/NgYC3WL3
/fd8W6gPiPAZvSg0uyYBf/+ebwvrAwp923Uk5SRjc8P4Rxvre17Ov7cfdlRdd7kS021XWVzrN61J
sZzHQ2YYez/EubXSWcmNTQexPt7pBfpLmjxzenUiH7ox9gUnX/fB1C76zxhPWNiqnnfJ1lXtzUVr
YEnSZ3tlZnZX7Eet86HoTpa2d9y6Z4MzrCVCg9OflqvoaNlpl66CziGE1mWwK2mnxUw/rrCtxJ3b
GPImEBM1jdDy8yjc6NAE/njphPXgWLAFuIMTCw/OvYLR+iVu1BY+AuvAEG9siZU6y9aq7DqPQmhe
SwAQK9HCfZ9rp9iqKZk9In0ZYdnMk4rKvfiBRjSB1gQ7ayZ2wIii0wRbetHByjUtWndb2OZb6QqE
nn3zmmeJs0tKYJM0RaFvj/50iDHF382uOxzpCIZvbiX7dYrg9pgb7Vcmy9QLSifeAKm6N7hc04nk
Nx8i0U1bjZQxHSEO4wQ7LNZuZEU5Gc8v+McOWmB6beZ/Hivz1FbpGYSmBwDkCGxvFyFqRSxeaa9U
rRDyR/MtTctdYy1sFWgYXQpTXgwmTVDkhgUH8Y0N/MTLWCFWlRF/TkN7hIetnkg8WBTgpMop5O9D
vY5Q3G3coIJ/2Wn9yRgYRbALHbMMPthEF2vUKAaIDbkmdVkzyB6bDF1aJvZDaXHYIJoogyJwN3N4
vZ06WzAVsLpnMIDEjuL3C16FL31atCP/QmfiozUG67WuO22XMla+zbIASMcop++1y4y9syKzWhXY
YE5JSdZ3HSa3ulEuAQGY75KppH8LTQp6Ac5LO0rbtzLpkrXmaPdG5R45gWDSDQycsbNWgyb0B38/
pc41KUhoHOR874TFXaJwpQWDus4A5Q52n0aEWraLuCzxxRXuNgp0e3pN7RgxrpY+Mz/rL42SB02k
DEl70ST3SnX2RpVVfBp1p2du72zNGEN4vuSF4gWcTm2ibg3Nsu/boGmMs1Jo7Ugnyw2IhZMWmWvi
prNu22ZpB4QvHQJto9zFDh73fFggWRbvXSw5Ci0VfkZLbvYzfYdHnomwpsXivsYjSvOPgr73yNHM
Ey+VdIXXXV8xxSx1EtjIznCAGc9zGMm1MgpfeT7qjQ5rNgK/FTIELA95UPfBWbOirN13xM+2a+iy
DWmSCeHGn7UkriNCdumHzV4CnBXstF44a9E7OW0m+nfT3oFYPp2gKKYMSkcbJnmQ1zXMdpykxYFe
jlYQgxrNxGDEMdFQekMo6zoALinhAvoIpvFYO4jb2dOydYBfluka4hFBY7paTIBCR3zpZ1ho3grR
h9m6ANtKciwmdkrtyrWfddqnn/OBN8ZtY/9aBzWMUiju2P+I3g1RAooh1VcCAU2+lgCPCI4u0sD2
VJJys0heXtW9ten4NT4msc4b0oLgFhHINfo42UOD7uLb4FeFRRoYDZJ1EkdGcpVFnMVbBN25s0Eo
2wQ3YZLz9C3GGrugHzmCCjCW6VqXzmwih4d6swPKroyDrOo2fcWp30VbVyUVc/7Moalj9cb8NadV
tq7olN27+axv4ARwwa5MvNbIej5oGaruMPkjwI4KUCh5xEepCfGcQAW8wEppvw6EWVnIvsfq0hVN
x3DDmeNDNsr5q0O9DXjHWnHGfYxb9Ri245ODiN9r8mr64thDtZ2TML0zY4NlLwqIrYIz+4BLrtj2
feN8CURV4/lurfnZ0Oe3QXaQ5/Qu/0SUNrpJJlmoFrGK9O0JkOBYg/7UDRvhMcrN7NzWfUK7X/O5
o/3EqEMGgCxXKbLRW1iyxgbKLLwgbKctmioFDX8jCBAdTqzan/qWYPstzbT2AfVxat7jDun9LfNA
xxu7Rp4akSNunupWH+/tNCLHNLXA0/Q6ZLWHFDTcG3NQEn6HKKMF7AAgeGQo2vbPAdKP+jgbI9Sd
sI8arP7vsizQG8kwvoxhzAlP8l2GVxpIl6D1csHzNPHiouuvbTtFt5YGjaiHvH9xzO5uSjrr4Icy
vnNA7W6bdM4/arOuzpqbjl8Ia6XnrIFRRm7suo8Q9CdsvnWWXnu3KF5yFMb7LpmHgw8iiml752Rf
JV6UO8iyy/isdW/HFhcyobqx8xIIp/ucMnOpvJqiSNLc7PxkQds63510rs4lOILvftgPHTT+QuHw
0SqySIES1Wtkc+j/VaHHKdkEEh0KXTD9JsELcF8UhvxMAl+8i/qIzAxgBTI9G3k1sipM4UbL3fqR
OBXUnU1CIKxQCM97peFcq0RXepVFcSHtjPIOK8Ri6hvn6pZAP/MCOFnLLikejUfgUFV2zqkykn1i
FHB/gkjrsYbpofOkUJQ4a6h5aC1KvxBHaSTWG4qF/k4mqJd1YtTPedRGuPBbX31Ma8N+njt2kGhi
VUXgMQVPstf0O8EMnSP6lI4XyBm95wgl9/7gmhsjsI1TGAj4zTBH+1VgLWr9btA11oiihttT11lF
r3myxEpz5wYcsKHd+PnCgAUrCSFLQgWrL5mGw3g1B1k+sEpWhIvUuotGVZ+ndBOmdCqbduyIeTXN
xr6r4z59ypqAL10RBGa/Qfrtm54giD4+ujm52gfH71oMU0hr6j0KFfa/CglBfgdAVZtuMayH4k7T
J+afEM2o6/G/46ppTEUybklpEdDRTQPs1VoyUP44BsPpoHbt4BzlTCDWfT70d4bwo+BolQwzzwMs
IuJSCdZ0gIAU924xEhQ7x9rU3fsVpupPPn6LESXAOk6J7oZWrm/od4PODEN3PWCLuCTKcHZDW7mP
/pjJO9J7h2Cd+az7cqyiPW1pE6WbM3ro2whrQmt3a84ptADVOLveAuBIEQh8hRnefG58y1kkBqZ2
isyGp1Cm4Ff4QvT16+jIinpsKjg+mPpNM0HAZPB5r/PCr+sm8jctLdVVQ0jMk2N01QkyRfAxbirM
/cQ0w6UuZfBo2UFISkHD7gCvGCfo5FTluS4Q0+xMspvcvWSGzGNFdG+ucZRZ7VWQ+nHrNMq8pFpo
frSGdqx2ANsGf13IhGU5ayWcIdKlsgM8c/PjZPQRj5k8V2y1U9c9jGY8lAdjcpJjKObgjW2OxRIc
qT2uiCw1gz1UIWa41B9fSyNzTxMCv+tsFddKGeOOMDqDOeoiNcxn+1zUpQMawj5VM2PwXLR0baOE
aUXunwbNnr+yYZCRpUT6xkwLHnlSGdV2wJV5MNqaopZSpnoLArizBYMTsOb6sE9BjkRbPMD0G5hX
x8ZGR6+1rUwFiRZJY1XvhpFj+8UOW3fXFBj8mHSO8y0jjnoNHrV4JX/6taWHhTLGiOCBMcKx4VCZ
CwcEAijhWz8VZ9cftc3PYWq/NrX/XPEszcaftG3m2OV6UbTjwSpSGFXA7uojtoT48Z9fBpO5K1Er
KIWt+9fL9HOWF76vDQew1EOOMDOI19CxsHj89XWW/uCvBdzyfA0LjCQVIfXcr9cxXE202GM7oN55
9zVednhkkFQEAcnoJNJoSfQt7WfSOKw2E87fXF382ppd7iapYbjqLRdyyNJB/vXytHwSrawxVFh1
VG6RSbQPwsGmZC2Hg575851TmdU2KazpSzIVo4eC4anX3ceZ04X1fswAK4wSglON5Nw/j1dmc8VB
mtVYHnU9wB0Xzy3QBW2I0tumrlmqCjX7qxLfJkFc7vmv7+efPxCVsE5qAp/MEdL+rR9LMydUIPXL
w0wYNcN5lBwlbi0aYptO9i57fABk5fBPL2rqUrcMw+FkKhUogV++kzWgNKvH98ZFg/ls0kNNsvaL
XgfHSE0Vjf1/dSf+ixfg1+728si4GEpBPiD/kmWJXy8WuKYgJyUDnkXs8sYmompMtC3mn/ZvPtWf
3zTGBRxDGMbR5DDt5e9/etNE1hhlUUU5OawZ2nfLwCDE2d+Ay/PXn8j480MzF8WmFBwThW6r3x4a
Si4rtmc7PYC5lqeQWCPP78YwgN3rmp1Hrrdodu6MTYQtb2huk6EjGM4x7DUbUfjWvZ/+SqA2Xlt3
/rwf38+H9ftZ8a9/1T/dE9I5+GphsDG4LfYyTfn5ngSaFbR1wXySuChdHUqna6+YtimW/vF1TF57
23aXTpLp/nbvZRU2VRDgucYjrDqvViKPvAVI+mNU8r9Nwb9xwAjiNxh3/eu9+1OIzP3XmGTR8Gv+
S2fwx0/9MXNzPnB8VC7QCL6979SRHyM36X6wHBwxyxiKqf47Lvg/nS/6hyXexWWV+DGO47n+4XwR
5gcdr5iLpQ6MCZaVfxQj48hlGfj3xkIzEOMLK5GjXGZ7WHZ/W9kLWvoaPepmq2eISkg9HBv/IlIb
E0OD8umQU+YUqwaumty5cUzzsJKIKYnkSLKbpnaXRozARyEo5zhGjOZZVsAe1mj6qHjVUJdIMwY7
r9Yxy0N3djOSBlRsQj6p1NDu4CHpA16GEpZWYGs477GiXLp6qGsvQrF2AFfIeLnrsqzcySkm4Csa
x8EzqK+CDcMpdgdUYH2z1nM/OIMJlS9mVdHdUDDhR5by65wY86WiP7TJyjkhLyMpNiUxMPe9KKvX
Xuja1ykf0+yjnvryJUva/El0AXbBSSwUs8ymK7oNrCZ463VFI41FtYK2C6F3USrSHlR9Nj40ut7t
oomF9qyrqvtC6I3vlfM0fjEda4SNDqbyJkLmq3tZbnBMlnk7KxghItS9tNVMOBZxUKWrngwrH6/t
AmVHslHeZsSTwZEzCI4pUb8EX/XcoesXFZOGqRIqL7WAhSxfErn7xaEOhHs6hDj/LWD0x6YxFztI
1negFhQC/ZODRg8/T05NdyiMvF5bbd597ro2RsuwUCfQN6UM5WkeZdsqzuMXs+2S84y4DM9zbb2F
hjF+dDsbLWo3+WAehrHK/4O6M9utnMmy86v0A5gFjkHyxkAfHp5J85Aa8oaQMpUkg2OQDE5P74+q
KqOqu9C2AcOA7/4hU6k84rBj7bW+dWmLVbKqa6eZ5o6pfan6Gv7kGjRoux4e+l29KMzy5qq9l0yn
w4tSbZHuFXCuEHec2zxaIpUKZ3A/v4zTUN7T7JE9FBYQ90OyDOEpy4ee/dKcvsl0Ru4mKUTEZ59D
QiN/6uv1VQ8tHZXCmiwjwpVqWAfS1989sKP88PoRxQdnZOpcWX6L38XrNi4MEzmdCMCBnnu1YfqT
QFBTCulfjRG2NCiww+KTVg3Bgrxo5P91Y23N71IMwTWrOZj+ZF8TIo5DUrVcsAsZH1bLICXY9dUO
VMGN+I9/w6FQRIED3QONG48cKPR1X7kYxvopQHHqvV1IrHaMjLpH1Q7Har1nA+6Uj5SANpgpEPBz
JZx7DBXD1TyaWXcE6e0Rl7SC+p1EaXHl+0ZibB1k4lc7mP7eqquAeIl2hkue4O1kseeAqvHqKQ6B
sb2HqIABjRC5paJGA+nHRrbpjU5rlweSbR0Wm3mQhwa098FsTJocp9Vw0NKnIX10V3vzkGcyfIM/
rF6lWQafYgzcK5b5+JNNgy8ugThEqNavms6mMmrI6+6WwXI/fBQK844zdiPiquR4SnFrqe9UvU7L
vtDavSDHbYIzeFZ5cLpWv3msOz+xkgcExX1G32PHc0Ae4ANq51QsNq27KSUOOKPNkWpVgDx+doUq
QS1Fk/saozA8HojAAhN4NHuasHRecJrcAf6ebpZ1dq091B4iAWFgJRm1EAG3OVb1Jdix4Su6HbSc
8KNxjfyDkdhITnaYlb8XRQWBDFOHdXTfwQxA3fzVCdHcbn1CRyoL15cs1MjoeCfRvnUl71h7C/dq
XkXeATKDPW6sLCYlAKDIMpvwOmAN+4MrSuL1DrkqAS01B14mTNh6KTG2B5R0duZ21qB8zz561lCH
MX0dv2TngnpEjYiWbMF/Bx983mtp6f4KgOkorlNE4iceNl71XIS02AaSfhubNSl/gK8o5GFH+5bT
HKQ3CRSWoFlWxqsyZ40aFJp/iBqsG4mAiqcdIAxAIdzfTGF283twVLjtLXPbPAYWT8cXdzbwd2qz
coyDHqHOHaF8c5tNrmeCjq5JRtx0/jKc/KTxngOqQKy9NekFOjp3CjikoY572WSgIvOfKdrnySFB
sBvsVn+Us26f9ETptQ2TFn+kZzy5PM6qaHIVpY1Tsfr05RHhj2EajB8EZBwqDGenvqdo0KYKagVG
YtWDd/ZLtb4BPddtbDWUM1p4V2v4d4ObP5lQ8QjcEWB8UXDxzJ3OAhoRed2fi9mu2MC4a8vjaDKt
3zgQ/TtKrZ2fhjFW9/ZiYYFFxX0p0znI77HtVzxQ7NSDCuRN9U9JY8kJTv6M1Xhq899CiyzKcqbH
2FhVOEcjUWj/GSTA+AdSrV3t4Wmrn2TKCA8M9B5BhaRaKHINmKFRPick26DyVHGJ7ITDbUTEIKeU
3OtuREX2c7wm+2DweWpByBSvvaBteHKK5GSyONh6qrdFXTI9FaFPlQqC8inVOO4bFOtdawVj3CbU
GyXFoN/7pQduklYNpHLXxWSy2+5DYxdgTLj2iClByBWPuoTR7wj12qRbhXTK2oaNAV2zNMwh5XTo
0nPv/kZbxVOYhawVvBZP6dhSMLbkPwuswAQv/S/qqT6H1DWOVg6vYUjSCtN2n1s4H9PZfUVVVEHc
tDyJdxm0wH5nN+7knF3hoTosrpLteXITco8YRBs3cgxBBUxaLrSJpH4JzGrugo7ugyz43TSKpYJt
DdZL1gYGDlRzAIAE2TmYb1cun9+JEPBfJvpGIjcrq2FPrKe5dge5HNbQlCf42kaM8sfiLCvHKz2T
fve5Ifp9CS+XuH9JcQ+J9cfCs2jqHZMShlNY/KqC3P7DInZ45/zZ7+d1oXZTAUgpVuHm+wnLvd65
XiJufdEI/JhTbcUgilasIoDmBWaFxjB+uFmOsR9sPGjjoNCq3tN1Oq63KgAlHVdcMLSqcbZe4hRx
2IrHrdiv3Sr+sJ+sOXZjJ21iOlWcNxhohYQS7fRfwdYiSPQITKO7dQtWVY9DnifC6B8clmCwXLYu
krXuwptpbcNrc9j6SgZLZ59V2zsXr+sMaprGbPhs7YH0A1WhC3sbn+qTxd1qULQRAMLT0Ir9Yy22
upTB1MyhqaBKpfpuVSn4lG+sLrDZJRSOj496Fpei6pKotVEYWTna/QtDFD6jgjLGX71aujcNVOZS
Vl5A+MYOIHrwUppvUUCpginDjroJ/7smpncseac5LrLaEN6wb4WRrXuLmKK4HlM6aIj9YdHWPOxI
fWAMZnTxFbud+dvXtHXZePQL2xFKYYBXuxQ0v60N0QMC7ZFHoPkcGGxh5aS0PFElpx4wsaQNHhwb
citgHYYCrL7sEToroc5c9p2OONgyv4hQPdhtJR6THi/8LrHFQHvPuDoQuQD3f9KlxB6hcKCQHcZe
7rutDAgmEmEMg8H0gVbE6Up/lwcl30VCPMa9F1BDlDmkTba0x9ysC/IZ2VZGlHqy+bK7ys4fi+/i
onT6LjH6LjRCjS4/GBSSx2Wcl/Sa0rgeZj5S38ptE6aU0FL+BnubMlVSH+PWo4RgOrxQJghgNdmK
lnSzJFe1HseYW6D7orTKepxgPvd7q6WnKdsam2xsZC/21uJkj2H4pZ3R/AHAExqR5xnvmMdxiiVb
EdTUSP3O85dxwVUDPJYq6NmyffdHTZUZnM2a5SDG7ZJtFu+YVxgS7YA3wC0rHgImvOpmyKnucr/b
q1JnaEsmZbNwzyYFy0jpKKgdCLStCOu7E6sZM+ec97YoD3CYPdIoGW+3Haq1IvHuUGF3WbfOLU9D
vzlrlwQyuYqSWK8Oy/DPWI/Vr579Ld7+Sdd2DG8gfXHhh2WRyKa5s0gKUrqJnNhl7iUnDwRf35Ct
PHjrRDJ2Z9VNaHw0Xe9DnMLC0NCXwML6nBG2H+ZoHTnu7F14GMGbgqsYPHoNc8mR7abdulBbICvs
ZKI/vBqf3ZIKeZg2uNswlz5lbm5jHGd4A2eH+4kLczWC6joTQztHqCqjc7u2KQOr0/hYngLv2eR9
s0JoWZKHImQmuC+1Bb+QN0IImrF0MXwfs2rSZVwFqY7pFTUp33bYdHBSKWuC2PmuzpRSN1hUGI/a
Jtfu3rbaijyadOrk4lmQKe+CydfiDhdiMp1knw97kFz1w8Dy1LgOPGaS54X60fUYqsVzDrgIsvzs
WTKXb0h8XXXyumRZDm0RLP3Pal3MjzCXBV3JGBcSVqcpSQ5/JrvEkDQ4NEvg9SbKQ56+Z8zsWFtE
lr1glNmnYBF+OmLsh6gbSGFGKmltqMHeEhLnaYj+FqwaLu5SWV1se711QvPG4IY06jEGivkpq4eq
OtM3Kk0gN60TwHfQqbxpXJKaAGwsuheGgkYOBULK2A/pJI4L8Pbkgk1y1odWBry7yJ74yaVWelH2
LmdNvtAaIigtNthx9u9zwbjdqnlhx+bYNhgElQGew4E2BO2F7rGFZBsICso44C1mL7ykRH9256Fm
zDGn6XqcnIBWshwuaPUjI6wiPy3u4eYh1cOyr0ULxDBTSc7RrhfjvVRh+C4Z7rYis6H19z1/HXff
dPmynqw08PH5sfgh35gQzcaj4Q8H3+5AGq1Bx2qnKt5pPiF5qKw2vcdCyTsRQvJPw5lDsqPmei8B
J0v8DehdeUEbXBlO9BSuzighHwsij3nChsceKl5TNTU51H4z650tX3IyQmKAZDWU2fJrSTvHOfeT
hS+/MMf+otSon7SlCBqLlIi/7S3VeXSU4e4mF5BXShZyX0OUv0pZL0D06OnS2CfBAhocR8r4idNC
g3UyAyo1GtFVPs4GzjWnvKe7MOrHJX3pIZzx82AP7xGETa27RTilfUNpArIkv9ukoK0e2TcSZsZH
2FTZbEVDZ87HOa3933Db8EbOyu5/9PDZuL1k233AtK/PRg9HsRR+QmS4hO42VKtFwo6cerlfK8+5
I0LtPGJVdY95yzZK2ou5fjoWHweQ5e6K63L4KyDLDQlzwtfALBJPa39uzXr+SHszfVmWfHhdVDrI
I4US9mV0LP9MhmGhdTKwyve0GH1yUl0VmKTeLLMigkWHz75WBMpuQ62Jwa9OUIUHvLjzC+Hc8CoQ
60K7XLHxmOogmdQeDiPYoy4Rin7sPCMjm0tz3LP7hrniqlD8P7Y8bjLqr6ZdujwlePbfv8vQ0q9m
Ewv/6V/iLbS2POivbnn86jFM/d0sv/3K/93/+W9f31/lfyFcbi4/XLbkORgsTNtmd/NfyZjXH78/
iuwfNcx/+QX+qmgGwHds6sWEJVDjN0n+f8J87L94Dh5+wDwu/2Czk/i7ounDUQaHgj9yg/wEPv/r
b4qmY/+F724jAEHCYo+ADfPvn8vf1hx8pHzCfKL/Yu3BI/2fFE3DZkHpstrZ3Jz/qLm7LNUL5rTs
xHGpOmi+edzv7ZSGZBorRSMRLporHw/TUTtdfzEHwkWNHWRAUSmlvWUKwqoLh9UDhzKX3QtQFX3b
h8FCFSIWfAJdMDEOXVHhLIN7tiWaZP/gFya8YV9yxWNTXxu8Rm2aGl3UEl6Me7JlqKeSNoHPMRiN
9jxy9Ljpbc+5lLM1fYyUsH62WeH1cQf+7wibETTKSvVoGkErFeaJQK742S0FkQinCWcceeZgYmIC
mAaWtUHtYUKg82avW0uqiwxE/sCm3sO9sXbq2fN19aQDTmCi0CMFGUsn3u2lADUxW2Sn5hGfA5Td
tSwP9qKy7VSame9KLoWzIwTZ5VFYDP4jHROUbHgIt7+kZ8yXUFbuBWhL+ghVtI4Vx5Yn25P61Uw6
Et1GVj1C1BBHOBvhyS0BR4zmXJNV3x5QoHTxQeHrisHwzRjTJyM4jLqj2CK1dfZr6zbNTkZJbiou
bTGSFy2m9ao1hPNnK0V+MlW6fuVTBUA7SVv1vsIuvAs3+kqc9dQbYKxDPPHdkgU80vFwn7WheQvE
DiE2nPE3cMJYRqpXczIGMh2nH74ljBcV5pRLick3fwTa4pUIQm8p4twozXuye/antCZ17FZmNsuG
qkvqleojVGqcS01bVz4KcxLSEVcM17IG87FTTleffAll6OxSW45WjdjwE9sfHinP1f1XWiXzM7Cf
iW5J0mnYioBER35CEQRHWdFHEE1KiiNC1z4WCvfLnUfhMyrpQjYw8kJcErvFKJucA5c/Uy6JyOoC
AKwNGt2I/X3VpCLcfVYqIiEtJQBrjKpXWpB4CMXzzu/an6tbZm+m3RJiqCgEvqvQUcYdd81COAE+
xHTy6EkeIj5YctI5dSF8fiMnNRAfWNE3p2T26HGU6fj0RYqTxUn+5LKlF6Qr7eSrSMRwCiQa2a+2
HM1ql3XCGo9OlaxcUrM3YNTtqKG+H0vbutZhxgzGDis4Y7Lrf6GHzLGB+FfvTexav4CA9MY1TSsN
REKtw59us67yfshGwckY/eOM4Fj9UEgFvxdvzd9n2neDXRcSfKYOotpe0I13kCadbJFLKPeMkY78
AwgBH/6lgR6yt2tVBpHZFIPF8ZYupiU00YTBtQZf4dgJG8ZzaMWBz7y9G+fBfzB10p+BsPTjrqz0
/GSUYf8Zdl7/SjmrCSZ0XQ+e7oeGJqFZBLu2C8cHw3D716nzPATZCbTFihWDUIcpaPCQpO7zMcEL
ZIcIIAZ1vbHdwiKOEXoAF6ySDoWFJCi57YLsHUHcHvkQCsm5Jt5s73B3rzuPq3JiapqQMzIPKZOW
IxGLvhl/cViYFW4s7YcRx7YBC1a5PIpwzYJDkzRtQoBzmY8qNbyj1Zbm2W9xduEM1tZ7Fxbrb3IJ
qYjtwVxuzGowbjTgxJuwB+SxKS/+41S1+dMIAIoT9iiss4n59uRCfXnMg2m86wlbDGhmNZyjRsMK
wqUej7RmHyBPJc8D9SY554N0PchiwkDlhW0eG6gBuHPcQP6s86m5k2XnxexAQ1CO83zWSbf+1ouD
N5VzVGMdi6JxfEBXW9eFLtrM2bnEV9ijtMW7b6X2RJSfLrnIm1HTeIYPP/jpgOk0F0Yzp5p6Qjak
my6GN0/AEQjM0wIfyIY538B0jA1m4iBeyuaz9BzxPLiai5DRNLQhcyn5ExNb+4Z/lV2AUh3rD1u7
EDtdsdpZ1BRy66ij+To/2q3ZvvTSksWjHTSkdweqe+63mhi1d4zatK8yuUCLGvn4V1S8gZCaaDl8
n+xygp3U4f1y7lpiTDfpd0PzxFRW7GHrUzGo/BLrYpr9yYwOrFhv5s+oDaT2wxJ4BCUiLLGk4nwe
lUiHcbJYpN0ZN/OTW5soRUaj5os7qhlRhIn2guIq1gjXdAXHjqaiW1PaI8f2tMdjGSTz/dSCPNob
LKiOIzhmrEWJ3o++Ll0cY5Y3Yx1y5LXTWUTL7WZwTiYA4eM433V6XtNdRulsu+v6cUXOApbM8q/2
IBm7ZOeUqOSnr4o6NkvnappzArES9S7dNXyHD23j969OGUyXwWDiiIgxgGjtme/hUABFx5niNxdu
G695pVCNKA4M1hOoweOANRMrMlMsTenh1SDgtstChe4uq8PykjkcFLhdOlXsKUD0UDvWteY55BnH
znoEafFgW024C8xx/V3yNuBFnQ/PJSaMq3Rt5miBXhK5dT88UuIzQgIo8yMdg84Fd9GH301U0SAM
nNYJx5eNsPvDmT3nBL/I59YtqfuigN79UnmYjFFTjuG9xjJ0KBAPmKl9znIWZdCxWHJ9SkJrVTsn
z1miTrmE3+qo4bpOG3MfjklxU3o8yGM51Yo915w2S0TNGlVDg7Bwi3LWtI69XGDNrrkqNotM82gD
G7xAf3Gug4DaJpZ27pXOdKB2eav7N874jOzkhX+JJbFrlpuuunOrEoxMZfonOQy1FbktSDl7NihN
5YLZJ71VPyiJEK3KNXfjqkjdk+kN7Q+zNnNoU/z4G3IRb1VW+NVuYslDq6uAlsxRzr+ti5AqvJwk
f9xttTyiG9qfA5bGaB3U8MwRqf/FQb69h9ox37ByWAL2AVCIeq/3Y3SL7Dh5Zt4Tt2rh/aye7SMI
OJLVli7nH6ituOM9yH1fSaayuyoxnGvs17CRYPxg9MSZbPECJT7zjrzlx/6ogifDRaHiAZCk7z6U
CGgw+Tj/NERm/MQHjI4gBzm/tKEUxyxgUQDpzbmE81T84fvt7lnaLJ8QZsgTru3SM57lHSI+lQ7D
c7hMFcmAfqLVyKEn3d4Jb1lokuoCci7e9LISTTr4qq4+QnqG2VThxCXY3ycTcPFuYNFrKyc98qOa
rq00BdLPMqB7yDu0ecYXAallWEueVDbEkTJuddYBrpGGbo566OCEtfhlOKSGM5JXaWXWbd8CVt9y
uyA5erNYDjl7Zot+poAjNU06wVWOpxWnvjv3VHJPIcuKYDVXVh22wj2dLFP3Pg04CjnKZ2YT5WuZ
3OTCdigpJX565goJyVLY+fCRZj4vtQmU7iOHTD5/cvEulJlK6pMNNebFdTP12KqyJ6LOeehRLm64
H3H7RIZt+lc5TKM7a9bmF6vOAC+o1yO68d6FlgQ0qoRjDGsCiJnOM6pVGQnoLOszGuxymoj2lsER
5j7wKnzmnGndk1/aDdRoeAoBr7c6IBDLq2K8sfO+TeBsVDAgZizWR2ENwWNZ4jXYr9CQ1l0TUr8G
CZ62izo0rB9AApePPDDM30FQan1qOHOjSHTdoBlWJUwixbm5hdQp27jEjRJlnPz/2GmTPw4klqmk
aK38wIyJrAO0O179pnvQQU1did/xiKJQlu5Hpja5B1dux2EWkG0wdYHNTfTJR4hH+9EEO5PFTL2h
EXVV6JXx3ApADUlaGn9KTfUGJLyOPQB/8d06qgaLcT3HHd6zjk3SYO65srUVK2k2H06oWvtejilk
zFHMO/5tvm/Msl3gZmEPxW/bsV3lqgJfV6nsPikRWp0iSO8Ks6KTHjqDD11stNWKh30CFOzzJbHs
UhtL1WHntC94L4J+r8Kk/NOwEHzsnHIpGHUK6k5oq8Q0bKx7X8/8kIEvnganG2KRODjUE5MJcIf8
Y+7TehjQNk2uxTYvvJ1Ha9VHVhrdVTGvYDFma12hhVjhn8X1wbImRuXPN8iJxvNojHyVIKPiLPUp
juTVbgn7OOC4vyAld7+WrR+XWcVKoZxsGCMHUPlVsLGNWM0X7W7eiEcmrY7RqHyqHDYsUtpRTCe+
WUn1hk1yZSZ3hukDecMzgN8CvBLftHtxN+QScwDRrSKsD8U3kckbSrpsJxo1dyHrv0j6W+WhLPRj
42oaq6tv0lPyDX3a8E++iRCH2k5EnDYl78rcQFFMcElsw45iTg2PJvdk3GxgKTcM058sBIbP5Zs7
ZeRWsqmgxc+0b/yH9JtQxelAXqYNW7UaeBgWVKXneQYvmA3WO6Dr7MHbgFejTSckawAPEOYGxHLb
Mr0SAkgWEl4ORrQM2c/7QLSawrRfVceShYVhI7YJvXIOmUm/yQ7s48bhomPyF54j89PjEXPKGUvj
4pvdRf84GK/R4XAM1J/Z9ZvzleIxPzff9C+zAgTWADI8MMKJe7Gxwty/UsN6477ZSGITFczLLt34
YuobNcaT1z6LjT/mbyQybr3kPcMTxaMtIekQhHTN7Hq9gczK2qxu641u5pAAuSdTAPJMBQFStyNM
2GsbEy3b6Ggg8Yj0JkTH77pSpcveMytjn5kw1eiPXXqMjnJ4IqiY/9AbfY1dgfeLe9fCC7Kx2TZK
WxdKZFPE+szARutar/ZGdSsttneeEvLGN00KYs2N/1YNPK/yv0Hh4MPRH5vt9caMSwJF1fbGkbNb
QWlT6c5XxkaZK7YCpF1igJ/iE8ex4ZWOfu141WX8aao8mBhR97k5lE8Jy4jnIdOs+hbd2vRaZ5M4
KKTKKHNsQhe0JxABZ3LxItfP6mersuRBuKO8b1z7j89hkLeyKnr2n9oYaGWY4bby+ozHogjqx3J2
pxfSPxnMplXRcqjHZvhduPMS/TcO5yXlF055chaPiabs5nlvim1rui6Zd7fyStGA8iTeg2/F7P+2
R/L/I96IxUbxv1IN/73+nXUf//av4N/fv/NvcqH7l612jBS0hzb3HxrZiD5zLrKIFLv8Igy/f9ML
rfAvFjKiv/nOrX9UCy37L7z+Q/yPUEJcaDX/J2Lhf2Lwb3+EJULotxAyAm9rn/tHzVAgmY8WdxYG
qXTqn5hng+cVjbDde00o7rg4ecUYsCcPtTk3B9ccZFwOJAb/4WP7F6IlaxZcpf/kw+TboGkID6ZH
gtzB2PnP34npAdwxltBm5973L2ynNB3uYXIeydk+6yIPr2fBioSVeZVwmABeyC4yNGJqzLwT/yk/
GBYkgoY20w2nRZ1mBhoL9ADl2VWaePdYmJLzakMoJ2embzOZExaQ9FrEQOjsh6zvjF1O2QvdwlXH
ksiAgTynZYL0Ukx7x/OXuMYhFPFMgsxvu759GATKH13D4ZXQhYdahgmUzFhXLOTUZuuMgj9/NFQA
weZ3byuQgSc6YwiPrv3gfJieWUIKLBNsLIoDHGKaugLuHOWENT8dZ1h/W0XnPW/IIvLlzngZionG
3bLA/Chpcmk4YjefA1PAGc9+d0ccB0IKQFY2saC2Ea+H+1Q4CagLFpimRHJt2tOcG2A7WPD8YD7E
IyHdpY/IMYg3iwAqoR3T/pFNIV6lFtaurJ2Eacexr1WWGgd+iXmc4arsmynrTj1cmesU0NF5DODY
Ul9xqBce3spV+moZjPwWN2sat5NqY18rmy5pRa3n4k9ejLEI84UnhmdPmVAu88bhtK6IJ9aT9+av
QRJ3S9/FTmeap5ZWIv5qCi/rgjEKIPlNWhXyWU9wzKdJjQfJXvNkwyDYdYzLsWqYC521G3+rSgYx
68D6wa0CrH+JMPTN1FbdJU8dcKDCZkk63TA8E+E1rgIk4ENK4vuA2fXOdzbiiFmkFtF4RIqKrRc4
a2LPRR0eC0qGd33Pa8LNlvLEIWdfJzhse1nFvejZAG+Ix62Cy9fQ0qeqy08OguW+HTp12xbF8JYT
qT1yJm6ilRNJtNSG8ekDS46DsV5uK/TNfQhkagMSdgf00iJucett/yR+px1ho2lu09cVm1K9M6xx
uUldNKoS6ecBo6N1rytEBbM11ki147zHlIJEGtYbBb3bGuDWY5sOw0NZeuJYlu76gAYrY7UaOJgd
ATJdrPl9seT1HeuONGaC8+JaS2zJCo+BlxEq7RBnotEfWgb3tn0pqUXjp8m4UhM2jeuw+uNQYRtb
U1g9J64/7fyl87Hj8dV1psRpBCkKqGZ2zyDmaSCoU2gFbGWRlCvIW5wTwrhLzSBijGr3Xerkpw6N
OC7Sha2g7zVm/310IUzljST00C9v0TfE3mhn39nV1VKdJH60C2eahHjcLO7y3nAex3nCM93fIoez
LR8b7yYgvnOUVPvsXfS6mzTI7kIeMjHIJroEOPdiS6CpDOz3aDn5rwVP6J+KVWgUlkMdWeGaXC/W
ZN6tvqPeUp76J0eXAhPn2N7Ukzuc13r0DrhfxF3Ptx0pVu4w8lznw26D/CLk4J2GSetfnVuqR57M
wbnkKPMTyZHSWda3UUjnaha1TC7UB7qpKM6BSwiRix+zk6/1cvRWVU37LJWwB3pc3ockK6YDdrCg
vWWvOtWMgqzYsdqlYOkMeUD9d6KsCejHIp+TRRii/QG3lOmUUaBHlAHLQZsZ8+TFcY0EUSNvVixq
YWMz15T8nMPcHrz3ygr0g2E3AEZt+ulfeoXzvcDCc4dLB8+IJ8YbXCG0mkMMPdItU1+QqbP31qpH
QDfALOkKG1lBzU5I6Xg7ESLGSYOhPmshjjLqJm7stOHXUogihQpfq3jSQ30Jyt57c/OQOke5dUSM
G3qjDnxxrF2fjktSBu0fxPKlhczZDX/IVkKXGdfhrbJCfWpFc8eW/BWLSH+qDdOixEl4O3xiRFpb
6EcVh7GQc4y5uu+lX4hwJ7K0eXMrwLmhxO8TmhNT6pSjuaLTnenimohs2iQJIC4nJRPqNFpHiqHc
+SzkMobXbZVYxZeA+6MfLRZJT2nbOPNhaI32o+dW+EjQkF6aMjNuFNC5bJfQA8Qt1PGnVeE6/Wil
S2eAoRL3JR3Ht6IKjasl8ObkynRJMgsxrSLyhtyMzNyBxi226x/7h/MIOWcr3aspc57zRfwBvuo9
8irsgzPgvVI+oLzRmOhb+ZPuFCOBpenPdCxFNfhI+9kfGqYIuma5L15JPzu/lilYzkOLy3fJR3EF
gIQVQeVbgFZtfIAG8aPrRLpIp4aa1JOdeeKmnvlUi4Kq5tFSLgVSBjZJtiTqnf4n9ejytH5aKqVO
klLDA6qq7eFYyQKxg+I/3zhr4mwt3Gns98wumBr93TBO/kuf4b++6y3I/pexeDTCMbiStoQn4BZp
bFIYSF1XaCrztQm7/B0liULQrs3R1aoSKTImtOz9FGam6ju54kCIh7zGWQgvCpyjZXTgJu3QerBq
ByKbZaQP2eRNb2XXWj8cY3KegMNUG7TeO9jO3NwlpZH+qOl/JGdA6x06PF+CWWtCwaq7kUBgPh0V
WBf8+G4AeSYwHrzFbo6W0n1UT2vz5eezfWBzaixk7ZPxRzdbNYQnqUCcixoLH6tMAAvrumAHXLOR
TDJ+1PnEpk7vaU09J30D3IkkOhaUJXtNyavd+FtLgZFlVkThFgZGPmDsUrw/K6lYjM1snirSq3oo
4bAqAiiRw3GMWSw44jYvwU1A2+1pRE9ImF5x3DBcdhyTtk8+hqPp0jcSeL6p4ETZlsyeGRvEM7RP
6JbYJuuJJI1v3RfIntgQBZfC2rDpk53TPfK7Dp5c8iNK+LRExKv3MOr8qwllMM6aJa32dd/1by3F
unRPe8vZkvZwgC+R8jpywkOtPGPXWH55TJo1vRvXxTsMLteom3XBtcD9A3cNIZKimNb9Qpufu/oN
MsEHdhxAIsXF9t86PD9QXEactLi3+0/my+YwWF477+t5GV/JVKh7IF0SzjbKzR53V3CLPCHgrn5D
dvsiPML5BaRN9/xRQsI6EY0VR/TWgEiCGNVtg5kiCjxt7SxdtfGMKLPc9zMe8ktDxeeNCKvxPvPY
WOxGp5RXeREWz6PmtEni2jx6Y1+eZe/J+zHLnD6GybN8jXZV+mxMJ/kaDASLa8ODvh7CDHJA+joC
WBjLnipuqsCe47nuTXCn+JR51Y7I7Gdwy3kkSQL0UcKx+8TSxz2vRKoPgDpAzfnavJWTj89q0sXL
3HCavYwp1iw5Ads7hQnKyknS0Hcd2IFGW1+9E39l6C2jZZxGZ7Q+NQage3eye+ZqLOtPPG0yjwtX
Ix1kM8Ae2AXE/5PxUqThdVfAlIFOQgMH8ScaN9LryfNwNmsa1iiWJA+DecG4BFJ+KIeyXSLZnP6X
1S6/dO2jpvFU5O0/0D/TzS6nBwI7ZCtcs77xS4j9PSLWC13P4T0vOHXVmBNVwqExHEzXhm47b2Uz
c5P8wcdaxgVJ07vZy20GaB9iTTOh0c15a7wYYuUZssxJMkdh+z/IO7PdypF0O79K41z4yixwiOAA
49zsedKWtDWkMm8IpTKT80wGyXh6f1RVt6vLOG2cCxuGjb5pICtLKmmT8cf61/pWCaKmLrot29Hm
pkcXcNrU2861DdHZgHFM7zLNabPnLb63gZ6vCmw+ZFDKnGBN97NF1AEHYjYbT1o1J2cEXFlqC1re
eA1bhoJkdM4Ov6EtLgV2hi7Nf7Xtia3LQbPK6ybdFkno3c2Q/F6tob0CKex3XVZ1expNOtyOXG4u
rYyys5u10GZdO0d25Y6xCaLYPppCzo8Chs1a5OU5r/IX1y5+GqF/3ysfUJ4Vs4aaMkqWYrbHRkJY
oE27deV5C8yv1/d50xT0I7TDfcX0BZqDZFoMTeXg+tF48qzvGda0vu/FDs7c2oym+eAYIuYuRYfP
ktnYWRxIEZDvGWIhRb4HGNDzGnwNuL/jlMhTPLuXliraTNOkFHmRdS79BHdB6ozZWteSLgBSTYyM
xQ9/bCJr1anxueZh2gnWQPRjzzU9qFmyiX2VPUYzE23YRuLs94N4FFbhn5RZqy1hsmAD2DDZhzzt
52H2phIbSmsxguIP5GMo1x4kkK0x4TKr5HQIc9fdZywO/KzHwEpQz6fywmONrehzge+5YepITiGK
z7q10+nc2tLczJDcuWchymHTK4jSQAIBviFbnBxZK4AXTQeRNIcGsw0F3cpfSxu8H57V/Bjqgvef
Uvyqw7oy1sAujG3VxQYgj4ZckqzFnmpT6wuOcbEOmig/1ZMeUPStCGiDFFs5BuqgqUb+Bpne+ULA
q74xAafHPkzUa1aG1dEpa/BSapC3TDcZ70qM5Bj12vjS9ml8FxcNZUEMbR+WZXGFJjyyLBarH04M
Z9wQ/WUCE9UVITxlEyj/xNlHhkobmSTwaDw36WCc7VnhQx2D7gDT2ztO9oCL3h2DJ58Q2KaMmhTk
EQOs8koHZ5Hlb6RXXxac1NpKqo1LsU5MVHvjmQX+yCljTijbd4tVHGlNJ1zDYoA56NiHKdPGyXTo
qF6Q79c+6LsTeRD8wTEO9RJDvWivFaqrCYctM7c49na49b9mMQ2Vo2kdsnh68oN0FxnFbS5amhGs
5Vhyo1VoQThkNPzSRsFbUQQbmO/vLcIGTLCs2UR+Gd8W8NIh6JFCOWbKi8hGm89xWx0DP8PXHRcn
4hz67LYxOCzp54cFwSbmjAxEGud0yZfJkXhgtHewa5pOmQCPLNXaxuyz0QrdkA8HiQETvfIAESH7
cOgpu2SkTvU6GUuXymXekbZpHGIaoFk05eY+CopwV2VeeJ5yWWyNIOoOARSgcIV10bskEQWz/uRt
dOerY4tTYp94R2INZ6oVDtopmi06sHypa6+/mMJzXihnQ/FvVU8kC7yd3mf0wbor/NEw5P0UBJzu
kvrVGIN84ztcUbS76PM6qM9xZaon9owPGUvmFBVz7St3G9vpiVqRn+Ukwctks1FATjXLLS/4kwnz
o2ktCgCY9Y8p1VLrxpkgfoLkutO2pTauZ5sfDv99GP2HrIeuPok3HDzNUaW+/4CdVe6IzFkbyjBX
XQRvnG2/uXNVj9ubqlBoPG+Oa5g3knj4BuwpmB8LIvr2yjfcdtdL3wbFX1arcTT50WdetvYQ47ej
YUQRZhd5wYpP81ftjhdvDv2Lcqq7KKElTFs/BTSGVae9UxA8TSbr9dh5oBf5WPTJ9zEafrKpATJr
1hWDuN1MOdjuqDl0VlvtODaN9Shzinlsw9xWRjFeh0xZ3LKN5MDJBUdIHpbYzShwkJp+tuIefvAx
y5cRISlO25/uSJlkKQGXePogDessfaXxIMy7Rqmvgz0SBZ4cJzs2HAdPrWXOAEPjr4Nja6p0jFcn
CeQ9eOL+3ZA0ePHnqxJ/F6JH2xydhtsYI4rxRJnEXeXgbk3p+/bYt15IV0Jbl/YbL/Bo5ZqNfHWc
wtoYuKw3/my9Fp4bbFLXb6EZxjtm6HVbZxTO9T8Hs7Px8kwVPH0iDxm1UTSRuL8yj90EjvcCNGs8
Fs+NmzBeQhhNGpa0DQc4JSp05hbOPi/nN+A+gqeHHHEyhliPc1yUT1yyu10ukrs0pFMqsPqHsc0Z
9Zwkfog75wVj8rz2JsBJFtu2E6h81s6WPaycLtlhkCcRldg5Up4lrtO0lFezH91QU025eolhqDO3
LlCddi0tdRIZICzzXNPjwONYPi2J60GVpzDoWOV0w9XVwdRuOoxeFAnRbkcSdnoLyv6Uaja9OReO
VVFPB7fJp31f08++zeEAHYkKDzsjw3ZkWLF9yDpLPTSajpQos0g8e847V/5nh4z6+GCTY7aaHyzs
o+cRs8PRYvQ9xihDsPzUBRs9F2ryXlAbPf8g7JxGnnG4jwrklmGo6lcyQ/qQpTNJ7MTwwUjVcKTB
ibWbpp7ri+2hmHFtCHfK0+6TjseEHaRmEaLFhJZJg+TRdVP87AalJmUwXQyPbVUwphO/KDPa13CZ
tp7tzbiIaid5UXISVz5nW3uYL7Mbdhd8XyyWUxPV66hT29/yd7u3rhPG0eamuK0cc97wNakB0CGF
KMH4FIQpcL4q3lOSQGtIUGevRony3cj2YXBKvq/ETLZZQ88MJlMC9ZzzzMlkpQEfCabw+uaaSmFU
UPSQLbUcptGUR4qaQVuP41dZYb6ceYsf3SQSd4Qysk2kYgOJGNhXs0K+YVoeJ8e/eFENFB5diLiA
TPnngFepTVzGKFSN/OEhdWHhme2HEmrfI/7/xgLyix4emN6IkjrtiNFHXzIts0vnV+WpdNyp3nZJ
GuKco6mRNfY8pfsxi7NvbQp2oM8cSaaZlHsVZ8OmEJzIiTYBLrdebRu8F+bcugukBxVRufO5lKnx
GtrUVKQ1V49txwbrGTCHNa9sP8vARJNZuUwdI5kX1tZBjZZ5nrwIc0FRFgAEp9n1rp5Dc3xIMPfA
X3G2Jr6GC3d5+zUJcolJym1+dXHN6BiK7jKSGdhj4zQf7VJG1ISwLG7iNt031Hv5a8ttLLwJAycv
Fbp0ktBg0jL8OUBg21WKSnHBfmg/QV2ITvls28+8+Mv7gR6+vYqaJZzdNs3eTgvAPdOy+F3B05rA
UzY1Rx8hdyKT5DVlA6RpXdEX9u67vC9WiRyzF9vy74ZAUu08jyWZD0L+1iR+hlBpvpuOVcUb23fC
H2GeFM+MIV8hPmLzydpHe+ie7SCDVrkIXoMeD72ea8rhvO48TSYfV4nwBdlMQZbV5XtNxP/g1yJd
11Fobln08SlCHmTxnOkHc1CYYOm7pISPHTzEQgolQlMg0LkQLIqK8lWMqFeK1oY1IRhv38f9i5pj
yGZ2+wUnSLNuwUzsM1u6V00JxG02uuabiHwirWbojXvAsQIauSAPUksuNlH4DN8sOMLuYNwZ8Mz6
w3lKUiig7pSeZtv7lTD+r5yUUGiGBMWbAMjfWg1+8AzpisOk00seu7fKi7vkcj394EYuPW2eP60p
Pq53VW9/lDSHYQtNnLupYDbGoe2cMWUZ78qNom1YBd+C3vIP5F3UiilJrGfseLw8HADxINbSI85u
68Cpy9XYJvtvli8pyMOrbfHxKz0jOg2Tbxy42I30UuaPfeIaq4nFFBai/mIxqHd+j0lXo0puFfWs
x6wrjauap8VQL57j2uXLZQXrlRbnUGy4ajPYmFEWA7uT1+vecu5JMJsXaif0irRPerL8iEtxlgUo
QyTj+nK6WXbLw9nSqOiNo3UCefc0T704w5h6MnmIVqYcd63ygi2epOcqT6/UyJvr2CXCNtnwN1fg
PZZkJSaOg1u2/Q5fDMskHAv8p/eB4p0MpKM6B5WDcyY1W8GHeaQv2nJ5IVtBW7/MgeH+qKSHalmB
rmOwgLcXyO5Y8THczH6NeZamxXpX81q86+MOtqjW+jT3rn/nB30Orz19kZH76HZpsBtE8O6m1pnK
jMuS9dwLSUqpnZ3HgLnonMTDum3g0xXt6zykb5i/EVo7eARN5a2M7DEk5rbRLFieWrn0kRhVfnPM
qj03XYWLKnLjV2mn7gEmJiPN1JGFpvAI+4W3aeJabPECGvuiD4AuP07smu6iMU5PKc/ae0HLabjO
gV8QVW7RXgbJExCV8mINkFjhiBTm1q/7U6QEKE2LLkqX9+lK4KPe+5iEua0wLaxSb+Y4KfKQDhTK
FZAc3XIPuzHg1+gX9qvZxLiCyNLLoz/RP2mhNfD8DHZ14V+anohZvPTQGxAI7V3F+41W4aVUz1CT
8aFx+205D8fHZNTqGNUljuIA79kb1hGI7GHhXDQf5depzEE5oLHH0CLiDpJETpV5NIj8mzsF6iP2
eu51iAYBVY7orVKfoWUkGeqtGF5l3yX3yph4jGdKIit2TGN8DfWYkmDuqYlCSXCC59wiDhdTDMjr
qjUVGVNPvgyxFZf73EOnKiNZ0Q05CVExDdr5fSR9o1xTmIIFDwAkLZCen4h6TfnGYt4Y2yPrKMa4
crCTHTdqrGRDkWhCezWse88uFImLUb2lXvlB55mBE7j/4FqO+4fwVroxG/sjZ+Bj4aYRrFZGiiTS
DaZ/Vnaf8Kao+N9mqMvubnarmJHSlG/U4vAs8cdmd2c4bved0FkC+NMOq109KPkjZSDfaUXe0196
rNiyTtehJRwtFTvh1h37XZ3k8nFwl3rU2Iv4oDQev70hdp2DQecf+6d4Xqc+ax+ULliznaN+8tMZ
dmU/2cSr0+QAUuaGx4Y1ZB5agCMFFNo0TPO73iAPibIW7xrov1qTKV+Dgi1wLmYu2IwZu3u08dwp
3nhWKL8T0O/VVuRmc+oM0D1wUAF3oMoeyO449/loZB0pCmpK8Y0SM8W6MihhrU0ngmbRTsmOjeK+
GfkAR9p/L2Mz2pFup2FHiWarjWA4VnZl35sqfg86FD3yj3a+wvj8VdT9sO5ERBur0A9DrPINoeyA
sKQGOBLb89olerdp5jdsg1lnYsS1qysbQdzfQ2O9RBgB1ZxRp5X4+rVU4H+w4II4SodxQygH6nre
nhwSsRigdHvgFogl3jHC21CbvOsH99sU9iT306VLzySOcJf6iF8TEthNZCHxpLSUguYCClRigLWP
Yzkmu34ypq9hb/3MNaJDFoTiHj5z8UqsiTcivXcrEFEJ3WWBsyefkxfrFu9tsmKLgtc7paP6vMQR
uHVkafocD2Z/82wWPlu7SCJaDcAzn2UwMxJEZL3odOVMlpm3DrUzPU1zZh0SOQC9mQIuaNWyVUuO
s6BgmA8LuRlOao+LB/xr6Js1hoBVbTXmK3yPdgXSl1x1r/JlMWtt0mRU20rWz9zMmFJ60e7pKHTu
UppKdsWcJ5s5s7+xfwvPDCLpJWeaXBcNF5o5KdyzpBVzrdI0387s/u7yNJZfPNqnisgcd2nizIeu
771DVtftudYYK7OhM2/xaKs9SwZkzr4e8TEytTT7vhzDp1hNMOx5LPm3shTEgSsg0AbWAz9VwXwA
B/rOCvE6sV0jal1pKG1rsBL6UurJ+zXPJeAtti/cAdm6TSeoAsnaF5pPD1rqc6TFcO8M9YMRURyH
mnfXTL17FLmXBtCbZXWOyggxrjGl5h9o1bBLawvOla5+Ac6mZGp0Wal4lTP8yLEO7HojDw9OlPP1
qq629xaDAj3y0yEv5v49U9h4toEyRm8VyTJ55ff7bbabdE+ZrM3RxV4d163FtW0KQVZ1byYeRRpy
E6i+oxVL3KDIdIg77O/MjRAOxnLtDC6oKpeVYmupM5wdd+035fCVlMP8kM6cjzUWyFUfczFoners
lbLDN+ZKDht25sz/hNySW9/4DXJxStTBiXhD95X5wK5hl4x8fgs5v1i5zH7gPEyewSN7P9jABRc5
WKdkAL604r4N+cG3xxYPW2JRvDbRImKwkL2vrAa3dwlMgxCZsTEzp/42BoDNV1OoMrK+iYsUzMzw
gQbKzQMr9X1EiH2LMYgclV8W9yz+p2NFWIA+q0mY56hIeLThN62VQdSt7I2vBKjabwEWW3ftVso8
oz5z2qhUph8hYiXXBDG6e5IGKb3Gkn7xami+IAx9TWL9fZyIIaSD2744dpwfk0bCbeA4Td4s7p9f
+tlkrQOYYj6MLXM6d42O2xTY28znzrKJgkRts2wqH/250OuQQrR78uceqaJ8POgyU5DaHL/fWV1U
iV0JW1dHI4kiInNjb6zn3Fl/XnAyZImd9lrqv5gg2qSyUDGibjr4BtxXHRs0iTWT/VgJU108g81r
z/vohsnDwJoPKIGhfXrIJW5/cGPRG0W2zkuT9RleB1wrbHtMzByGUPsOvgeg+6y1rqkNZZQ3d+Gz
8Oq79dhmGwAyC4k+4iRIyhmhXSUZLKwRvqNhQTEbaEbsS3tpONWuXW8qn0IFt3FLglvdr5TswKav
sAoT0MTO0Gb0U9uO9eyh7a8T0wr2Lm/TLfvd4mLk9oNUpd51bkV6X2rvOrdNxX1/mr6r3CFf2vmj
/yhYfoN5kDq4molV3FjSBk+2IaYHFtjud+Km5dmYl6BaaapT2nqzXkcRLlWniv0nWAHGcXb6tw4d
Ghv70Oo7MGbZDidNu+coxe+SzMP9YBc3zHvZZWLmOqRwwTZi9F+boo03hE0TRkl/Sl8a/DoPI/AM
XJ+DSF+nRrMjALCCuSlR9bp29F3LB2JdZiE8iWL2jl2cLZSG+CQLkhEkVvxTKuW1DjPKj53CP5TV
XFLUGau1TuqCJ2IaT1aNcUanLfpm65GPIBFvvsGrwvXhOM4XUps3vw1fCF6OD3ELUdsLucVlLWmh
YpTxppjSx5g9YYIb6iB8j+cnCOYz0R+U13wqr1ml2nXZZkeHcfaRXBK6AZeoSzAXWL65PDl3tRdU
B3S/D7+rn4U5n6OIhZFvSMgIBUsbE+jEIQ0n841YJhUiVC3tpRDFizV4vLh6dtLHMi1PVuUOZzQB
PCFCEm207OY1z/hB+V3Yr7gmN0uUkCIYlg/d8koHQNIQktxFTZQeMBhj68BavC7Mpt6NsASJtg+Q
IkgFs5eNQTc/8ppWlH+IbNpyclQ7dpLmebDVz7q10Hq6SB7CZETay1lFXnlvSQDcznzCTyDYTkfT
syLgd/VLCBjB4OsbFst8S+gLSSqwyhuR1fY29rO9jeKi/jrnii7CeJjUeSpwvcaB5f8CNxW+qi6b
yDRyKUWRDpuMJx8oO+ul4EuZ5POmTipUg7gyKPyys60sZXxMR9ocitijxypxkyttiAjlOs7B441O
/4A2EH/kI/tkckElkCWESOwOlnvG0S/eoI5PvM90h2o4yfOg5wDMYjbl+LYS9glSBB9NGIgTg0r0
gUjIDAGAkL10kz7CA3Hg97WDPPn92yIFETbGlQXSz+y/arg20Pmc5Cv+NH2PtuFsoyA0thpf9M/Y
ENZtxlp+HMMqfw7TMN6yFuB6Xxoz0fDaewLTae7joSGRRtb3pqgCiNa1GPJTH6fZL8iL6omSTMVi
Zg7vm6BZYpv0fR+KPhVbIw3D01A4zq7pOGu4PJfmQ57PI3zfxr1jZQXxovKHjI+86IgWNrRSD1zA
jWrOnrLK+A7ox9+5LefnkIenOJo61jmyvY+ayYLRopAVM56ZVVn1JmdiQk9WTW9C32j72GUp1C1K
g28a4Bn6/Di01Nd69U63CBl1CtGPShvrl5364RmHTl2uanpyudeGQ/zgMhzsWMaFp4Jwyn5sqbBc
TVz1uTqjFrCNsm9j1YW3NAiqbYQR4JlO6idOV2YeyV2a49c5wLvw2KXF2bnLlgAVdKEDBBAWT0be
s7NmrKUkeci+BGk9I0YbYfymoJilxBDTEdkBfRt4L3shIzGynQdLgCKHBRldJ+7ej9nedX3hrAOu
nOsgbTiu2PU9oYb1BylJuI960d5rc+h+Ya6ZKTWK5JNuLH1UM1wOfm/UopHBAFVJoYhiRU/UK6I6
QRQj8klHyxd7VcMCZ+ImfCzZYBfTVSU9rfdWjzMOrj7II3+Hm4yZM0qosmF189SpqebG3MkDaU0I
K51vjZJL5UyTO5AxTgpdvmSgI5gFO2eX5G51rNQYXtt0aO8pNIP8bvH9R4Rf0fI94fMjt37ywjHu
AAR05FZy8KUrmee8g/4rXrE0Bfgz01AxSlIyfvVTNlW4nWSYf837GWxegmX4hQrB8CBxXz2oMky/
QZ5WV6q5TZxIJWbYTBk5b6S0fPz/3gjPow8d91+SgDfvP/DCv5c//nZ9j97bvx3e1c88+TNSw/rH
v+V3Y7zn/GY7ro/FXXgCVMdCif4dDezZv1EZJhYirxQ+XhHrH8Z4G/gGyI3Al47kiF8QGx1aVvzv
/8afmI7tmiYFnj7hH+c/1xn2Fz+6JHmI4A4+nO8EQvBf/OgpxZscEdi/R1YZcBP2rog5Hwi+T2L/
r93v1kLm+DODmAwAHnzL5wtaMKzdv3ytiLGvqmUXcsLQLeMpdsqs9zJvV5LT1wGuOFOu+/FL4GAe
1exdFgHQecsjm3KeiY0t/pzSPvwvvqvF+/8/fVeOLXyYJLBC3IUz8ieuOXkwIgBFE25r7tp91hxR
SoGfUn5iRe1WYybyDHwqVA36pLgDqIpziA0MHsVe9qg99e+P1X9INrE/f+Z/+Y6A2mEYJDFBSepf
S0Q5dWt2ZRFYET3EKPfiiHInbiKwwvspjpkxpJHfg1gYuDO7+pRUgDB7TQwmzRRGprj8ZlAL88jh
mp8daDpnIZJj7ZVUO3BeOOX4zZs+8hmLQd+jR5V3rqL0ckQWVquZBLaNmBq4Bm4kc23HLIp9Cooq
tI6YSciWdyZwswBAWS3KTZqLuyAb0Idw9hq30a5ulFdt7EiA8FH4DOatAcJpHIIVBupT5Ib7oaku
nWsfEORXTfu2DMNGTNuK+m6UZ5f0OOF951TPq9wWhyx4VYP6okj1o612uIIn7yj613AcjpRJ4l6r
9kT+NkWXTwSWHjUMNS+95j75YFPjPJu3BdwsGiuwQxGXC/MLIdqngt0juJrd1DkHfLbFGnoIEGR/
3hljsSLYsSFbi3eQbmPR3ilWn50Dl3Pc+JRI59RbU/EI7xPoi/xCfO6UYkikypyVIsyMfFhZCYZO
FONUVoeWXvQo7/jx8GUCsamb8Va18pHf5yo1nMNABn2lEXk9Jng7bTdWg5PxHjgFykGPIkWgGcOw
aXKiCZ5M5ZNywNiYPGVUhBrtda5pSQrid5WGWyG+N1P1jVA0MwwaTbPCYHbfhSZc44cESokPF7fw
vV1SYPIO2byagayfkj78xqLcuIP6JIhTZvfc0cYbcTVoo9xIIEaHwUNYiOojcqCAreqaH1qhYEuu
0Gd/dnMZP1JrUr0HDmc7dJnloQlhWyDbHr1RPHlIzy9uZitQXBEMP4WLYHCCaD+OHrU9uB+j16LO
Sir2yGJYYUm03c4sQZRBwrbxs3nYodF6qODawO8+grjhuyB6AlMuP4BHpgNrYv19F6s6uTiDcy/b
zn1stfJuvV00u/8tx9//cwWavJaCf3lCnt6LYvjbf3kv6v/2t/N7F4Pg/Kfj8fe//8fZ6P7mLWWa
HIEchAtL6h9no/Obs0x4ZMM4NzCW8l7+O2RK/sb5IcmLwdKk6nJJr/1xOAKZsj2XraSwBGBBV/yn
DkcQsf90OBh/h0zJvxQugNiOrGHoQJGGLXOUEY5Mi+wbuV8l6lqLzK22iw00WVkG8+9qoKl5y168
Oc8TngLanZodOQx5dUukbHPGUpRzNTvkiy3VWJi269qIQAYPmCMgJJj4VULSkE3Vz8eCWNkKKNL8
BSWo23t9bG67xowPVdE29zxG2ZeoDdtt6rHVL7B2rcchz8703wZHmNoORIiy2BaAiU5Foljh48R7
p7TTPQMs9RIAnTV5m65y5MbHvoRlKSt2ir0idIARu90YOelT1ZS9w0rD8i96iIyU7MTU/yQB3bGJ
NZT93BMkv/V0Is9ngHrJecZ3d6nBPuxCvwr3cyx+iFRT1em700B7WA+YI7OzEXsjTr0qdkNqF1kQ
ay3sc5OqeoPqpL8aGUVgk4YVAqNCnuB6z+TimFzOXdSF3ApyALxbYirwhSy3YDHTCkDAODtp7R3D
s0y9+rvItIKIUBvgVg1rnfYNls/ObH9WaZl98eRcf4nodWaOr+03uLeTx34rLk9J4cx7/Znnrpdo
97CEvJ3PvDdbW7LfwRIDHzHTVryoMfQZnzlx/ZkZ1wO4z3kJkuefmfJkiZe7S9Dc+Myc20JxohQE
0RMzNzehJkHP7Rn/yRpSWb/tlvj6gsnextq1NjrHHYTR39zQlIL8gQfAvrn2UKD28lvY2C3heKpS
yMn7n5l5GDXk54vPLL3mRcmN4TNjL5a4feF6zjFYIvjSLiiM/szlV58ZfarVIIM0Qzw/hFSyrroW
zVx8JvtbvsX34TPvL5foP2h/7q2e0U/b0hirHfReKAHkidtjLIx5V8RW+Gv+5Al0n2wB9ckZsD6Z
AyD/7Jv3CSL4ZBLIkDJruYAKKOeEWQBQP3A5U9mXh9h6NuaCN6hsmwQXdjkE+mGBINi2Tm7JAkaQ
zcJ2h2C0ne0En6uk5IBMWNvCU6g/2QqkmuAspAtyIVzgCxoR5MXhy8oN0WTnl/nJaYjZ7LGq0UWH
mwwGpsHzs7Ad6k/OA4MCGWqwBUit/icLYlqwEIFcCBH2Jy0i/iRHCNjK2PTSyaVlnNKaeAtfRj5x
GjJZsa3nqt3LhUWRWguXwl4QFSMUr6OBRM3OrtARPiJoPIiiZihPFs1h3crKg4Ag9PRhm4x2QMbl
hyh1fjAxQ1AXIOvLtODTIUqJB34oZL4tv55eYbFH78LxcYi56Gn1HPb71kbZIylKlaCXBfZTXncF
/606ZnFWjAoexBTmRDRSPYLlgILIMOgGcNLHVg+HIDaip8CuB6yepJNau7KyzdQb/Sv1lfH3RKfj
9yhkM+M24bxAY8eHpOyMUw9o7wFbiOxXUWvAfhTWLJhPZ4dxzXMYARnzqwuFkCbJwQrjVpiidRL8
fwCTJAC8B6DBM4gYJVY6FDVKjAd8VglKy4W1gvzmi4iVQjkAyyIn06AFhwO94h7vnoRMlVpbQBNo
vrOlPBKNhArkJDVuTOy/yab37PACn3s6zC4G77gtTEIKtR9eZGcRMmgNkx1V03odsaq8N99lLYIX
1xlwlnRdcKNP+XEuaf+LpgmAi/DLnTTwqa4mOdTPrlTBuahzJi1G8I/KhvA7SE1KVQ3m3hFTji/T
SbayY8ZzdJUd7MSQm5zL/JaN/bjhUW+31fJOL7HAb5peGCcX2+zXPOpgZSWs3/dyhKedsQ+7Grz3
7grTte6DDvBcLENFBUXb3eDliocmUkQlAM7Dmh+yZo9wIx7cQWTPVmfEPy2vZDExJ5naDr4dnDVy
7cEMzOSAaXQkZBYZJwgS8kCqoawgh3cTJsexSO8iCYJ1S3xOf48MbM0pTOgbaMD0CN/vkf0U3lfe
lgIOVRrYXzm3gzMli+j8Us7uozZpQCGbQ9FqE5gFoh/DJHJJP71ifIx/pWkW3dDawme7nhC9DHMM
vhPjTtdG1+KPi+z2HUSg+2VImJ3hc5MwSghDUhCgvVVQWsaudD1BNx7ZqcdicrxL3mroIY6Getsa
4kq/kmdT02yFJ4rdYPKY0XgM7CTZRbF2jr2h2KFJq4dga6T5TXoUIyewgTGl1HH7E102ia+2p/Q7
rkCLzWGmTdgnWSXXqTNNl5j4K4SqkMSG6YuL9gv11e6ilPQFAFbNKbZXQVEt73g/rlcwj7M1akJ5
alhPXTUX6ppXYGP/dFRVXmOf12/WzRUdw76mmWHwu4+QAhZyKKW9U2NjnLSvh580gsyLm1Q9kSvF
keMJScGhF/knROzsHYWM9V0Z2NF9lMUmEA+iPjvkTmhaGHGPwyDooe9qb6Dlw7LOqoBLFnCZ2+N6
T/YsdXnTGfydY2JF2aVqAIKlfuzuMe6kp871G36affMSjiCJCtAwGFBmjLpT1d1G2eodPYnec5cG
5H/U6Bw0hv6NDxX1jNf4GpsY7DtlsPDWHR4vD2zfJYDV8v3/7Bj/fyEUliz3or38x21W5/e2BEWb
UTX3O2X2+OPf/+2Pv/XHXO7/JqWNaMVwjRTxqUz9oVmJ30yor3ymLegv/icV9u8wB/83Ia0AZcrn
G/A853/UWVnWb9Jjzgz4E8H/QWX5C+z1X8Ffme//WbKRvu/h1HOQk1yyGsuf/0myYSFj1B5xBt6b
8jCX870bZr+oxtkp9k1UDT+qCtAWzqfVn35KD79LMH8um8RO8dev7PoWtXQWZGeiH/ZyXfnzV45i
6WhX5wOEoaD9ScwbeLYQPEajhG9+tAnP0tiEDMjonBj6NnU17/hcxfqaWF39S2CdmHhZEzbFPO77
b5U/V2Q3hU17ezILGPWRBMhmdrPPed6wHBjwpuwcGdrrmI35XrvKOxlRT3q/C/Cp8kjVdNxGWOzd
9n6k8mXjOs5HarJ/g/xEW40DWBqw+GJYQHFbxhDacGiQNs99PLFimNr05rC6UYCK4L1bjEYPOcXq
V49DBOfzlI5Xx09pnPf5ehhsuz3tKsXjLKsthrhL6qTdXVbzoyDhbrFxnrjvoCcl/OWR82RdVI36
+O/cncly3Mi2Zf+l5rgGOBzdoCYRiJ59T05gFCmidbSO9uvfisysZ5LyltKu2ZtUjW5DSQAjAPfj
5+y9Nq4C+ai9Drdw11vxdeoF7YVT0jZhcwYXh/NJrWoxe2uhgW1iBYyf0tEK7thDSZpakhp8P47R
UfS3c9XIEE9m8gKozI4BUUtji3IPwKM9GP71aHT6K5pEQOA5DljW3kwHn+g5OrGZR/SPcRuYj+wU
Hf8Vo6sbopVP7jqWsAI2+3xuQog4gxSZz+PON/3kJIgvO42OUV4IyRDMNtCRTqnCMJ8ugMREPjs3
xJ56a1r/5kXa4Zbv66m8mWKaHQzYGX6vlsbThAqoMqBvEZU7WE3TBb4MvYVejkqqRVSYpXo5oUav
Hxu83cDm685AEGU71RNHK6p+kADGipIS7V/vkx19EwsbUEZCwjwYkLnXREEwCsUFVAfkgVW93NNL
Tut1lRBOpAphEm4UMUzXazJrAAXVhT9f8+dG2i2EjHx3DA/UHlkw5WZwdHCTuGOHoGqARLTuWzdD
zm/oQ9+hIUMOUWUD2ecQVFedKewdcZsTA3h03k/OjAp+s2To1kOXwcQqmjQ8MrftCIGtvHqGeNTh
pIuR+Fz2faLfmlLwIOWN+RKbVfI90l79wSeT3nWIJKlZHfTdzUzfcoOuL3mRpQJJn/ZpzEyrtCXO
CsT/nJC4CthNa29HJBSwq3nybawl/bclc6d1JIciohbIkjJMbAtx/dl6jNtlvhfVgnPc8nEwjZbQ
S5iphmPmEgzTR4MaIkb/MNa3Q2QFb+jPk+eWQtLfSL+tLoOiyK0zFcp9GjRycSgF1rTpGeu/E9jT
PQKo5qgkytZ9b1KqVHLojTy0rNZ11m6RtWASrMb6bnSpdZ/oWj0NDpIu5rfeS9kXYmBIWMC1F6Nt
PlAiE0girYGymOJM3VduIzewBlxAeU0MKyvK3LwLO8pU5lAUDBmfe4Gmyp0odOIEk8MmYbywsxKa
yOsEUSk8Ad/cz94yDLskT9o7VKekfoOIL04LchJrRYwHqwiiTdQixHgZ1zPoQkV17edPCJbhYJkm
1oS1W3rVh2m2pRm6jq32CzwtDjIGYlJWQnEGyaf8Pm6vkB2SbZDdGKpIboT2sEDBdcRTtGBYu00r
337iK3XO0EI0B65fu5tIuu19jAQxlLWkSLYddVtYOJSXukOuw9GzebE7dhMWMyK0RlO6byzmfKN+
XTIi5VhcQqPywW2s6RVm1FxTrcmj9XGCr3jJkfHoiTs1UMci5aCS5w45G1lDybIwRJEDDdBYhqtR
u+NTgZWA+aQssjNrgePR3hSUuBxfBwzqvePUG9MycOaNs5ldUv32N4bj14/+PDlq3UWD52+oj+TL
qJb6E9o19kqVkC21Ss0AyYEWLdq3uiDAhV5uO8cHKzIw63r4lK5wHJgJuD10vxvpBvaxQjOe7LrC
1sFxNrAgw+ViiHuJvjN1acdnxvuINCkC1xa1HanRZbTtyg5Wyth5ciuZvhchgHQY5GjpDLnmwcG+
31T5RNwKpqscL7AZhE1UEcDmzk7HH7EcwKtT6/cXbYeh19f+AjX8LDsRfnTJk9S+eZBGL5H3eE89
6pEj8Mj8RPeDhdjs3DNQZmYHzct+fla+xaIX++l4JTUMMGChrNSIlpgWz3A2EVk60vussOncTwTB
Ym83aZ6P9Zmz5/Ve+zUTYnVL+UpvIC0zvRk45F/5arS2/KIkq8SVei6ruD3GuV/hAkeUi8TjHJnu
wo1XojTXBhibk8ert7G58/cFajxJaDBVPBP60UIhxUnXKa5k1HfjpkdpkKxzzvnpWtSOZ+6jeDbB
TDJ4eTfj2WtWvavz+aJymfYyvR+SZ9OeTL5ov0iztT9NDKhRQTZI0JL5xV4ADLP81jdTK9xdbE7z
K9QM68IVMbZ1ehDFK+Rp0teQcdBpj00XAQO8ZygYoAkbxjVYJngNDbN9G3tH30jPGK6iKRI3ptc5
3+15NGDYpQtS9t7+YNATybU2XUxdVbET8txL8Ss8sau20O3nkg4xzZWm8xzIDYaD/4fhzW0K++ie
aMn+0OP4KS7w0HmvDm2PryWPgLeACSdxwgI5zAeXJQuaNT1NgvHUJAcyCOPIf4E/7L6zu6S3rmUl
E8tWrSxGIOihcBnrmpbTqmFAeG1GbPlrOeCjOpA55nD0s7ELd2hEwskuOl4COmRTZ2CPF0F0VQ3V
83BWSZVtNIVJZoEcVd2cbCkM0BP02vBQJybSvXcXG/cRGTIF8ZWRZKaVTEYdKj4JS0Uzct3awONL
1vZHI7R9KhPXd1YTTOl2jTmj2zfEr1z00nrFQNU85pMtv/m5CIq9Z/KYbQLRERVg0bTCR9x7+gv1
RgYvvveGfiNTx7+DVxBHoO1siE8+tpMOPkCf8XbaPZqXcbRbHhqC2a2N6Wco5P0eMeMJlbN8HtHP
WmdDfUkhVEg2fZNtry1MIDf+4rNdssFbX20eRRXrdBG/MABC/mf0ciJah1AjWtNqQCcPb2LlJYxt
L/JJzce0SY1vUdr2ZxsQik8opSR91E6u35DAodJFqGa8xXiV3LXdzdn7NNqsAoFQNHgsxLv3Jd4R
uY+HmtpEWqBcxnw02YyNzu4Oc0RExIpHYIzw+mZzfDnbpg2atFggNOKFJnlhKZqWvmjZHLQrvE8V
CXTSMlr7QV4A66iDta0td+vAmXoeJ6LQHQNp2grcqLUC2lGtBhNCDHQaeqJE50A30ZbxMVtx/cqU
mSRA1CzSEKssWPxVrH1gU4DZVkS9EDe21FysjsV1n2HPj92zeO0M/DWcOTyj8/dx4ODomzNf3ma1
YWxGVeKd7toCYXMk2XIHUJi4x3G7odza+q2Cwy6sZ55Eog3SLtu0Q3oO6Ky84Mbr2/YiS6aR/kBW
eHeLNae0uHWQ3BuzpS5FP/L58VI8TXI8U9ZtrFY7H5fQcyT97qFrmRBga3OmOezduAO1Mdf9V0A1
+CGTAaM3HsgEPC8O326tON182X6H1G6BjfIg6xmpY9UJeTkiP1ulgs7NOhY8hascH3USWv08fqUG
ypUa6tL9uLCorOoyohdoICZkQFfGpLdEGv3/HvHW5KPMnuYjsn1AMg0YZc4B7LSAkhOCAORsJ2xj
oPevFNW8CgmUHUwC14oWzZGb3tdkPN1V8xJvIEwRC6o8WjomPbjNKPxxXQWZjUim6UcT8qZrHPMi
YnYxofqmgZu4wUMF9ogpCB5s5LF2fnaRtUNBOJHVFAj6FghmNN4BT4aGnPloPVk9WloprA9gZTeM
mjH1LROGKN2RA8T8syueZ4xd3VEZffI992IkVY0XURWVxp+TCLLt4dSJ6sns7eJh7Ez/U6i42o/z
PNWHPuUdhdPEMS+22+w9k1Vs0imsnWsC6mZrBfu9gMgcmxZznIHyMIDrznyz9Ok+oyGSLA7SEhPb
cNXckviWDWtoHwHatHShwO4NjjmdbM0bJjwNpiS/RcU0t9J88MrWXo1G8Z2+8eQRCOajPmoBmbir
QdEn3jtubB3ddnSuKj1QQiZ6DHxmIb55xLHFAxfx5h90hmG0s4kMXckcIrMjiQ1YIYnKdqmQ5mH0
Y+xvRpV9uh6jFlJSUuvEKdm5dbPyZMGDXo10uxUN/KspyR8ZcqgQ+byLaZX2YicRhlYGSC4aepg5
YIfxAlyn4Dg2s6tRYRRA70g2C8K2Gjo6lZ7ON6R9crAgNyhMzlP3aRhNWBttuisZI9yOUqsbNcPC
1xZVI93vuY24zCyLi6q0iBkgKgRr40RxMWXuNUPHDjFKse/Z2HCtjJu4y0fcqK35ZJZKABA0AWWo
tnsuo4HopFS4dwOjyw1qiHnrlNM1WBZSq4XTu3to2MGBzC5UB2Mt4oEVKgDMztDwZCGQXBGV5UOT
aItzS68KjsvQjlg0oiDCGOOX3/3O2zW+2X3Vc5JjWBn0Sg9l8AqAxz96dO1fgGvHcD84noGl43AG
ox+RW48VpaY76Wz4F3PjZnEZo+Jsx/TJloxsVuGx2osm8mtM8rP1YCsgGni8SMgJjBpIfjI81qD3
3yK8LuNamLPxNfRe2b3ZOccgCoB0ENsy8s1l1xLagDxBiinUMBDNQ9rXxadh6RZGXEJlOSQBG1g2
WSbVQD1DQIDfgPot8wMEEAQ8bC0ffFvvjHiME7M+Z0OmVhVxzKRSwPDFnln7NVEkdu2zUPkj6JOQ
Gqk71n8sO5pbe9WuXAYoshif8NYYPBQD4XBQeRTHhC34B0JURMWQdk07k8Bgu7TcN01b8zvGU4G3
Ea8qXvzODw7BEEzBXjVjF6/tMqGIHu3C/Q7qvAhTOjmnbuxGMmamhaGhmVCY9lbmfrQKDghm5ya9
pS1Q7XVv23dSm4PaxL7Jkkjc9BiSdxnP67ruKhD3ypudHX1kDudnGh+g90GYF31b13skiFRP2k9a
OrjGhDFsXnz9pyDrf5pk+/+fguGcTPVD5+8cy/VXI/TqXX3/3//r4j3vkvfP8fv3+qcO6Z9/768O
qfyXRdPHDTzXttCOBbQK/1vVBwPZdGmDOr4d+JKf/J8OqfUvzghQbW2P4VvgSm7jL+WC/y9BkSv4
SSA8gTjuPyLeIgL8sUXKYQ/GLD1YE7quQHp4Vmz82Kh0qjGiXcjB0x0htSniIEfmZbFq37BDMoTz
zJDkcg63bQ8LmhYVB5enJHLNi6obXuwxe8WRdeW2y7xjH+z3utE3GcPJNb9FGpIgnsI84PjXOsWL
9s+WjSB/QTNO8MR8TrpgKtyfOVxgO8SYXf/wbfybPiy84B/6v3/8cr5tW46JPQJssPzll8PrkuAm
r2Q4qSy0cB7m0Rc2hBukjuv/7EqSb9Kh54ts8U+l5s8fIwFfljcoxVGDDIgUBTSkvouZdB8LruTv
L2X/rastz1Mo6dIcdviPs+Tzx6+M+eOoIGwbIdy0D48k5DWtwmeN0RongnWIhoqsMHcgVb4Bxcr5
oVubrqSvC012FyED2S99vZOp98qfeihLdWk4Ygkdp32JjfFUud67oG3i1G7ouNW3lkIfawjilQmh
2SxjZkFOOm4j22RC2ncHu0sgOw7YFyRsszCJ5nd3WF6bJuUQ4FGG5hTSv/8MrPM395P0EaEPikdG
D4AyHVrtP38GsOmSYQZwhofH3yXYMS01Nes6wZWKpiSoXojFZcgGBSih4mPpXMlBfRaML39/I39c
6Ocb8SzLFjaKWCl83/rlRuZkmmIVk7dUaIZPHM4ZIBveix93jBit4qPo8xMhrisAs6e2Xx4qUGIw
c7wdk/5ipQJxa/ftfQbnY3KaHRPq9yWL39RsbcluvfuHmz0LZ3+8WQ/VKouQRBXseaSRn4W3P8xD
StA+Rq6nZEP+PP1ZXR09c3yQg3nfGO4lSpaHrq8OWeDuMeTt0sZ8MhJqHkr1VYI8qV0yAjTwJGPl
Xy8FuROu+zDWrfyH8cnfvl3uM2Bq4ruMRAKHle7n+3TixuPU6RlQVov7mqSwLXPbcdWM0/Xo9KeO
pBhMf5T10tUk17bLG1mzEDI5hbMN//5D+1WM/Mu9+L+IkU23torCK6Iwgjs6AdImQxoSBMFRII66
f7zcH2vSL99RQKPdxAiJcE2YvzxQHs1ofym8IAR4DfoGEurK1/i31chTIe+tuIB/OasqHEhZX1Nm
pTf0xQ6c6N+82SbxK4u6TTwqBhRB+XK2mTL/2WKRfFgwcZ9E4kLVi4JpGznpbaCQ3Gp8o4a9XDBP
B8voouyBQQsHg0ID9qa1YTBxAlVOL4UWMrrR5oLQ4ngbMQZe1QF+HxrCMwZcojkcxTGeVqS90fZy
8/sv4ufF3IMHj+pamC7dedfyIGn//FBw8i/gHfBFIATbLDLG1Xo1ZX6Yq8vfX0j8/TXxzHOty4yd
C9nOL9uGs7hwzyPeaTsjJ2bIv5eO9UfCOX6UwO5RiCXPJAfey2Y56H6+s2fxGvnqLE6I3lpSnTCr
fhJ0g5A5p8uCBE63l+ee2e/vU/790fz5Ps9DyB9eZzMKiPPieMrUyz2TlkEaetkaye9LxAa98swB
aE49pMA4Eog0U3nZTjiV/Roa84KtmmAZ44o5lLGZpsbeM6wfLtuuVbCzxpyMPz/axY0rjwvSoKd+
BGhQN/qKbMJhJeseO66G6GMIyBtlwIWh/yBEW+ZiFTUSLvgIDdxooMoBdO3RhVTPk87eo6TGPVuP
8xsksyeBaCE8n6C/FDIqhEVxu436Jj6VbrVs86R4+v1n9veHiGrHkVQ9bNMc0355m3MdUG7YZRDG
TnRFQCiL4LBObW9HVvP295ey/t21qDmYuQlSTh3rl316ykyotWR0htBS7GPfL89YJO1TTXf+KRkB
AoOFpJk8X3bxV+ylNCwYSKxEwAY7apANy2y5fCmcpq1g/oeb+1mven6Z6Pw7vLXM7Xmbfi37imyw
lAMXjslVcZzjrecYp6V5/IdP4NdKhaugDGAR87iGJc4hrz8+oK3I6U/TM0fKRj9yOounwG2EkaN3
9Dmh4Xb9HfF79TtplI/ZON86UJCQEsq1J8sed7+qkVSl5YZx8A0iueSiMDQ+2MiT/1BQ/Ls7dcmc
cM6PxVl/8POdEigeFZBMo9B3K1aVFJ1rBusiqRP65lim3cTbmmZ08oX+h/3lbBv5ab0nBRcBhet6
Druy8+tiM/hKL1VcRaGqPcwK5HxjgVRBhf1C3OFToyHd/MMlrX93TdcSwpUBOyx+lp9/20DNpmRM
GoRBE+2UwOEm0no61tKzQ5FS2qv+I8mHR6gt71nqvotzOmFkfNMkHq8To6qu/Kn8ylCKWpW3TrOH
3z838m8LsI9og8zg8yJ8TuQ43/8PC9tkNBbZ6NrANdmHiLV2kRNto4zXBUccpuJ8KU6Sh4h+7lfm
JMd+cd+6qoUY7kavbbPUq8yVd2IcvrIk2SrAhfFQNbB00pvRzXfEz7BVVekqqKsPJCEk9/TxdkCT
BuEn3y0MDI9ZbjcrNXXhPPXNljze77MyH/pZvmKHDxGebemZbCWt6c1ggyz6/Sfg/Xws4/30hcux
BT6jw7uDE/PnT6BMU81pIyEtffAehHJukW3tvXIwUARMxboIdLvpnOSyJpJjbUX8PxWkDfwN3UbH
3Z1uxzuJK3BtGsJfpwSbTqJlg0d74SvzxaMfFKoAHatltxdxh7snmFm8mzHetiAiVp7KgbDJkej0
6N0HaIOp2r8f7ODVEumlFdthXohDm7EbZNiDRpPuxtIvn8lZnt2L5qrt03DgRi1TXRfFdDFl2UVe
EKg1Nc47bqLQsOnYZqCvtXYvK3IhG84gmwki0goe9AKWFn0zdnYQjiDoIT+RXKemcLbyaZvIbm1P
TAX50VE49QdotOuqICQj2KT6+z98FXzSP72feOdcDukeR7uzAeGXlaF3y6j0Gpt6TKwbeJDefqj2
DUM1zP5/XOl/us3y/1JgEP0Tipb/u8Ds8v0zmf99YtCff/XPHoov/kWLhGOvZQrTMTET/HcPBZUZ
dnjK5T9skeez8F8tFOH+C72jRZoBISfw6QJu5K8WirAIH3cFex+74B+tl/9EZEbv5ddCzKWL4zLO
ZdWiMLXPuUU/rlepBftkIY1yOxV9IkOzZbpudW1ybRgZ3RJHW89+E/vwRdDBX6QMVq0j4eH64JPG
eV9KkeJPB8LHCWeWn2yRwcNS6qAG2U4o7gUd1z55itkkZiwmlf/EARKJSC1EOMEDRFFT3DWMUx49
ByUpQVvDNcztJ8ZcE+tFOT6kTg0ocynLz97x7OvWVKAJEKqjdFmSQxur/gZfftHRi3emat0VWsFs
TEhJ0WLWu8SZMfiVmrk3LaTRXDPvm2+DPhrmFdtDUR1F25CkAM7lbgjwi4AcXdR9jep0gM7TDvfK
qhSNazkieAmYQKIIkiIZDiImtXxlD1H9aRh+P6/mpkRaZSumJBcE/gbBcYgENvKZznF7O895/Slb
WaUAeqd8eALZHHySuzp9A+tVWXsBo0httAclJM5GQmvSIEApYWAnU9eO75XjcTGc4UtHHim1E5jm
t4JZ+EPlCiB1lO63QtJrHbPsAMbKRshskJ20qwrf/YbQXQ4HoPGMW5qobWJiZVxIdslU0z0DGr+1
MqgF68iSZz7ZbD7IrkpfybiNP/vGaD8ms/OuOK+RDdr5jd5EyRiTGaPq8UTxROwNm4kPnLVVOz4V
4FTaIVoAhNkA5jOtWXsGXDGxpeMLu0Bj8bbwcNxlJEeSmERE6tFowdkStScweaIiWtXRTC8dxFW6
rnvVrgpQcSGjUpeZDIDMHcsvEsE6iy9kmX/0iqeFFk8eg6Kr0KKlcXbvdzpGJwBYxiz4vZEquGty
FK0EofpUvZvVFK26tLe/4kL5zxIcy3nN73L7LanRHCB7IqmxJ76JDf3siTX25FPFIWLrdGdmi05C
rYL0BCHr7iwWRocHQhu1t3N7bmC8tm2RgqtLO3dTzEuya0h3ooMuUJflplG8DO3U4xkSzoQ/lez2
mMIRPhFayBIme5EVEwPBpMjqY1faxs7zF6RKM5r4C2Lj03Psx51PH4GcC0vSfck0GS42jDcph9dW
etDsaiZFoCx8B0YUfAx/i2fJt/dmpJZ3BwVO8tyjQUvX6ZR4HLkTN0PeiNdrPJj4sRho9jB01pUy
0/JgCZ+QQjxVyUs3phP1hRWTdV6hHpkumpn6IyScpgFy6gs72WIeEw3l1mhdd20KB6zGXPxqQ9oh
69mPPSPaRXgZn8ElN8aVI7uk3aYOOMEtXhnLIbSnAz5G9xa06ThPsxlmE180pOvSgVBqi7icrmTj
xf1lNDAoXFtkdar7NOBP3SX+mOPr8OgXPmueLn9lEgtN1yA2fEQSIxOYNaFEC08ZNpC9TlL9YGZQ
S1ECx8193lWzv0kNDWtjHGDeDkVF89emqVgCb7OKJwJee7GWVZZ/L0YdtBsA/m29Os90ieEEvtjx
IC3MmjrfgMpb9hYmBbUUX+A7mrVy7RHqZVbn3YEnkxE0qF9Kh6CVt0zMy6uydJxP15jwgWMqhDDf
S6f9ZgcFsWbkBzchc68JNzM/YpGYBLEk0npsJCYT5s+W3OLkYeJp1g0Vr1/TY3UQO6wXi1Q7DjAq
Q+GWLAmB5TNiVQLNMCuv+RVVaKU1Av48wcHHmTunK5uV7fg64A+6HNAmPlcwnpAiOeOMXEjkR8au
CFCZ5kwb1qHYwN8WjHuCA8bLIWgw0xrofyCyJKg+weLdOgBk1jLheIDnKMH5gg4WbSsc/0OEqoVz
eUHYmtXM6UlrEpoco20erFLYzwop2tZqGd4vZeAybB4ZRiu2SLWZDNP8NsWcwW1DTBkkWfBiTKSW
fmfOPRE9FcinElUGGg+OB+hIy/ra0FX/jkZpekOBK5+6xMoPbj/gV2iH6I7dMvV3jeV1DxWxdN8a
Bn+fqGjHh7FV43ZwyvuAZQmoSOMF3SYZqvsMwQnxMoh4j03DdH2HzCveWwpbnkIptxvKMkvXDuw3
e+1kQZpsYUkvLYE07muMrboJe3Rqp9wFtUGEVb8qUw6TNErMc+S0evNwLsfkEphiRIDX25tiKPwQ
pVS1V2qoNm2LhtnpGuJscFgSQjlb/MKIh5n/VRBW+iizk7UoY6u+mJW91EiLluqxKcYCTN8EZ3VV
DrU8gIkZTnmexDqsyAkG/mHq9M0BYnU7EEd/mTUwTwEYCZQ3rv/B1txeLDDmX7MBJeRqxCN0xMMS
n5Sl8Jk0OIfuHBtYoiJsg5BpHILX3It+U2NgPuVWxzS+H6vlToBMPKT4FjVxgWCNvOy76wsCK7wl
24yRSvUV3175auJ5p+OsjV3WakJVhczCtKo/keIuNwlSlysqF4BqQalQXyFkbgIjTQ5lBZm9JEJj
kwcVtGsoJXZomal7a9bnwa3q4cBbPTzL+5IsxaOQFXFdVskDFst+QQFSQV8KRybzIwq3Tn9zm0Gi
ka2H26kIMJPgrsxfKoJ64utZalQYZibLb9XY6Y/Ihhu+6qaqNY4dCQ7oapiyZxzcBu8+ILaPKAqn
8I61j4wdMzj90RURn4YPUStmMTNhrw6IAtJy7YiGH+aRdm5lJqq1M3aszHy5Fo64rtQbjTqxWvO3
VVhTmDEodyasLMuov0iC5CyZD/xv0076L2fUw6EYcdiNbusdHSOtb/OqAhnfeXOThA68pceCmNRd
0qgO3CuRgSaO9yNAOv4heG0Fcp+Cdnrgdmw2yBAGWJXQWBKG4vwwqKgF9y0IZ1Rns728N0EJYYiw
KWKiZyP60N0E77HrhjLmjZUk+ojpLAWwiOY78cUTai/46yXd4hp4kvK68rqhy3xHYZqEE2EGkBRS
WLzM6woEpPyb8U4EWfUGsEHxvkGC2DIsB64b5UONPbGpX8EOufE6nXGQoGl3TjLiqGj3fbcZIkBl
FHhGdIqrxnJoJyML8bilDf6h5cwENatn7cfNB46+BtxShQE6TRxOt0FfuXeg9qezSLR8qIKee2vb
CsmJnw4pc8K0O5TNQodZyLi6YdWfw7b1gmVPsVPVSIuj+DGyivO6Q16S7EQwrF0VgIVvI4qmcMba
qzg+zs2bn2ZsNb4RgIdSjQNwoZ/6d60r8gyTrKswI+X5tU1wuYRGrGAoIkA1iZsvyHzWrdUDIELb
8BgvOnjAB5tD4eYfuyIt3ASMNgELpuclXwAnDMl9PvXBTSORZ2PStn1sBgbbx1l9jLiWnfmmjGeC
XGD0kGmstL+3K9vQa4zNyM1iPrM9sTzDztFadpjMWu8WL6Xhoa0fxT3D1jqs3bh/SmDV3tOR9m/G
OaZuS5ymuy3wSgxbM1icjpLEMKHMoeCZVy304PvBDdLrbFhcijzoCdeO3eQf5PjZdw1AKXYim0Rk
QPaOu3EGx/hkxSOcuujcrZj97DuyGOJRVeIAdAsqa9uZhntn9qP7Vi2ITddBYqdrOuo0SegIB8fE
rbzXHBPcjTJb41vlq+zenMmWP4lOq1M5zN4XPLW0vljIkSYFpnPUJxZI/bSMBOMUSzGcPIRGaUgc
q0mLwxuycuuigJjDtGQV2jeNcvczKuZHN56LYVN0dbcztaNPinDktTenJip6p4agNfdtD6qkKI5m
DuaOgJ9hfiZrU28ghdIr95DleiHoApDyVlVf0DL2sA7FabshkC89TXFnHizVv0ymPrNeqjRcIPJx
I6J5iyoi7Nma6uOU2P4hbWtWHhlLOMYenqRZ4BZM5xEYHYsXyq7kCY6Fv5It8i2ewmEluuCr8uS+
c+32MMVRvGl8XWwlU7mdPybVLsIS8z1CNn+NMYj1D3I1kPCJ06Gh8c4rnewQ5hG0IaYBJmlQVTfT
mdrWZHW3tWaj3FvdmJ+a2Os/gNPVt55BGMc6GiiN0IBVDwhT4q2LdGg/FqR9U86QaxQkd2nJ0tz1
3Ciof3RLhDmvvKGKTrVDRkQdtEyL4767QJrKTm0MSzimsPgiV9My9DFnshPnm6EcyWluSnPcZGNB
kFOW+G9Zg7IrLBtXH0cekLVhzO2pRVRLsZhnx6DLh/fFbz6X2qC2KmR03k45jdVJGR3cuW2RtIsF
c2FMTy9JONWmzI4ug5RwWkgL9rohRG/VxkiT0mhyb7UyZ3/dTBMmfKiTFyZO+8NskBoV+k5rXjuL
wzzdyNwLu4oeeOxvXRmfhql/wheKmdrLMXw7xYJwFm15Z43Biq/zDG2OGaw1yzkOyNAlMQdAx55Q
aCPrBu++5vQJ9zEom0fX1NN7WufTjbsIgKSmq7PLeXG9vSsIHKsiRrk7c+pIJzCRE70yJbvO6669
zlEt7aJO73v6eFSAPb52s7B7jNBtBMXRcV6wfw7f6qW7VEnRnLoiU2FD7PrCEmPH39BAm1hkJ3Lo
evKM5372Lyn0ltOAZPkqgxx0rxKubfuNg62KCLCmiOFnytbAI70ocYVaYHzQHrX53OWAIAgi069I
xpyjtsSwKVWPPGm2u2+gbONtEXgTVOBovI9i4rRMX5vbUfrsbiA6trZhuc9+2QT5qqxjAEpDOyzm
hmoEct7kNRs1NAUJDWQcbBqjcQZAEX2JP0l4mi3cahLwSwDkVtqA1opOkyyExOiHL8a32nvw4glL
syXKkpOJpqOt2U0+W0FQIeHjiozAJS3fprilPdHbAvMPLt46vlFZbT6R/FRRfufqBpGYeBPw7a8F
AP3PLjMqlMSyUBlAcws7LKebresVHCS8ZUqfcpI0yXzya4Fite7Kcj/Fjb+pY8SKG79olpchgYvu
0QE6TH0nOC9MdnmDDFu4+3OD5D12DGsz5JD8UDFMLuYECUcSlKk27i1C41Z6HOSa/aW+J4BUv5MK
zwLQWWovnJR8iyo52V2nSUI5IwDMkT4L57oCl09UOQ+NN+s9RA1bXMbTDHPPLtusJZZFLMQjmBDH
tzaYAI2iDvHyEzhRYe5qdk0bEXRxLhnji3Gst+nYZnwQOoC2D6gEMHIGtfurNqf+yl9k9GxOAAFX
CdQeBMPay17SMm2PdHCgfDHjR+WMb7s4Gl5mqwey7Jb7UluDe6GmRHcwOCdSEpZkxlI9GvD56Ers
tO29AqtQwYY5pYVRnpY6K1JqjmtkQcslh872LSjZsbbjiDQwj0EscTQzHnDu+yS5LMQsIhMG11IN
b7xyaXvFku/KU9Or7NqKbPlRZL3/TGcGVTf7EZU00Z5lXtRXTlA3H7KNY16mILaJ9OqtrRUk/8Xd
ee1GrqVZ+lXmBVig25skMBhgIoJhJIVC3uQNIZNJbzY3/dPPx6zqnsrCdFfXRd8MTuEUjhMkBbnN
v9b6VvGdGY0RHZWfpUSvk5YgnbXgdsY6ULaCEx8DA1yKdtttZQOxb0c8bDyjOOj1WtjHzCMK4gwo
Zk2HGVlX/cjYPx4FHnqMrdcQYkRJomXiddcUMotNZJaAUDQ3sWyPWxCSPtg0c9fmovO2btv0b06k
1qMyKgl7ji6Kp5xxoCCDWfSXiusLf7dsWdwhhMZywz6dyyuFK/IjNrS7aXv4k9scCzInHLaoGb2w
2bi0Yl6NQSM/88JqXiWVt280ksO0xvZs3NX+2mmmXazn2xH3P7aFjiNsWvTtiZN4sR/A3hfbaO7h
1ZaVMjHwZF2DQz/x4x+umptDJXt5i+MUJLldEVPfd2R3diL1xZdk/kHRoo2nQboFxLWUM89bpsn6
HyzZq+tMSeeuRGSBY43jkifYKR4qo1BHCDpkBpKWu8cWuRUwudXK6sbKVkexViUvSekA8giHsm7V
IbJLgv1oslFJmVbQRn3YU1d3yAeP3DtMvOl9kFyw+El8/QLBn6ScJHjDT+2tkRs771CkvGBmgDYQ
sfjoi8R68j0f37jb+ZJzQh4711IPWKhjMWQftu4X5hbpZFj7ObZMA1qL27VXgYeInFU9ly4eT4n3
IZ48YW2AdRPZIEx2oJBbXjEQ8dI9OJKKGKxZfBPztM/YxMkLUxSAq7XUXkvrcx93LyoQ2asazSHf
UAVJcnFEaZLb3PBIbxCfhMo/8qiA54gWINmtD9m4H+LgCZoTt/nJZvmZpZV9RvMIhrm3bWXT7eWn
BcKpBVZU56K0aH2gMPMQ+8HgXI/l0C/IepP31Yq+fS6knXAZS0se6txmpLdJO2/ekj5k9shdgDaq
vG8xlmC2duKPyUu9a+QsZqVpkPm3eKcazXmiVSzYWQyFo2T9X2DUYjOmYQq4w7aoLAY2Epqriado
gKJbFhMca+IH7xL4627xVP/Om9TaN60JuSBuYt3fNKZNqnA0POQfw9Hxd0SCMNnTxIc4HFHzqrZs
S6wrUzVROpA5A2aJoF5gOvSdktuRbdLdGDIYD64kg2nY9Fxvhsakpaky8ItxizSAyraTIsNAsWQW
2kBi7vFc582BeGlF0gFM507hZOzDIXWj8zgBmdrSMriEyszIj415uSYwzAArFKuqMyDxTXsIKmZ/
M48CJ4+h2GW2xdwwR0tbk2GS9iTrwJIE/q2m5YYpMzsbVzBijFCfMsI5vlO08lD7seR4OsYMi+aa
bzg2Jh2ddV8hyBal9WvIDf+hRcJl8piRq3SNupt2ZpIh04ukaKBwFE1bhZplk0qzThn3MVcN/8VO
oZvEcki5wIBdYnOxBmPPtd5Nf7luNf+AZbO2ZKV2+sAU1wWUUgm1S0YvfchJIh9RUJNhvyKZXuj/
bq6XeYhfsjLhJE2mKLsrVPHWUHMY1qnn5aeMTSSMeuT7mKaIaNdPUfWBoGN812kzP2WwnIwd6Cq0
fpLJ3XxdsBWCTfSL8pY75OQf1bjOsvMh+OIw136amV8+LxRY0HtKYJxwgpFcAQsK/G1Xrz8RdBln
40hJGiAp3J+WoTDoRLOznxgoXDPScYF+iP5Om7O9BmRqB0yINy5H3LgxZPuxeYgWHPDAhnHSJnZs
P1JAzZrd4fB+yoEOTNeJ6kH6Ml+J98voDcm2NDSTKKvRSKiRS6r46PP4EvuuB4e5ZZqM2S3Dhnze
L4s1LDfN6j4+6kk4yDNJR/tbmtvWqZuTx0S5EnqLNX+YtI3RR1rvGhOnpa+WYqTmmhakGtbIG2ey
SbC3ZYl8zLmakCXPSQykrYyfWghsT5xFyaaaQeIZ1G8L+ojqXClqNc36V2BzckZ5YQ6w9bVZ/rQ1
dYVb3yFgWsmJYb/qU5CPwEc3bslCz4myleXhv0V5/f/P4I79HOM39or/WKL9321ffXwlH8X/uGs/
vn/q5A+n+79/gb8KtYH3F5xOdmAimkP4EKvd/K9m9wCwB26TIBAWViB/tQL9m1AbQAPBhMTg3IYY
4tl/J9TKv+CCQDHgy2Gfp0/iXxFqnd/Ujb/T8gEI4nYXuEod2/YFxt0/dVoVl82crrpjmyJuHXsa
Ay8kXftux5l0rXaY+iI7lhCk+o3XtIxnUr/qFTNcWoAN381CXDXtCk4V8myZnLjJNaX8mbBi+o67
K6BuyJ9IgxplG1/R4k3/NnuKGbYjMtxtLcDoH8mSNe9gLOEK1FbKHZYUO2cu4KLaD1GtvRfAl+7e
InaCXYM2PXMeuRXQy8JFbs6x+/Fm6o3BWJCXxGZGv13GYCQl01Opw3iU5KbNWMk+qgnvTFsug7Mx
Bkri7qjLHCLMe00JxUfQd1thebhHJABjlivOMxsrGxux5XalOaLiFfmVpGbNVsPW3e1c13AfqiQi
ghVEZfxGAabdH3w/mldsR3fXUOO801NZrZWmzUh8pnWHD0Zp0wlCDAbJspHpu2tIfWxJJJbbsTbN
+4m56W5E1DtZFvQLlr9VH844yWwca4yeOmnPb7Q4+B29DTbEa9us06MN9SKDhdXm7DozWNWwodb7
bMM5ZI9cjGuH7u+DWtx0uaXatrce7XZdYlsXcuneDdD5XoeO2CgzWm2FRYBbD55AbKvDjIAHGKCI
8TudlNbCvPjr7yXHkeZgps0KL/GfdDKzWXRIBptINs2bjTYCW2FYf1nJCUTzWjbRjCFfxr0Gc6yO
fu6X88WaJhrtSgzs1gVMInkvw+vGLW01aremHYn/mtMDRXG/slnNYZXn9hYgCbBIrrJbo4nsTass
G5ukxmvOsew28DxG7w7nkHlxu32aW9AIYoGfjUjq6O6coPceSSudSFlYK6Y4Cq6MAjKZm0WPrLfx
LZP1VxsBFrWwuml5PojPim+rLE/V0ELniquDASTwIHRgbyc0mNBZuuoMUqS6kjw2D6XTGCc5DUw5
HPhdOBv9Q+mWFiz+5qqX6iaJwQTgwMs3S+SfXTTiM2U4xCKHEj8x2zqfqpt8o1kWB3b78jUleXs7
OLk49gM1csyuMD8ESb8RIMAu7DBe6BR9/eBhB7htK3AxLoVe4QIBMttMiRk9x8X0yExLcZvJ49Pc
Y/pSHBOvGpnAAwiw3KFeGBskyE/0KedRQarb053DLk+9715GhRu6Fc3cwJfBXkR0lVtdf1aFXBTF
Tqaiblz0T0XS3A1NexjgxKDCYBXetlnSXSJGT1uxzB3Fpim1wswHamEfBq4e8Tw8uKZFGMYz6BBo
fvZ9epePVrcRkZUTJQC6UmXau6BZxW9MqPuV0WZtKCKp3lwraFiMnCd34PkHiozrOvouLCwnfRXc
Gcti/mzXIry2bq4bMMkba5RQgQOjxjk3/fKq7rovEyago8En31Apx1x8Mehq5khY9JyQIoHlDo8B
gMPO25OgoVA0YdRc6bKg2ameuNkQ5y1msbwZfN97TOeAQgo0dMfJxrOf5Pba1zU+5qJ+lF2UXdGi
7EHqL4Y9bTte6LuTG+YO5TOtTnVoeVxAG/wjdC7mvbuby0kcYUQ6nJCNoadWiIjVlnNhvJsxn6Pl
RPb8kmbc6xgnUOgWcLqWjGbDIBHiq1Ptr0Y5zs7sgYtNMnL2CXO5sIMSvJX5UN6BV4KI0Gn7inqw
/LNuqmpv0um5ZnNFdbeOPXfFYPpHngRWws4wNQNb5b+OYNC+gQWO6T+x/MnfTs8/didhksNx8DeZ
tosl9x/s3DTgqgSeYXLybU15J8p7KQlL1vNFV6XzPNadyxpXY6AdHayxWCWG6qlSxhy2CYMomguC
7GauR8sK804sR8OWSAnt+ulva99imxrN0Wu2CT1oKrT7tDQ5KlvJCWyyP14meEUtR7NlfGHenD/M
gAkcyoICOYjrJl3880JZw13iJyxRlGlphpGO02ER6vSn4dgGtpJEvuZMHLcwUGbIVp5BJ4aJ4jdC
EpLjOYiQ68E4z4ee9f164TaxL5LC3izOMB3F5AVX+BC5fNjMkJyCHBONHYAjmafs5LiOtvsg5Xsc
ECQ7ziHAYgRSBOoXEcja39Tu0mzlGCzz0ZdAJGkAssahOGCvoTNu8s3h2JpwJm885K4Q0C0R1X4w
fvqeNyMpAp0oUKxocXZN4yHPZRNCtabLedYOieYkfsSfFS7YPfdp2jDIqZY+o63Jqi9lAKDKp0D7
IjopXiujIY3N1HTbUaK6B+oEv8icu7AxiSg5eCkTitW3Wvyosvl6CLoP1OZDn8DWt7Xp3jbZ5zC0
DwGzlpvaSixG6Eu787NMPyRmHqyM3X3BeQNbhIm6V0MoOFZmn35YSthhWTCXABxx1RkVLtg+vU0g
bWC8cuTdkCZHz43EiW0l35qdxInhkZnaaGSf0+L1lPrOjR6YT+JiYF5VvWWQvHam3XxOI1z3tnWD
DX1GSAc8mxflKesxjcWXR4z5oU5485yx7291J3QMuS/RMEQWEdGg2VtufFUxO6i+i9lt3rCBodD7
uRe4h8AdxG1DdbDNoizE9Bosk0XSAsrmx2zL/J3hi7s8goK1UTkaj5iVxGfyzkAgufWbzuHyWsnP
MYsIrjcDyn4sHONzSHKdYhYZxm1loXNDJUx38CuY+zA/eXQQ2L6cgpYqSBzlo11NfRJ6cb4cREF2
rFC9OHtT0p77ukdGjNIq/iFKP34w3c6lKY71RqmRfb6nY0q6UxpKafhPKgci6aYOxmmPRYntZIqt
4wgg9Colt2fzaVoJ8gmX7oexoht56/sNdE+zzWGzMIrusq3LgUOHLHYN7mPsANR1zbKBn7P0Ch7Q
HN+WXRzw67Qztn1U+xB4rnpA3Sxf2Vrcnwip/ZGjF5am2cEE4SBo1NzSMLrBkamODeYdVj8/9aeQ
3q7qRYosP+dz7tzWbjk8IF4Eb0zmrCdiysZecYl7WIycI48DsumRbyN/gmHMp6tStqbFLcwrhKKB
O6krUNRJpd8kOYr9Fk+egINX69Bu7fe5qdKrxLNG4HVzntFPknpvczT+GpreMMFZDsPRMiu0xZSt
axSZOOT5PP3AtQJLIcKNDZwJQ8GHNpPh0WoK9y2aPCKkFGWCQ4o1JitsPcNyxFrv/FjAhO3YlIx3
2aXZA5T54KPRanqyGJ/eZJj84MFUNtNWTuEwSzOTWkFamUCqWKgL+xSO31cv3ezYGMx0Qgdk8xSK
Psd3ZtVpPG5RJucfpt8at6PZlABYsRFAaKii/NpwM3WG5jLSc2MP32bZLinvnPZfrcpsO5gituFc
Q7vGhsNUPX6D4AHjrmggxm0bo20lEx3TfvcpZnwUo5/TVgTamvA4lciaCtCddqMq2GK5skE3DHAn
WPR0vzNnzNc7uszKGXLyaBNhJ1J/BAuSfM5ZbUcwbIrh3ODA2yg7Wr2Buaexd3LGZmqH8WSeWF72
zth53zDpLEjLsr9KMlTcg0fR/UvXJnYTWp2ljyKejOcKN/pdJyv/s56s7nGwuEJN6yPJ5QlrKQ9B
zEtIPCzllVc8I1soyCunt7FOqWMF3H+mcsTk3cVE18hKx3edCJanzkwBiGEapEjRpFRwMy2F8Yv6
U4wMuoSfs9HaFLdLkDJ9cgpnOCtMY+9L4jhAZvWs9zzy6ufcxTmWKMz+2zpV8VuF6yEgX+TFUMZc
95edrlmpEm0rLDtU5J1KPWiCxoBvBHSBesGHA+LAqKYyLAwThupaJhoGuY/FsjP0RH8Zyvs1TOzg
QqdS8MDvp4L9ZXHqlLp9L9VohT60rGrXcnhptlOKiYLBNJOi0u8YGUdGKkILMe7UugZFVIyYx10m
hJUBn6p5HrNmqi+u26SXPrVjgEKO9jejG9O0VKVCU+MLMYGe6bwDAZm6Xg3VqAteiirF/CBq75nR
/fzJPQZ3E0NT192oapYzjwKqR4tB0NqmXTDdze34Zpvm42B06gnJTaUhVtz60hdw2+7I+SbHYbHF
h1wMj380F90tFpLppCj7CpvJ1m+9cvSvKTb9cgf923+skX4eFxdS4zwW7ERMzpNT2ZYJrXGMwSms
tKp8z0HYOMc1I6F9j7Z7SuIMnFrqJM/tIO2ruXIYgedpYWYHhnX4hmPwJrfAiNsLTdkI1olaHiR1
FRvhufrkycF/x1E+PbYct6adxeD0xFVJxnsLFtQJTHTZ7js1l7ul5+lERpxr76IscDg7k8HHdvGH
+WCq0fkYCFefGB7XtyYBBGgYHg4+jMhovdyWOIElmva6TaCM6c5oKQahGnf8AkrTfcdNgX8DPlDZ
0sI0rCdW1okPrrMM0rnCk5QXEqx4ZdgMIMTocSzK5pd4RFzc8CsGlxdADeEuTWxF70omrhT/8mIz
IYdes4Msrk7Z0ndPrigya+dGcHNXFbiKD8S55w2AYHX2qRw8FCgiWHj76a0B8ZNfSqOk7DvAq4fv
MjVnh2gl65HqJnAoDd1iFH1zE04Pk3JnzhcexdSYtOCoN4ldh9CxRx7mIqCuWnXx19KuleQ++PvQ
V2BxOD3EmInL1m9pKi+UuXHGaJ6vmKMa8cmH65mA6avnH03Asc1kpv48UaP2U0AKOZlGUL0KkScv
QYVlbjPY5ngYTcM6YdXtDpKugBNVIj5soqr/lVvjzI3YcYm80BYDR1tpH0naivS+m4RB5TbodtAd
3ONMLmOl7XHNjxmmbMrYA5UOQr3fyKART0tgMWS0uUTGgbzy6EXYz0VBr6cOlscBF+1twXRmZxt5
vQkiPc1Yf7P6Qcsg+qoXso2paNVjAY2NPVtriCUI6twXOyd9WBhK7fWUFK9uAGoNi+n0VNO3c+Lq
qDNOs7UJ73T08Uc3TNkLU1wNvPBPc8fRvzWK+Rh7oN1myFK/KK+sLsJuxROPPSfhzL2yUu2cJivq
3qjAdK9LaS3Yv6zpCI0W/FqcwFDvEIXsXOFNE4+cydv70ZvQyuLYvUl6pz7mMpXvJp/cZ+TgKuUO
JPboDi01BFZ+04BkvNOIM4ypXBqdyxLBCJEZJdiOf/lu8hxNRnF0RROWbeEcONsRa+SeGc5U1910
TfceDDCpQCqNB3pP2zCpVU7oLuB4uvivtHoH5yppxhOk8y/L86J1WpGHoJCwnTloMcLur+wkSo8S
3e468jN711X4r2NrKn5kzlidFxcJKEC+4Jss9LHO3e7YQW7fGR0QGX4evfdS19nVwQFnXfBPgoTW
P2TXfFPQEEUeBb3ZtSxL/kN42GD5rUYWkpM9pDbHzvWU5uOgum3AN45bILW8uQQnLdwCTrMH8eud
xtKJpn/2jTj/kD/lO/HohRLrbJX/o5Dgz2ln20dqKnFonmaUnGzAbJkEsNfvm8EN9MX3Qdvc5Wbu
4YJdypGsYc39T6LG0Hk78H4n7vBCwo72x2Em002GPGB+5uCJVB9SLB7FTdoQr6qzi7sgiPjNS6d4
8xWxEef3QI6yAOvTq5CpqVBM1CvjD2M/dZ3zaA+j8dUmEQfv3o+fPdPpcQaoOH3rUgCtLHHuGaI8
QwF/MF/9loKtJE2me1VLEt9MYoNwXkzICgnReGeuKYAfnPgyUnW+7SBaPWAvmq+NaXLOPbVgWwa2
BS6G4s12avO+s+MrkD7+1l6Hlt46vmx+TzIHipQZlRq5nYAQa8VD83vsGf8egXrCxs3wezBqu8r7
9nzp300ibx+WeLFepWNiE1U5p/wN2hUtJZ3obTDNfnpMe/oP8cHxnBa/T/fW75M+nGRO/UQuuAEQ
M5+/RNWydpqDf8l+3xOsrnaO2Iqxg2kV2DDZ1+sE0yT5AU147dMO/JMR2c+xmPtTM7UxVGsmofmC
J8DIgtqjOpE7C05ori/+epMp1zuNXG83/nrPiZKpS0J/YX/O6jnYZOBBvpz1buSvt6QkGdNd28Cd
t1XLjHKdiG5ZTYzP4vcla1rvWwBy5Wew3sHs9TY2G4y3lZlwRWOWw3WNMgB7eZRC5+/CLpoP4S1Q
B6q5c6bXQip+SaIuxG23cL88jC71rfwnqnlrI8IC30YiaWlIsEX86py+Vnd/J2bc/XW88veobvv3
0P+PsYtHtg+EiLDRJyyoE3++Jj3FoYOTsJ2knLXOjTHFN/WYKpzdTn6CnOqflI8Nchv1a6ViW198
LJo3yVSnmArkOF0hUyumaQvOciYAVbOpynx84NZTVzuXOelbS/0VFVupox7dEf28oaqNGWA6htKb
LmURXcYCpN4G+OhwYxEI7hAUpuirMjpnL9NGkqdS+b0NS5CRvsyu6IN7hMhyqezoLkCiu8EaiKrv
RHvLjB95x51bs1zOXMyCLThtc2DFMwXUQLHQKd8qXx6TdPVPdZIDKnuHeRwar7iTpFfunNoa3LB2
RfxkeRLRfsiCMJ56g/ZpZ83+c23Ttywuiki2nvaak0y3E8yWRwwDTjCEYiryqwUistr2OCsYGcqm
+gaWqtYDM3XFheju8OXqFwqlo13twKhzBSjPQE0DbT2FF70nqArvk5hxLdP2ARSgy5NDWoLOZtd1
PTSLrNtDCo6PlS945Vw5YlsRrcSRSDgDDmQQsH31JjVytazAq+hghv5mtzSJeP0QQLtuo3tYvMln
abnRofPiNFw1/YeJyQiTgtQHHCOGqyLzV7ZZat0yWlx4Kjl0FlkwXedUnWAuKmArM8HBGONXD3ma
+TZz3kY94+vlDYgdfzOMHTMzlJxkL/ueLW3BjDt7qnsfbCt9As5gvyj82ccIW36yrQfF0jSN2f1C
+moHMMy5FqxSW9fDNlqjNYDkSLw7L7Gy54qwFatoEqxF5vxmrlLHRCUl6RHdrHjXg8Qky3uNyemm
KevHIMCqBeOQs+XvnWhJtHsvjTY+jwseBsY7Zk/bnFN1/h010EjYzSoiWb/1JKubemwuv3UmyjXG
+5apLoXVzapERThd9YZGjSwPqV/8tH6rVgH6lf1bydKANva9PXovxW+lq7INA55kOnL7TFm9qYHG
I/EeM91Lj44rrZh2mMYyw3Uf+3b7cSIjNNk+yvqqtmVECEj9tBN/5mbgyHM6YixqizXogKnqpGzV
ca5WLpfrnnKRfkMYKc+o+ZFYW2YGGGLXQpC7dnqH84T6PdOd1vFuLqw3RUe6DwH/KQ9SaKjrC2Jn
KENeeqWiZTlNQ+DtG6vu1+9a7wVC6/WUIBFpoxbHJp/1x3++UK2Z/D+XKSB3oCRIswISc1z7z2XK
ZDKfMxL1TkEscPJi4G9vmuH+XxfC/2sq91Nd8r//+Uerxf/68y9pavhb9nkFp/3xFyHtHN183/9s
54efui+6fyt5WP/N/+o//BuK7WluQLF9fJdptUs1G9BX9/cStY24zBnsPxa4L98pELf/x3/yt+wx
krbkPOf6ElX7r5S2v0ravvUX1+QPPlsXQzrk7P+radvUWHDyCjAxoGWBBvv38LHl/WWthoD6FliB
u3a3/iuaNie6P58LOFiCbjVH4sHF3oj+/OdzkQ5SIaR1y74pamWQNBQFIADiXOfE44LVegiWfWNF
IRPqpAztooxuLFkVe4AX6hqqrhVSxFDSBuCkQQPCk53E5o1lTAONoj3YCNjnyUoTKnLw9oQx0Rhr
W+H2vMJSpt6WVBRE/uuCMU6RHMs8a499OQDU1v1qxY+rC7MIlzkTl5JgJxyXWUeJzysBFM9bvbHd
tq1Otl+41ymkrmDTN67GquMY5zFruapQREA4pwwm4yc1lG25eoWCzzRoyXaaI4ZlkaVXnHDW/FG+
1Dc+famvmgzlFJIGwBW/dk6gfaXtQC+C08c7AgPZS9YV7+Nipue0TZ+ilhYoEZfDCRtT+wH3Prl2
bZU8RG23wp/d4mymmX2YBkOHJkVW2A2r5DTMBgIiUNqOjOI+rqslDPjVMcbJEmxXbbQhiMpZoMK9
zlnt7NdTcc20j/uKzr/tGBGhl3X6gF+aunmGmaHwhvnHhHPgJhFktDaLCfB1myJaFQDmHecqr1NI
8tp0SFPpHgr1hsOTf210cdpgWzYYkRWFZZFYYgcpyTp6/rMVL+adnPX0EAxFEZzwYturfBOrCxoc
tkQfZukHLodRnUYOi9cyjnEcmMABL+QzkGlL5YPdLFtK865HiFg4phkC4G3zKESn3SgO7vTAEHIr
O8/199VMKREVHtk2ohEdOxyKU7qLCROle+li9wQwlLGKafs2HYzsBxof13c9VocKO/X6Iw1E2uPA
f246LULR+dNNrsvh0qEU8lFydpg37uTDF0ZOHB59i7jGpkwd+xVAqHypG4vjajO21n3A/egibfBv
O9FG9ZEEfHEsA3cEOtgT9uhMqoKUSLN7nSaQ3I0kRthN5xlXMz8SDd+FVaP9FaujXsr0IfF6/9h5
ubn2wU57XIuIouSioEI0Xn0mTNiBG8FtkAJLHDl6keuoRzVt63webvuO37FFLu8d52B/J3BrkAlZ
jwdtdQHCfQve24JmOi33uSrWaIPBr4zmvW1LDJL2COEQDxcUbuz7eeK83LZgGnETUt3QtHa7hH2Q
taC7m4kEsGGOP70sesf6CjlaOdV5VPgA4oaE+ybD9HjsdenekLeqr6pF+xrpjfLgTNPogjQfVdfw
u1v660Yr9batmXr3VVroFyvHHEOCofDOOrDaN3jtFcnXtsH25+EfvRZN1OM3QMnsiWvFEnEDOWz+
4Zp8SI/E38edpt35uwjGmhgZk1nZ3Pg8+wFeaSxf1qsRg9Y7Jdnqb83iAcWydtzcxGgSRcFNxdgg
24kZg1vn1ZyAxt7zy6vU4MtvTWuYnxNQBTusPeUrNGS3vEqY+x7ANufZduFmhg+5Z5nesESbeeiJ
vnhN02k89AGezS2L/UuvgvHGcjp9a4xm9Vy0QpAktCUufL+YzG/Py7yDpgrvTMddTtTEiPZDl0FL
rubFudTWNH9WOrLei5b5t9d24jjxFrHCNjF+9655GlMbu31hLgCSt4jn9XfMfPB+cWX0M2N2fczx
+36340SOwjb5wlZEg1ZIHxnDvCl2hH5KDU4NHAy1HwN+oLLtYdbKGwAm6UnuPcW/eoqJNTIkaUHV
pFlVyGNkT5Cfyh5I3LkqvcY+lbiCy1DYHKE2Vh4vTwRxVyJC4hLpwI7jJjvtu4wRbLH6I3wd5OeJ
gCXbS+xwDAIeDv8FpJXdRPVhxgKL36/moyziS4Fp4IYZYLxlBjkBDHMxzDtsPNx39GoOyYgK9IEc
OV1N5TnO2/GZrHVM1iqgOGxx7eZHz0VDbls6X5j341YSO48Z83UMNGLZw5gEBlwWjZcd87gaS4S6
cv4y6bFgbpjPwWeiDEbgTQalfNN4VLXBmTCrgLMxqYfQZJZKUhCA/cxBui4etOdRAFSi7yXXkeTW
Dja7j8nysMCnF682WzzMyQgpEVQQphrbHc+FW49HyCC8Bdoor2tq9vCZQyfhHk68JqtZJs0xYTIx
9d1eF635obrlwaXYwyFVGfWP5pTjckWzIP9OnQa377Ia6L2xl1x+tFRFFLu8meRr24s+2LoSbsMR
Z/mQhL2Si9zoZI310KzSbTGMzT9jGriehdWNjx0e93xXD3P3yJQiuFa8w5vJsN0HSyv31dBBec2C
7V5pgUdEZIwRxnE+LwE68raXdFv7IiefvFzZHS8sGadi+S6Lmgqr3nGpI7AXLdcEZ4nYSwQYWZ0B
NURi3Y5GdXAL1/mFGZBe5ob6lPneic3kWSTOsH5107/OrVLGh5S843M2Zax3HgkoEuB1AOWIZGZ3
oWmDOI4x2MFrUwTl0SIAi5jpmmDrEFOHCPUkosFBJpzXNtSM5mKnc80HnTISLi96GrD/+piLyCbl
5qXF6TFzYe4J07QM9zlDBIxsQBz074q6lEtvLwb1RNFCx10s9KNeXOMDxLpAvO31KnvEBNtMsyR/
j4FBqa1Nr8KFn1pdRQlukaNsTLL3edLrn7pITGbONDz5mwhejXes5w6iQts7XoJNRqVYhM2EBVsu
lkEipStHdGezWbYIBES7Y2E134wuRE53+FBf6UQ5zZZZwpcPnOzYqMX76mm9gBIwRb6BJcNAD2Jn
WsKmpqsFKKQZvwvgejfCzIZXIy0w85uzzs6DVT/7I64BQCNpbIWe54lrwOVZmJVDhu+orL5NF8FQ
0AjztlR1fWpVzmc+9LK/nfIGfYJOwI5kN/Gcss/w6ReSGOm+ynt1l6XAWTZUrRnWpnCyhHCTUv17
2udtjyMC5tI+Fvb4NiclQd88B6ESMt6LkU6ZC9J+lvzk9oBFKRrGog7rvl5QqZaKRw/uqtotXdso
VmVyUxulMSx7liODXWTTez5w137BbkV5vJPgg5Qr3YMAGXanGaPYnBw4kB6ZgHJthZVV7V0U9i2B
XtxS+QQc1fHJZhJ6cqnw9FgC0zLXr2Ma5CF3ymnLvs96wqyStnrfiY5dXDQ39RCPT+Tfxm2BZWFH
m/X0HihZFFvdmuozbksfikSSOF9TWW+hkIRRXi/vEJV/DmnUMlEy4yPT9IEyj5n0CN5GekTWWDRp
zwhwG0GJZDnMc2LPodG15pvlshu9Joranc0yOeLOGaR/WuiO4L7cFuRd4q5BSxrJUlMx83/YO5Ml
uZEsy/5K/wBCFApAAfTSYPPgszud3EDc6STmecbX90GQlUlnMBmVLbUpkcxF5CLIMIMBUH363r3n
unnyWiIORFTNArGG6ojrRDmhhk26cMt9zXZB4y7giBul5V3hRsOT347VyhpSOewaGvGdFuYnAppC
bVW1+I/2WpM5ECzyHHZBLt3hAYcnular4ksbdpK9IsWtnyUcMuvPAdYXJpyc+mGg8d8enfqWFUhI
rxOIFHgIiuZGlIN7NoUODYOQa/cmgaFxj5aZYEpfYb5aDVNefVJk6RAoVsYMbCnQpo8OlqnPXWDz
dthoO90TLx6FYZSH5M2rrnmw9N4ghcWQN9moN4+O4SAcM8oOqZBBiBP7LCZsr480d4ejlnZbnQ8Q
5ELRvZnt5Eb7Yo7ckzIIt2KptfG3xBhRcHlNBm5v1BYaOkYZ7mnzmgEePJuZvi0V4WIIPVZply5u
vcJA30fJpr+4TPGPuhrovhCJgvLGWUqwvsVslWYzSSapMBDBURMSkOFOzRmLDtbaCqKKtkILK9xd
mJvZFxYJsiJQVl1SB1UW0Loq3/Cb4T/unYgcV4z+pPBGue+jMS0QeMX9iZfV9CLMdF5fGvpRN8Dv
OPiesIx3w4ZVldwzm+jzNZAUH2WwWtgXwTwFj3GQum8BqYLc9FAlr2Nnxee6tFyG9OhJkF01tf5q
dHjSRxFCCaCjDrqAc+Ng5iU80PFU+wTxVHMSb1wjTK+NeM5vChudn8dwUHluk7KwEApzGCCSoibR
qhc3FfaqcDrrU8Ss/XVMK5QCpTORCgMQ4bWU9FvpYQX3uLOSZ1QN4h7ACec/mz3kqi9Lf9jBomhw
3dmyTTxeLCG3rSDhhQzv+iR5LTaIEFpYN9p+cCgK8vwe4AICNZLPplsXYbtXmKXRrzt4Y6cpyOmY
dWObgj4xwv04U1ysaXjOoVfnTfhGuhTFIsCgTWXZ2Q7QyxxsLQLXTwE2yRul++Eh5QY8AAhI71kv
qnNgcBlLJzihdAknrJ1suBPmlgc5EOnLDfU5fn20Y1bb0TWRpBXz4w/tj1+0xP9CM4MJChrVVq4Q
rq2WtsaPNDOcPxVy3nbeJbUe35KQ3V6Z4RI0nuv2kbwde6cvYfW//9Cly/5De4vmCUMeYwEeQm2T
uvHT2EzSiJt9lCK7IQzSM1VGewMOCwqmiMOHcq5R4kyTOjTDUH35/Sf/NCb785Npm+hYQ02bseVP
Y7LSYuaeZs28o+VnUOrYoNLHQmknoqeTZeDt529/fuL/NOjvv9eI+1+EA5Q0Lmlf/etW3E33Blj0
S11P79px3/7aP1CA0jWtpfFmsfKTjvBfDhPbwmFiCNpuCunnt3/z3WKiqz9sU2L+AHuliJZdmqff
WYC6+IORj06PEE8I7n9X/3faccur8e4pZuWHUyjYkharsfPTU2yVYN+6squoYayPaNW8xqFECIIO
C+LAGSmpunEbuPa5zI3PP/xSv3hr//IY//TRP6mHZazbSSKWEYuZUFqFKNrCeKYT7b8OFZbd33+a
XK7kxyu1paCUWipeNMsmdpr3i0Ts97Fq8enByU1McqL91nNpDq1HRybbqSmfRRDHO+50tUnTDrGt
3dseRCdr3avumXhqRMTzYthLbqbWvljx6BnMhWAt+R+qypf8VC06viI+6UbebH7/7fVffH0A0A5y
C5NnhQfqpzWOKVCDPogwTKLKAKsiEGxW6DQg+/XmUlfNFqiZyVmTFTveuPhq7tHMXstx8Y9K9mjR
Vc/JTOcCLstHzczPoWHuaAO8BjaOUXghh5bSaDUO/FmZoXXMlwTuYHB2qgixZDpTdQgqKR60XJhE
YqX1HnDfGg8j0ABya4UXh9Gmt8I704r3wTS8NsBTEwIc+y5bj37fekGU3NphclcSSGpWb1NtQsIb
V58wJM07G2HXmrrZvhS1S0mOpu/gOl13kCEjvYY0xbXlcDFjbjyZtW7sJIrHB5WIWxzSdBBdPtmo
+vRMluD0EmetvSNOi64DA/cT3APypcB22CtsXfXa1Lvoeqpt4kLSodoLO2GXI/RqbS1OE8Rs/hlV
0Lwy3bi5GXrfJMK7wVLcFM4nQ0ibvG+UxI7FVt25S/+ZPtsnWhTuxhpC+Vpac/+l7Fpx7PXTIMMB
oSVBuSvhNM02NpJiayk5H/OOjxBqJv4v17dabpdvURS/RUGhDgMHcfRdODCZK91qTYmIfAqPfpJ+
JEn9WJnuY4DGbGVza6xmqsGi8BfKmLnQkPnxmv2hunAA24xd8UDAVH7+/QMply79j68TpQZtFGUQ
BUM5aC8c0x/3XDco9KpsJ33TpSkmh8iai9xDVQXFEHNnSafCMh6iSI7nOey0T6FvLR3exYztRxUt
b9t4HCVquqVlN3Sd82XMneneQK67ayy/8ZTbiDuQdMmHpuo6Dpe++PrnJfxnU/ub+RLTHTaOJaTl
X+9rly8BBsqX6d2U6Z9/8bt3Uv5BYLI0lKWzXn0bJ30fNLmMjCwFYtblRr4fNKk/BBBbOO7ITZB/
uDw433c2af0hoOUCjyYh5RsA97+mbN+3k99Fqcs/w0F+eEQJvxXLAJKkdzjpLl38949o52MPZtyr
9rVbg0aUVcKs3THmkTYfJL63MYGi1CqkLwcGMN29qU9OsFGDHs9seb7xWNGJOdDPUAmkKpzv9OtZ
GmgscLrcZVpoPLqNbVz8YRBIEzU0AoaVK8OzR1YuupBm7O6bAnoQREKnKs+CScGBZGGgSlYQBqhr
Gdc2LDxi1Wtp63WdTmWtg4JwOrt7Lk14dkSguEyF0gQKEJGapI0y9xJXE5ScFR4i8vSSpq8/Y5gv
kbsA5CAHwwyCs4gbUrJrEirPFtFopN+aMAuYbDo7c06zPcwHuj8yknvfckb4lbOxn6IJm6JZuXAT
J9CkWTqp2yGEL0qKm7OjxB8upZO6gIGyfmW4huC8nhHSzhmd3BrlyZ7e51NfOEN35xdjadPiKO50
stdIUisjSCiFRIt2ltKPguOQD/0tSzaK3iAvzOBcRW08ENrUY/8cIXygnMirEXi57i9+As2gBYVf
gPi/QIemskpJddNvZ2ql6boOHJXf6vhg8IQJcLf7JGYQcAhLR58PHb6R+EhLxkVGF/t6v+k6FGFb
ow9hstIOs26Ru7Zyq8+O4yDMlQSqyU4msN7mpu+2PrCLnd2K8E0UZWB7WZm5HI86/cnyB3aUQABv
KuLmq4vOoiPs6EbmjjzTQ+RAZXA604jrfEa+ONJ88m+GEaatqgZ4Ee2YuRejHtbZRMKaHiViq0Sa
MVHy43FVWahIGzNv3oyspw1HhGW0i2ic6eu0EBVRV6XzYDExQStjk8NLiGfr3Ke6NgGMjdhaUIQs
Q2gOa8kEbBKeKFPRPNwB8CiOwmYIQjc12IjIOXb1tKjU9PnBR4G97avCOiKwgTUTazsk5uI6IM+X
ZkdzP5lQLUNdNddaoPtbIlCJWUXtZLKh1pyTiyIkR6lCVhTsCm1Iz2wiDqY4o8Ypl2bnGlowNsXY
jB54WrtTIQxU40IWE2dHN4oPU0AQ/KrwOzp0ulqlbLIH9PjJtev4/ceWe+uTr+4zjUDIPQVIlMdR
rGYwtsD1FtloZj+NUZTdVlOxK5Ambyp3SYmP++gNUd+wAQFR3mdd0OzssIv53eNpp5gvfrTBUhxS
be6IF5q+FF1H6Hg5yWxDp7LdJ1ocb1VNwvkz8iF1PxQA3okETuxP5YS3gN68osOOYHjL6ACsGibV
jdJkt7F6wgBFVVc7HJ/wMEZwUhmwzm1K7gbImyDdp652pDOpWGGy8YLRvHsm13QAWxSkN4FrVMel
c3SsptC9DozKfzGpTVrvP9vin+KNv9kWDUEl87s98T5KQLr8eM77/le+n/OcP1zpuKg3FIpaMPJs
bN93Qwfku1BS/AUk4JC0xx90DYeqfjkd/nMvtCG+uxIBh22yxS6nxn9jL9TfH/PYZE30FpZkO1Ym
IUHWosn4IZ/CN0KRD7kE0cPU7zjXA7jxIrqY+DqO9oiXGUl2uTbDptgMZTA+RkOC803PGSEJkNe6
u4j9ZO98jrGer/22tO8ApY04vMv2kuE4+5vT2vvmyl+/73KY++H7WtqE+cmZ9L0bpcN+MpdhmBQG
4TP+WpSC0Ble5ws9WP8bWOPz+H+DL8UvDqXGnwepf1YNf/3on46lpTKzsi6NaR8F+GhnEoCumOI5
27kai03cacWaMZO2Qie4wH+s63Hh/6jKzdaujYAvLq16P805QjENWwXAETLtAetLV3KWKfn1lDFe
p4YfXHyimLzILpgL1bnYN3N0V/bkJ6fRYxIL2ELAZ6j7S7SvzwkRzvN6qthYijArdmGbdfcUAgEq
AxuWSYqVLy1ldsxcUVyYt0WXOp+Hj2E3tGtdK4tzpKdyM2VztWXovRH556kPxYHafcckXiMQKezX
waCLR3OgSrEhHe5SI2X+MwYRusXuc1y7DbEbhaQyiSxBH1eLt1T96GnJBsXSa7HSyvjRUv51Nw23
IBtr2l/rIdWeTdKGTy0sv+MUux+aWWo7YGQ0rEyxnkIlz/EcXLIMEDqbq7F2JgKvrS7aGQNAnt6x
X9oMImOP03kF5vUIf5+2dT9d06y1tg0QxA26ScOjJGuPZT9C/e586DFpdFUwEduOyOHqoACTPh79
efJJTS7XPdFoEphREVdHGpsW+cWi2tIcIA0avd82wgG3KwjC3siBLn8+TlC2JlFsuDAqqahsD6g3
xachqKkaAySTK4aX056z9O3QucaRtwYIaXfyJygbpiP7LeKXBwQ5/S0K6ZaMR1PgIe+2AdqOvQg1
mNcjI++ayS3McA0GThFeux3o2N4w0rMbLqd/5E+No3wkMUrsWuC8B9OkvHJkEW5Qm5O4Giny7Lty
yTMx5gdtrI4g8jda0fdeH2YH7MDGOoXTC1OQp3lEHL1FC1tgtKFzayTddEKtKfB7tQCD++wVrPxD
m7Q44qS1g5OwcoFJ0IldN6oLVjLlt7QGkNGUyHtlQIZIKsP2chtxTUp8uZ525XpwfShcLrm13M1V
hnxVWU953oAeMCaHBj4VKnSEGDm4Bs4zjTnoVzQ3bCfeAau+w34oThoI/xUC5mE9psz9i7KlpV2U
yT16AW092fZuHMz7pLDGdeKMTHbB2qLXj6+UM2IqDW2sF0WHARxS9Brm5k4b6h3VgLZBw30HGxSS
W+aeAis5YAG/ixz4UdU0PrRjhD4k8to2vOorvdwXFnhQRAsjguC0usZRDP9YdHch1eYj54xoS7zH
Bn/zS0IGr6eC+lInktInf0CnspGju63C7LPQ8007Y49Pbb33KtmEXmOYV/hmQSPMsN7jCvIq6Ita
vx7t4Bj7ubxkCkPuCluSvQ18lReLxrl5pV1s8bvn4n6EW9fQHLnTGkiofgSSJXf78XNPYwRxFyyi
lRwN9yVMmZ4ILuswzlipSegxJwRG6Gf9qoQHiQHRg+FFxBkqnH1dEgcgE0k8B4mFSHwTKmZfYv0E
83iJQZHsUwQwR4N1cc2Y+xHhlPRY/YbTBL/xoXaxssytCaEh0AQ9c2yYpBRG02rIbXHG9CEObtXV
d5VPtsfQGeU+KuDj+0PMHwQI6WEdA4CJDOGsKv+6xJZVS2PaWCp5mPK4PcLGZn9IzKeO3IVNXdrE
KUwBUAlJN47Mt/pKVpSvwvGJcIC/B2GaLlec0OUiEjA6YFRi7KzVYgcsN9rYAu6MWzTWc5ZrR9uf
We+YPmWzE+/zwYmZ8ql5Xw/2vNL04qsd5HuI6e3OUsTu4MJM9o0bfTS0GiRH5N/akZFTJvqUhQ0c
t6QHpQcfQD9kVHRXM86NH0qTX+xjS/vlp12MZiFII9vQ6eraP80IdM0MdS1p9D3s79siAi+MHXTV
waw+/f6DfrIP/blfvvukn0qLpB3zEEWase+DDjuy737ROTGtUop5gK7qVXEQwiaIfhvKgb8ubWYk
v/8Kxvte1LevQAvdJF2WPgSNhffVglPkQ5w3s75ntQIXwfRfozfbIFFLbVxUVOtrkuOTe6iGVPBY
fK/8ZSUJoX2eROxXJ4Y39Nea4llFcX1L09LFHFsvUWp6nl9h//D3CdD4ddynwT7y23wvx7HZkCHM
IkiOSV0B3oAX9zVXNiFP9Ak9zKK3fA8N+WlKl+UfrZj/5r398XJ/agXHZprSuLX0PZoJ/66pR8Ob
ADmuwU3O3w4D/7Icet+j//7L2osimH8gKF7+/Q91mD7gzmmTUccQZH9tbUC6k2V+QmaAKdgqn39/
XQtr6y8P7Tf98bdPW+Z8P3yaFvlZPxax3FtRfzN3lvGBAPfuEA/Bmx7VlVeppL3pwjQ8Oq2c960G
VlImSFIdvHUXN+72MXdy3fAaYtMZt3HTtcfOZ3HDDZKto4hbmFiDWIdtbK0xz+Y3DOtQWCU14+tR
57+G3Rsri3Yel6KkWsoTwEt/88q8H1f++aNS8TP658zrcKXL4/zDZYLtVgI3sL5XFaDmBOaJlxnE
amSu0m5Ql6Ir6SoaPr//dX/1or772J9qatkWLG7FYIDzshb1pvVmJzo7c+0nK/wC2jGfxisfGukN
M/9iYw9IsP4/vgKLEg05nbEpGvT3V54KfWzKLNL3RoTbsWFLxAZ+AeiHHKrF7pOWitAjQb1pqE+s
+tX291/gF48z0LZ/fv5Pb043kPWk54G5b9PuE56M8arNfeOYVYoHWwv+pke+nBR+WoO5UmFxjzFr
8f/vrxYnmla3BRh8y2jis06TBJAtoPbfX9MvVvp3n/LTNTWGMPrUKsx9hhh3NXCB0CbMTYuF6W9u
368+abkUIR2L0+pfFoPS7fJ5VmI/0/FcDY6OGc49sM/8zRX98kn98YN+Wgc4f3QtAyaT3aS0v0RD
ex1LG+QKYU6o2DvjPgla8DjBUh6DEOIoULbl32Tq/uLIbAphMyd0BN5gzu7v7x4+w6GyI9/Yd3Zc
7mdE2w/oJmE/RKOxL8kuK0o3WQd9YGMGmijfgrDy7ArKvJ1pL4AGQAswIauW6iI/wcr7oGojvdEj
+RTXMEp//xT8yVp6/7AhLkIaTvt0+caYNN4tKohfEhKear4a7bR8gtoKsSXaFXMqcNTNl9FV46bs
BPppFPgkVNG2NShHIhRxa8vKU9jBLKcQmg6Uqf4mLnQCPjnTNDAYGNNVX8tyCA6wkSjhDPOk230F
gZkIqX5yFOyPCFbQXFBblX616tMvMiIGcRqqzBOqN89N03wrcf4zv/m7RhXqZZaSf1QMiwPpu7Po
6iXDWfTYti/1//kF/BIP2vI3v/erzD8QlEsh2NXVIjTgifnWr7LpPblkylouEoRFa8AG9V2XYIgF
l6mkgw/om/rgnx0r4w8gJxz7mO2Y9NnVv4W+fL9HMuTmLKmbyGYV41TUNT/tkZDiXYVuuN8B2Hbv
B1rT13kRc7o14Gm9klmSnAaB5/bvNkllvl/llk9mrqnrNAO5cLxKP31y1yyTHqvvd8rs/G1UG1b5
kskBGVzU6yYB56WehF5UD91zWsYlEaAmR1DPsYkxwFUxCLUTaalL5JNG+tGv/KhdTRzsV4yXgtZz
aqPyRFP6oZdkuIP2Awov0ooY/bQrfQC6gIjMmV6NoVoZLWE1O4kI6SNowvFlKqT7lBGXHW7gPPe3
zEAQMCSshYT0pAl+ytIvY6/XadHkJkRtS7f6tZNlJzMCikFW6jTMymvm/BWXhhe26MLmQi/WjV98
BlGmn9E/x+QkJjY4KwUbz9eQyWWkq+OhBn7loXTzHzX8jvEGFlpxmPAsebk/fbELhI6g97fILOSh
JZALRXZ444Sdve3HjGRxTA+eBrWJpnzPMGgZwg3yvneg9EWuvJuyirFYnOboCIsOFIdhXgOjXDsj
KCiq/oDmFDTJoa6sLSCU1NPIeFupso5ppcuXUsNEFrjmCVrCuglTYN5GvSOacTvUWJlxQHKUNxDQ
q7qBYoZ1twkLXLJYeK6HuqvOqGDaw+wDFPBTGBj0CbJ1gUIBp4fIPeYEpBsOkb1JsDStMVG0u9Zi
JiFFo28hZ1kHU9hqEXxXG73uuiON+6V9FUpvJgHD6yxy3RI/ZpJEc+kYZonauRbwUc4Q0Y7dRdv0
ZE8RXagHkF5yzXwr9T7Ydwy01ramtKs5ZmnWiyq6m+a0SdY5KnV4HV0Ug91n1LlIpuFhWg5QoLWJ
KIwzjKOWY6ZhNi8Tpk/S0GeD+44c1/4YdKZzsadIf4XIlb3BL49tD22pZawQLHR3QZGcxQhVlAJR
RFexdCsgy9UpEKZ2RG1XHknMLD5kNJz5reMaeacgHXHe1NbA3KnBaqxW4HeU8iKQ3DcZBqnFVmXB
bCQWJV/LTFpXZoPj16PyRkHXZPpuxFGW7RItdO4zS6srKNOU4JUCo7pBNt8y4rGVcxG1gca/qab+
VqKLJ9U4nIJjEJSk+1Wisj82rcMUypfJfFXZBt2DCirH3UQmwoFT+pgT7xNkZziR8gCJBZpMKJxg
b+IfeIAp0fqcKJxo4sdcuOnGZDKD0VWJ6jMr+icwblaId9mGFqlGubg6zHrYONYQVMcJgtKXAgja
ThmZ/pQYEK93LYZtzobYK7YoebGvGQQqCSiCk6XdOaodtsqt5lPSODF9CUvWhke6AKEzBgEzD52M
SBWMKgR+pdC3Jf8joiaI7LtutnJadhPdynTWrn1zelNB8tpk4Vnv410pNHPbTZC2sl6m+x6axjVg
sGhdmd05amHJoNhOzm6LJhkdP3EWouQYOWvtPi6rK1KNmxsSFt/ChBFcXdSI2lsOwALZ1CWHUb6V
AVcEWajcBsSE3tDeaHej1jinbh7lBkpv8TqrGut4pqkrMcVBRAfVH85+A9YzyziFr6JBRicaijLk
AXZols351GOYA/b7asdDdATYm56gINEBy8Z8ZTV6S4Ibqlj1pWL4hvbHxpbpObmW8V5qzwBI8es2
Dd433XpEkQrABiDPLSgQUa3CyHfWLefLI+nPX0piFWKvKUxzy3HfX7tysi+9QcapmczGCgNnsBmy
IDoUbZjdaEL3UdvgvvYWo+EdsprEeOgBHcIgm5L2kARV/7nVMmCCQ9ckCyqmwJLfTtdODep8aguJ
NcwYwdFYPrGOhDS8On3crLXccvaGQ/2lW7bwUNjya4xSPkJuCGk9CiIgYU1408gDHAzJFZIkwhoC
f9+lMlsstMc2De1LKVWIP8n6yu4UXeWo43dpXQXxSvGkNAekR6NHeUY3GPeoIC6hocGx1qaqfmO+
AG0PL5M4w1Bo/JX045aMwxo3EG6aPriMYX8XMZf9gPYY5KttOF9EqHe7KTLQ5nNGiXZW1Tv9viwV
aW993ztXVZtkTzb3yetHnbkIyRhvXa/Mm2as/FcwRbp5T34Fy2w75yHZg60hSFOoVR3TKRKUyQTm
kt1X1vMliPC2xJ14LZk0IEpGAJtKnWityF2Pdf6sESeTeeHYSNq/BLra66FHqAmDYWkF0SN3SI1H
YvAwJJJQQJ/p85Xd2MO4mVSNm6RntjI5+a1vYDUJu6hec1bVbtLW9K9GbWDW3vgeTOutINx0reem
vpZVQCZAcABag4cfvxkZHuxMVo06IokCLiG8uL14q+yRcYtkMNzQlqR8nw7R7GK4HSu51zSMchHw
yrWU6Rl9xbiZu9raOX2Qez44VzJkAm5yOJqn2AqeAoN5fdUOPAD+wPIcGC1RHyYBTpk2h3fZWE4b
2hhbpCobGn/6tp06Cf4DN3qqtTpScTt6GwMMvj50r0va4OfClQcEYhzRmDeVhEno17vSBgjFHRo2
1IKG19CCZ6IwP8Lh44fMCohJih82JQD5Ujg9bo+mfBwsxhgIDOp961qoSedlPKTqdlfQE9ixAjm0
10ukL0mtNgKBBXkXptqjDEDFH+PJ1SZe30ya18QabcSQIn6XdT+aOw3Q04bwhGBXY9bhDFIbvPCR
aZ0oFxpUcctNDV0LFhuA3hsoJO4m1kEXborcHz6i5k7v7Ham4+emyVcCBNQBFwixo707fIjLVOEJ
H4t+O1iiqNFNdPk6sIX/VYRzt1cWiVv4r2W5Zpv1d1rvwJAqIj28CTRkpF4S9NAk6SruRhkbL1hM
q3MvJLAUt+Xcr5W5S9ByR9ZJ4GZ4gfqeWRguoOg+cHXrJJxefyAAzv+SNj6d/xJe5A4HYpSwMOn+
IW4ha8H6y2G8jQvdxNCiI68KE0oBmxmRBUF4Oywp+hOKPfK8LLMnKHUaIa/KlDjnJBfgQdG0F9yE
PLtJHEd7oIUd76OwmU642OZdDoTx2bSItOsIe8CuQflwRZBns5UNCp9jKyC5brDBzQ9JPE1fulhl
vKZOktzVttvfucQZVl4SkdlMadt5A6X9Noag++SgD73ywzw/hr4udpMkgoHNzwafyHNAEoxZmess
E+nJGrXxoR8yc9/nUX9LZlNLNan8G4KEnEuqO/oJI5r9rKWMsKugKp4N0z/Q9GD81AZXtUPqmXQC
DaY5sdmK58wEGhyFovFY8WCIyDnCpmPMq9Gua7QpkoIHpczI0X0h9XbNEqiR6hhIV4nlZ1e+a4c7
lzRM5o05BWM2tXeKwLGDXfINcphUj4bqCaMp6tZ48P1BEYyiIW6+YYtgf8Pb008sYLpaQ8tfcEpN
s3ZJs90qI5+3rjKrqy4xY89O3Zc4KnVmFShKwPhPO4lkeVtVJaKjlnGdpsrFh4+7I1h145TvMmuo
D2XVNx95aec7DXe6N1tjjg+CD3E0ITex7SQbKwNMrIhPuynGWl4NjejHl8JAHHw7QXVM76ECBTYn
9zn2OYlwwAOZEsTDCg/uCMVFgqADQdNqDr6rntEtNpe7zByCh7HUo69AVuWOoVVQbGbojruuFs0t
khn9Y1e45kMHzhOjUC2hs5LyPeNVj/L7AP3cGyD9+Kgp03ipTIkWimiaiNtRqvFOUKB+qY1iPgZD
AZKGQENgsbXOWjFXMJq4ozqrmtVWwQ7KOEt23RjdB6b34iXxbZMxtFD1g5OZqr0ixNU0NnM8yHyz
CGU3QYbXrAf6pXuOFYBPhB9nQ3Xp9Ck6lIAXx3UXaH5M3d7U9NImhRsw4e0F3O/o64L98ASCfYGA
GlV5FdR2GK4HmNIXRvaQ0vgHcMSiL4NDVXTGx3SGFJXDQX8q0QG8SI5EXmWW1V1tEa6oMXkf02Zd
wiI8tVNgAB5oxoVcKF6w9A6fgtyND4qo7Kd47rVnvSwsZ6Pcyfyoomk89u2ArN11ims5G+o2MB0H
GGww+tBhET4hQTtQUYfnEd/vviKqad/xE76Qg9bjWdbUjRmW9TbT8Mm0ACUj4p7RReKj6vouvsvJ
ULi4rdERkOO2QvcqlHyrETE2GVHp5J+KmkBjExnjJSANEWrfm0Yv6bYrhU8ITlWDdDUkdsdG9e7X
Dg6+F8JV2JpSAbZAHv1UO273YYh5c1Itbz/EaRCsCTo0Liiki2OET5V8WvNrYDKVptXn3lWUszcp
pE+qq6j8Qp44iWbBIPcMlNXDDNzoOAdCbPS5HQgbNiCvakl41fhWfFPQJNtMNcE0m0wv2/Pom2jG
tKA8qCALb3saAGujjIoSi+VQ3mAUS1+rSZq3GEvb7TS7S8B3UV/3wEMPhV0Rpz5GjNEdOVEe4NAF
wU2kTr3wHZOunV9ClcK0HLsFlGxQA7WxJECvkJe+p4uRqsR9juzK/+RHrPlWQJ3GttrfTQGgyYha
7AoiH+5POseXDsfEfUuVRzJpKsztrJXa0WD+f/Hxez72Des9bOzuUxQRYeQTrPoykaZsQVPiSK3j
zr44Noc1ena8XdDoGYX0YKNmlz3FGaweZSdnLFCb27kM40uO0OIpRed+BI8QP2mkK+HaVhknQbx2
DoTeNWmL+o3tCnn07X5Yw8VIHyBJSiIks/yrOYyQIiKRyweHehLIF3se8AffeIPmxgkLFWp9EkFD
0tfs4w/XeNB0chJ67Ldtm3QfoDaDlCo0s/zQjmXlcu4adSj9U/lg1zBAYqyd48rGuptjL6vy56ZJ
/ZehFUvnNWB9OTVFrW5mVr+nuWYgeYYoMGPlV5lZo/Zw/JegHThfITcxXnuVw+KQ2UyKrV28jAMD
EkyL9geIXJj6oN+eAyq1aDWwdvCFCKdMcifdRkukBDJXfaOr2trzSzbXtd70lznp25cu6/qT3leM
lqTjbyDip3va2EQaIbg6Nw4LRgEM5bm2GX0ESabdWWlieTHyppVuey1LPLPUosjfcKGo8cpl0m7t
yQIcVhZIG2CtQ6A/QZgoQmZZY/S1Rxi9dWsxbSZY6Grlzyg6VkU+TR8SzpDrwI+sPaZwso+4+ICa
wPQ5UMuwMbMtVUB9nkQffpRupD/Y5JpYqwg9Au0f1LxT4TQjjaAgfzKz6muTRGRDVvaUv8xYJL8W
1KCH0NJYhnxtxo1dFWur17SdGqPXJKCxBaUa1vv0QggTjg+2Zm9oW8Mbwphg2t59YpEpjlPd3At/
kLsAnscpiLE4YjlAdgVPZK2p4px0JMCEnUPuSGNe+4afnUXAwHVlmBldgNFPDlab4y0wc3WIxonH
QaPpd5yzuiuQvxjLNpVtE3DGCLeYuC35oeRTzifC6p1LFEwhWX0uILElcTTk8XktkWHPqyQvMv4+
2aQqFNal5wS1VanR3sWTfYP0QN+xNw93ia8RdtjqxJx2moWWSoM/iui2BoEqrpee0EcytQlIzcqB
wWOi5fE1ld3i0mW9AoXk4PQfYFQD6Q3NwOtiDp4re5xN+m8z+T+wTJ4EBGW1coda3VIapERqhol/
LeNoSdi0m32LDdKL/x97Z7bkOHJ/51fxC8ABJJYEbgkSXKpY+9o3iOqqLuxbJvan98fW37bUkmfC
vvaFFBpNzLAJAsjM8zvnO6WdbW1NDTTcSJ7LEmJRX1pVHPV0V1BDODTqylFoiaEzCMJMCUWzWrV0
uy+2eQYEUWia6DCdaJj393Y2dGeiTmXYEHu6S4kpnk3oxwhn4BuvBoz/FEHTeyuyRV+1vdleZZQX
PHhW2UY1o89kK+gWf6Nxtr9FXNMUC9uaLY1/KdjtRgML8Oq0Of3ry2ewdusW+qUdrokwv4wVKPYY
rzFYCOwZVIUIh+UImqy3+lSh5EMSKddcby+Ojn0qZENdeV755/lSFbwas8mt1zEWSfGSH7xmWj/m
8VLA7rb5s+d2vAVhEYNGsD18d4hXmBYuXcWcCcSLR5d2szVN+mVaKo7p1fkeelz4iVyAWBck1pQw
nv1+pEf00pFsLRV1yZTzzrt8Lud7GYsy7BbfOPaXhmXQufS1G4TCzUv/snFpYtYV4+c10BQ9AZEH
n3M7mk0fqQKYjAXyctnwl+6xd/zqmn7ZKcKg18pt/bv5ebmUQDt2yjOO1YtmWX8BJVh0ymLhEeON
VQb6BU6U9cL4nrKQYclT2CaKwsfRoyBHljXsKofJ0BPkosqMmM3OC0WDl7ZqynTM5op2YoEk2zaC
+xbxY9ikRWK8YozRJ58OPbRnNtG0jqf5+ACvgIrsRnrZYypXev+wNyP2roQ/wIR32fCdy2rdA3j0
fhRi9R78323csi4NeEZ085WR+7vIO+/g7sKI8sQQDgzAHiC7sEWegkyMm8IP2tfBsemfMC4t4YE/
mc5x1oq++hWp/ylz1vqto3Nlb+R1dztTMZfAp+j0/fi7blzQwnnXTghx9ngBYhT9u2uRA499AomW
FQQ/jMZOCYNjcs1saZ+0L6qXXMPDISM3dxG8EYyVtVUipPRHrsK602Y733jZxZnpYsB57PuRjsF4
WZ+QL92T3wl5Zy90t27zyW+vk2E1NG5POtZRDXDvJTAJ6DZXjA5AwhrO1pATkDKqEan6SJr5LfM9
Fggk1OXcV47cDel91sph2IKoD56KPq6vE1heTuGpYisu7e8AJpb5oFlmYH1TnPfTp2qhCdNlHjTp
4QpYFqozpq7WtudNOy1lQIx+oTCSUJ4gBNn4dbG1bZrUWUbEXekE/T2t7esrwvl0b3hDvWwCauyz
2tH7Xrf2s10U8y25bGeX0axjRk0mlq0u3fyWGMrCuXyiSrRvi/Q9m73yCuLGeKcMUXRIkFZKoy3F
ZHTXgzc3Nyl5o5slY5cV9tIY35YVdD+222aIUnfO92aazbczOR+1kU5BHKXgQtw3gKUMaI8gEmML
DFaYOZb1mMQIvcwuTRCymSQiZ8QcoANvdVlOtUv0LOUgNVe2e6MaSz9A0TFpJbHr28VwofgvJNje
V4oobrw1p8xkBE96NqHgIOPUOq8PWd9Zzx6Ey6usgy0TVl0G6k0P6J/UhFXylC9G/JkV1frRAgJw
dlPKhg3QdwdcdKSsbestNA3tVzWWr9xtGDfrMmMlQPWcbyGpxZ+TgTkzFTxEACLKV0nFwdG2+vVs
ilqe0jQ290lX6Sve7SxAOjC/NBi7dBs0rHy4PWmaN7L2fibKcJqTvLt2pn7EGpoO33pwMkKfAe9O
QBHYl7t+nn95OXAQVQ5bzhBlHvYeJqjaWeUJ+0O1HWVTPjrz6J6oO7E3K5Dorzq/MF9Wb3H2bWnW
h9yRM3s0ICgfVmvqdEfIuHngiIT63db6uYC3dU/LTvkJlUA+ApPgvxTvIZ2MHYBwxtCKHhHGHZnU
xqkvKGEfuIaP9aT7T1agyt/kcgqejNWyQZ9VSmS7Rqd3QyX1Q4NjiukB75aavjLHuQrMvr+rbFle
tTQtPQGZwFFAhfmdN9OrsTGXaviBYRFIvmmN4uwPZDdjyalkA7GpfCgA3OZhGuSifYzjZr2f4dzt
UzY316aZefcMt+ojhpf0QQuXro9ihtIxQhFTTgMjSFmAolJoddW4eCf+seSWp9v4OVsYY/jLtzQe
i52VNfMHR2b/ZqAw5W6Zq6/OgkhSDEnYpQ3Q1TxYzl6/VIAj7GmvGtmQww0elwweVOGVUHI8pMtj
T+VEvrEnXOK5ML0ne7rA/z3Jw7O01OSVPNcbZegpGjm+MqEZUDiMrIqPVGH1P2TaeHcxFQN0CNiz
enDY0HMSKF2D7lbAQhss1+0pG11wKkuQ6PekmNU109XPBt9rsbkw8W7TRMjz5DXO/Yyc8aMml05A
2IqTnuMu45t04G6agMnwVo3vmqwGXmaiKRRqEN9tHY/GRuMzxUbZaCMLkd0V3Dl3WqrQZYtA6krW
rzbpXzadAVuW9IIwtAS9Vw7TFuzNVvvCPLU/VlzfXdoRo4Yv7W+xvtk7fzH9Zm/arsNqmoDuyvq+
+uHZsT4zOxx2hNT871HX+moyihIt2PLfTUC1arMQqTPCwhyDi9WMjazMmVvZ68AJRljpdKWFRsqp
OmztTHOQe1v3o3WhV8Fh6o0jjivuSDSSjOITvLQ93aQiDGTXXiDa6aNbM/OBAjA9UfDhfDXTMv/M
2LY+dfMwgD8v5sv7P66Hay/IqflY6dT+0RUXSA5vheQFiZStyVpxxqP5iZfxOPiSOUzR2yw0RZ+e
J8M0f5a261eEPzA3Mnxh4VrqwDvGjTSv+FIYC1mD5zAFJXJc3D5h5aoTyErabR3s8gKIdB6Xy2vn
F4K5TRpEQrSs+XV3abGFAhKHTSyMeNvLbD0PGc5ltqiY3mTg6VMya3po3GKRn4GZUwvomUz8YBo1
rFYia3H7W8FC31KVpWqD0IYbPU9ZxTbVBYa98bzB7q6DeeZjioKsZ0zsEsIayPvnclTMUURdXM2j
nBtabg3jiMheUcsNpI3/Y+Kh28RDJp6Z2VIgNjEQJeFXu+5XN2Y1HHzbwUOLG3ktWS43scvSfuxN
oC1bKdb5Db1Z7BSZtCdyBSY+TOCm4NfmPnSYD+4mIH5b2EQmTrdRfBVOc1nEyiCiKECloWMNYxy5
uAjCAHH4aq1M64T7fb4BzTBSC38RyauUGo5OiZ3vexZP1ih2Rj7dOwbKaKonTteUmLAJPy1xXR59
ozZ2fWHp7bR04y+rdfPzwHbiRlzezpBh/K2kLO3agBEMqIr/teYuXh9r0OabCd7rRicp3UpqEruG
0KMfwrmml8p2+7d0aNd7NY71NaW4PmN0/F/gtqpjaUnzE8q63CWtr66rAXdWvHa5CtsMKPtQTuun
TqDOJFYgjzTcTwf268jEzZC4/zD6/X9v0N95g3CuYGj5P3uDXn/p/r9tftXJR/kvSbZ//HP/les2
iWg78IFNKS0Hqw+eof9KsrmwRwIbV0xg4TPDIPS/nEFC/ndcGNIM4JkEgjcLf+t/5rovTbpYjfBB
yt8Ei/8rZ9C/ejilAw7FDgTAH+JsUv7uAv5n96x0DBrTGc/vVToUUWfmwWYE17l1swL8db0c/+ny
3P3DQffPuH3rYov938a635/HplCAKueKEKT7w0mfizm2A0zne6vQFNSIIr/ojd39aAGGmhc0rype
mYMhm5swr5aR8UsOkAq1KS5D3iU2OxsyzX9jxvztP/zzzyV8wnzk+gDpyz98SpcTrkMO29+jrv/o
a/4cuLV9YBzuQfTOKQAgvm8QHImAlPM2Xc6uGszTX18cftN/uzY2PBLTFB4erT+9UhxLvXjOB3/f
os7vmfTEJ589y9Nff8p/+MUBtkCNljYROju4/P1/8ktLLjIv+9zf24DK6dp5Je4P5gLY26abCJj9
9af9h+/k2mgs/OKwy7mR/vXTlFA0MBG63we19KLZv6RChlb8zaf86TLjLg54IsAgMIZAgv3jrhJx
YXWTG8s9iGu+RoHoUZfDw1hln3/9df7DxQssDG10EkoXq98fH0QNI1f0cvvGGQpQZeTf2HOY0tn1
HcVbN/8PH0YDHYlWB8Oz+ceHzYPTNFI7cg/5FhuDD181HVm+qhXD1px7h7/+uN/Mnj+eAYyLOK4c
3gi8p/74rTLLd1aArrQmG/T0qrEJridoCg90y3rHpoIg1yKY0mbJaGBt8oa2iSr+iVpXEztinoT8
q/Z2XY1bGxu+RRwKR6Fn+7BmXPbbvWirduunNd6nIa9Z/yrW9o1q13SkwrID2NyvTEkgcFMykXv3
CpDn/V9/x//0nF+Iz+RDEW3//X6cIF9PLtWC+6Sm0zt3Df+4jK4ZytF9NpY6gvmij7VKvqWdtqzE
hXii7sn/m0v9n+7XQDo0jrCKu8yQ/3gqcnCrblwGe9hIyCsO7hLTCzbgyr2/sWD++ycF+K45r4Iy
JCz152+atmxnGEf4ewkUN5wHcAyqqX7olGnm31xaCtn5Y//rDcRkwrRMEtYOMJLff/+fXi0dAXxD
Ci33DjuzHdW92UHxxr/jjDQ/0IxZYvHonzjNVER/e8YdvW92IZvXlgxXM0+HQLflnuThZSo0uN7j
wCHog6i/f2D00Jeh3Q3LI7lZ5xoNqLkqCIeCjUgpY2sppaAT1Q8oLx8sPKGVHI5msPgHMOUe6j0D
YLp7uq1SndhRRhUweRtMuJhu0rjxfuoFHNHKis9Dmru3tWvNWJlS7e2ScRacyP3sNjar/ANbQXV0
cDnsLs1nhyUgaEFjhzwCrJJv1EU6t5Pgi68aT5ERM/52A+Wh54n4bOULJWQ9hUtxWyHrZ6Q2KovM
IV6bJ0eo9k0Mdfvh05wHwaur4Q4uHWfvhipQwK8wVakbOWRmnz8aZtvd+mZFHcbM7HxL5oax4TzZ
3Vs7j/EZh1T8kgZrtqdg2//0psvePDbtd5ALrzWVp3gFDEDdea9u7UDZN7JKt2i5B9sxqkM9WjYT
O4juD3h76ZOzU8+/Mh1b364j+lHSd95ed4qeFKTg0B85DcUliHe9Ajo+jU12wUcwqbsOULBx2xUM
bXCExIDQBjbE+7Kbxl9smbgmKEHXacqJpykHC4tTHHPJbOLdXePoVwu32QuVW5SjV26rGb4oM3hh
27ZQll0HPZ6uyjkOA36MqcONqTzXue5GDzZKZ8YkhhNcvJTzsPQzL0Cm3+SgmodtMdLLJJJARbXP
7y30yOUD7u9+wBedtgAu8Y2Yo5XtnNZ139NWLFcQBpx3HIgmx3SzSG/HpDNJSxEVANo5mBpPS0wT
5EY5i2KUXU3BCyMH6JDEjWv0KDP/7Nyc7yBjlzs+wKv2SBNLgUkwndpdyhbnVEG7xMYlv9eEmRic
MfqbtmZvx/neF/R1ErEclmtRVN0JTq3XbEn0LzxCCaIeQ969WNngbHgfVD892x0DYh1YoQJHdUcV
VJK8aDEcxtgEiEFhUbbJnSTYN4yZVGgWVbX16/gG+nxCyqahogHxhj9vOmEdQDTEGh1WmOKAWhvZ
ei0mFQ2j1Z3wCSmQlnX1aNcTMkG2RDNmrSdhBvOOkTLAa/5sh8lokijo+uDgu2bF7ztX28SbuT9K
BnvBJi0HmOUNwze0K3llL90vnCjdLhtUxv60634EMWVnbFDt7mhYl7YyA2AoXRIki62VsZCBf3ZL
2Iurj4MHlYl+t3ReGKHVCjmLTiO8oln1YUK5vclrazr4toq/CpuGYrpxp+l+zE1sWvzEtOPZ5iHP
jHI3ke3fGzOrMFtR9TkyuKSMCT57MBnVXmnwdp1IrMg3bZyFIoigTS/nebWcq1hM+W6W1FwoaKub
sT0lbuYzRPW7nvTrxEGB/qQwzqmrX+jsY7yQ3BrFIq7wzQYfCNP2s1jdfscQn/o7FYNNvqDcD5Cf
GrLxPf1hLro2gNTklBXWuIVgM26RmGGMtuOb7ytmCY2Jvu8y2SSQPBxUvNbnntKIIWydad0CNXc2
CR7BciMNxEgHiDNpejbetrveaLsDOpfL9VF0Up/btch+zrCHML6JPGSZzwixF/OdHpvpmKNJvLXo
TBtgbMGz1zkY+tVibGsqis9JkL8NXuDtG13NYVDDJUsQwsrqAStUiZBUQWobbJzGsP2TldAA5EAj
amxv+gVvA3xz0aJQ8qwZ1hvTafvslPo8xSnuHGjo4TyZNBM6i3UNMhr8LlTjMlKl5MBfNlPUkD3E
EN5fWs6oUkbwGh8w2dVZpADob8oejSSvje/Z05tqku4Tm6R1T98w7OOGR9nDa0Xhn0u9UGOdnbq/
bzN1beco9RImRLjyBofRXH9YVLmHeLdnmsJ5ASXNpnP6eaOl3qbZ6uxmMSFEDJN9001D/FCbcbWT
cYJvzHfOToMXICB7upltb46maeh+xEHsh3KxmtBb1jsma36UTxigNx6Wn7daMhODtL9E+B4KG0Mk
A+nQqQ26upqlbp/Zl833os7sQ4kEt6cwogwtXjY3iPbtxuqM4DHl+76rYBqJm8+l4mp4lTfzOu/w
q4IcaOQW32lsUoShinHnNVyRDY2Y8q6E0YVlnZfX65gq/VMYTPgxiAcKxBBDEj/yahBdvV6/F5zX
1KBd7BZy+GCu3Bz5162b3p8B+TnKCQnRULy2lA+8+7cmL58bHkIQPzleUfiexTvUku6ETxrxfiBq
TscU4mGZpBSy42K0PCJtxaSu1BrPtxiKX0ZyU9skMJ7tciLtwiJ/5+G7iDT2iIL5roWhMvYm7txC
l5TROt2j8MxHmenu0LRk4QI8jodeM4CdF00qEHrecYjzlLf8UONKd7kpxk4wWW9KWhZr5JtYaRPX
Fe7Tpa/E3dCW2bY20/q98Sm26RyXXuElv4IGbGxoJWu+WZAQkpHBD8QBx+cEclxNq6g7/aLNynU2
jQlXKleaNpg1MNkzuktE80FzwM9cHadMfzdCNKd5iq1HqpRBkpjLHW03xWlZXRdsgI3MZlnG+EKQ
Pvl214I6RX6b2w6d9ijdLgaXGNBj6JZJpKv4i+664Yby5iQqM5yKdEJiaS/ygQbp0Zz3E1WBIa1c
OVYu875baaDQdioi+nLnaI1dKmgSJ6lPucud4M/CjCx76DdYOdeombPiylkyRkYwV7IpZJY84Qsj
MiNmQaNnLYo+qnuuSODl5T6uA+voIM5v2tS7KpzhbVFzc56b+WYuG/3lVu1w3bU2QDOL2lfOhjfU
mOod1az6w9aei42zG4+Vu+yLxnghXINPf1jxzGK0rU9NXOW7tIWKlgwe/bN67m9IIqBdswge5hZs
z1KpZ6dN/Q1ts2LbBaP66uppZeVmU4Cc2mQhktu0bQXv5qLxkhuw4Mk9+Ow6ZHLpXcp1aK2zzbLZ
ImSMd8jkr+1S9yBthutUjICrlmnXpLy3cRC0u3KYt6phILYZm3WP+wqrKaNZzRznLFaGBiLLsns2
9q4iKhJvl5UQDB1ovsDWXr/oS4NCK+vdSFtK7WWHYbL6I/NpZnlM4nATSAzDWENY+2ayu7AmsVNc
0JtY+xsKakGHLsSmWsM/BQ3JI2FneBDKp3EmE9ANBUbtyd3S6tLu2coXOz/BQe2lebwHAUBKh8/f
qMr97Ds3fpMVNP3W5GmeFg/PIDnztnteeqqr9Ygvzhhe/FyMdylAGi7te9BDnLNT49PPmhdhF+c6
8x4TGmiZMFq3TOl/JcUvNfnjHnPjsDGz5Kn3BpqfuhbfgbzOXOtsiHWgDXvQ16UyrhV3EB7VAHL8
ZDNCmWUeJdj8WaUwnLbj3va66nW1v5DiysgXnRVSTl+FIADxsbiLwQ+os6ehoaWh1/WzWv0Xr8v5
T/dRtPGPuXGvU5DcjnDp/8YGFQ6lYqxbpc+pCA5uVT0BuHivRXdkeFuGYE5vbA9GrylIZnjtyNyN
2fmmzxs8QwbQFsdFv0g7QXBp6qLJKx9ynqoj446fyA5Hb1q2ht/R8En+oe8oLu/yND7AuB5va9rh
bpdW6l89RU+IZu4R60x1CjLXi8Z4WvfVFP/Ezc/BnOP+U9/hzL0c8nlkDdf7TFerjSpNPWVcuZEK
zPK0FGReRQzFga2U1+GJwNqSlv5APqTOtz4EWMCC9Vk4TDR0PbNXaemdtKsJl3nCEUFPMFkG12AP
wxfOBaGcWVAy6DsOwPaG35tzK0ULhnyEPHDr2FMWekL9GKs10j37fCCQDdVeWN3cmHd+m7Cht4OH
dLXPdh6/9kt9U2H+gSnE754YgIhyWapjmq4ti379bPb0mCgoiOTo2rfcGpstCYMWuvBPaTivXmn2
4apYs5dW86Op4qUV9nC3lGP1MiOGQmlwS+AkiXVwVopxSRsum7bT+Uc2Dv0+dVJyjAgiJ1lfJliy
M7ZdNbG3lepHzThiD/mVb2piAYaYd+ta3QIi2MbfC6PnWy6pfctkkt2dZ5fRgjMkMph2bJfCPNec
WaKc8w94x5jNEaFBV6g71XPAcFu/e0tbw93XaTzskVgeuyFpiMQRqxmTG6Jr/a3uDCyUvDt2ThB7
Z9rVCTbmM+fmDFP9zSqI/SlSy5GJTZLdv3qlmocSKYLRkYBjsEviHhfk5M1PwoCyKGvSmZPCf5Aw
Hf2c+VInqWS59WZ+UmEN7UGkxrBnvTVv2i4lYEM8DSbAgVaknGJInJrm0pW7hAH+uQDl9qKtxnvx
Z/dXPFuC1EY97tPSNl+JuPWH2sqNx7Yd1c+Je/uuV5gDiMjAZbJtY0+ietzP1ZyGE3acG5c2q52D
jLPFQCw3Zgf8CWsnkUP2fVo+m5fQ5JDQqmpCKKQ5Ao0vLG2Np31I2+GoK/LmONbfl46tIv7V4jOm
NXuXddYSpoqtUH+xOwWYx9Cqc/ZKuUmaoatd5need2pVv7wPKyNTPGS7ksc3wlc9HGMnt3dTjlFH
Vcl8lzE9ZrdYAIuTYMLIXt2nCFHhWPGLA0EJDmJ0rWhGSyk2+TTAAdPQ5WaljrlJOXkwzVHAg85Z
Crsn4ZQREzhkHNhT1TkAlsU2tkxDt7Am/A90DLTrqPDRCW9flb17xecsu4EShf3qivFAytY/0UsT
o7nQkm5n7OY5gD1OWtg/ihpTtzf3XzPd0W90QzFpXstzN6fxa5mtXxzH1UMwdSXeR2VgCTEGHVEP
Nl5RgvMshPvKx+pTrUAbeIOz0ynbYU1pUKhiJDdB5gKadqfSG2EaaEM1vvNdNZhoQdWl7L3KvDDx
a26fpmkjN23iJOLQ57wOCfNqbsH2dcxZpmlR6Td+PRBOJSdGvUYOvxSton4GLBkA20rbj7xI7Yds
zMw70XX2Ll04GmJ1y9RdIYKfXVkFD+hxl/Q9GaDKaS/9LCvmjEAyiG8HCRyuVr+rx3ZeMGOdm/Hw
tF3skY5oqr2BdzbEdF5vbGllpyXFVbNxMRFsfItwbF6vPybtmIdkTZa3tIFzV+a5QuHwfjJJpZsW
8Gro2DR8Mb5tL1C7JizGJbtmPJmHfmDnQMXN+8DxWjhMddId6ABLr5OxJj7cNNkVIWaKnQw8qetV
OQ+lxHhgj/dLbjpfI43S4mRgJdmPE2Gz0PZW+UaQmvYzZ5Kzu1NDmn2TaFAytNslb6/TpF+e1oqw
IDUkwF93vjH3lH4XqnybPHfY4S3kpLf26xPEImwpY8nquBTOlqnJY+4NvDMDVXxWcZdG+PznrT/P
sFFrT4eFbt3nuIDk0I83fmWpUynxLzRUu3Ab0i91rlVF4ugCY9o4ctV44xh+bxj0Ni98kHquyrp5
Ky7vTqupbuhJKqK8biV43sCKiFmlvOb8vn5vm9Y+9W4ldqtDtHHrNF18sNx4fJ66ZX0s4rF7ygrb
OZuw/oBIAZEz4fUCMMlR2XXZlgerDWbFR2fDtltjqrYAdfNOvOSDNkR6fXp3AlLYiZyMHQDCDmxr
auQUAJF472SClr50FK4VBYsBwY/BaLFa6ZKB9dR+YFiHA8dvUjxJ3j83Q+VTm1q7RrWJOUzuBy61
f836nRZRJtRDTH+9aRUPnh9U+2BM59BFv9y0gZmcJ3e4cxIsLSg5Y6jj0dsQcLhBcCcVHk+hHmNe
vMwRIjy0TP4LcrVyJFiX5W04eE6IpZD45Fy47WYMuuLs4mWCxK9fZJfl6TYtgNvpqvU+PI5Sh2DE
WqEUPskpwL4n13544EhJC3VR5fuKyPJu7lr+VH36Ni2sfsId5p1hFeYe6eNr1UT46nlcN806wRmj
LXTqcd3UCz5RPzbv9IU1RiUryLXBgD+W4ROte+owl7ToaGfKiA7Vww575il2SFeH3C0AIVGFASnH
UM51Ln7ODdiRbZVXlcUefJF7OpNA9Mdm2185Ug17KS+tZ4ky/S/MD8GehG/7ivzR3te+7h9g9vdv
4HfyW64852Kku8galbxlLzddgs9+VPH0bc1R/OrTRB2C1ZpvXTrhKf8MyvgnGiw7fPTy9qq2E8LQ
Du88ENVaShmRJDOKHUlnQAMFfWf9N7Q3a96RjV3NLXA+xo6VS33RRtstkPqmGKgXoM0RK+QycAwu
GqpLj32wtKR8K5ORqt8TBmtkde6hGz4X3hjvrNTvrnXiTdvYvExc4sz4sbRtOGOD25VwEXnzT/rB
nVpnD57AvEUWkfyrdYB8oVH0XIlVKwrYywZ4FzpR3rYFr+lUAARkZhnWqt5iXRlv47Lc9poyhcnO
d5yA4rBV7fewque6n4NngIw1y25COh7fl6620lohws2vq6ZS1empCSJBAUO5IBHegsxrliw7JQ2a
EAOdY1JmxouejGwbZGiXyO5Eu9I1O7WUDVR0sQEa4NTVJXQm+GbAYXZ0qETQqbKP7GAp4MhU5a2R
2bMqQijzW420M+FvVD5tDQ45Y4zTBtapDVMV46bR9tJEJl1VdBXJIH3EsOpeselrjiL3mh12+/bR
G5eq2cjes/SmrTRTagQPL96sg+jvtE2wlReY7T2ZSdsdVJFwiFScVqi2iR11IuRkQrQwlzkqfA2i
MUHWNCfpvfG91ggvGqiEbnCbF3sdsUNxYinxjiUEaqy1s78W0bHpJbgSbDE/wslAWWyf/eXyssQC
iIRc0CD17XgFFrOJmOI+Z4bA8oZe8opDSr71SyqvVb5cqkst+cDgUx49YdvPpgsCYOu5Rpqzq3Ym
PLWlDt4B1DSXiE9VH3EI99C2HBP8zeoh2g1uxbOVX+o9toblWL/wZdnPuIzNl9jM2+9C1qQJ+kBX
tyTysT0rAvH0WdFZ8kXC0DzGM7ZaKKTZY1bRVwc3jr5dn0HFj4X2nluM5eXPEoAcimmS3A5z4+DT
sXHb6iGpPnKXjsK2ci7u2ym4NOEaHJjwnlKyGpDyegxIerUEvB3rQ2OzOkyqp3Be+6l3V5jAHUO/
08mdsTpou6kRiTTOXkzI799NLZoXhkjxa5VUDY0fJQ1ZmiufczkLIkbSPSx1tr7GS5O+1cSMgWiD
tnsXyvA+UIGdH6VedDhSZRTFF8+0o9nCrzb+nppb5NQajsOS0uS7CgP8t1hpkDPQbUL6QZyNxqNd
hUtX2y8G5qWjPZvLWU1T8J7jZwpNqRssln528pCZPeYYfRu1jYo/VkQWHoCm7N79uo9PK3ttNtVr
qfYFG0AscZVOqat1n1i86l9jPTR3ZHPMPcMGAw+ZC4yVbV4eWoXxI0PuwYiPjQLtxsRbC1xjPyaX
Jl9Em5rm0Krb2ZjM7hiX0QQ7J+hdblayKalF1T4uelJ01S8luaeFOjmikDo/i34qj860+McLd+OU
4dz6givOYLCBTdCFOZW/60b4Wfmkg8mkHLOomjMvDB/EcsYvJ9pFNXuOyTPlYaLjFE2CP692tFxe
yl5p2/i0cjXdI1hPd6YZd48uBttfbjeU59qsC9gFsfdN6ZAPQ7jFP+5IwwiFNdrf9Mc2v7BcTjQd
04v8TiWu/5YrpSW4J6m8rZ9dLJTL5DgxFj/bO3CrBtuUASlNBJ2Fuxa4KZbJmPoN8GXOSyKr6qtO
1IsVoIrWmh0JZW4kqGSZWAQf3K6A1TctHxXMDyp30U6pmF+J7kuk9/Wge2Q9Nxh1FXEM4CIP7cgG
w/Da1TzlaedU4PgsrIJETbObZe5dAkNMXXlHJLUf2UnaXxEnUHILbbmPppVKAWx/Ix3GwmexEUT+
AppF6A8fOwdCBLeEuDEHiWAn+x7UgieTjwG8A7Qupd/A8LT5tpIdZdiVah5Sfig/cnztPGsGhMvO
rDr5xdaIVq3gUsua/25oLX+3tba/m1uZGC9LxN2c6z155osy+LvuVQa194MgESWwLVv+qyS2p2ev
v6xsgTftk9VAtTeIgZ4SufxUivoXJscTvRJ2w3PCHolvwDDBon8P0Aved5Q15jjQWsq1/FLJFCNZ
9m6YegtWEcu6dnskTNaCS9OtDf0p3ZLdnMUmcxUDD5u/8WT14zhAsHeAzbaJTcBosGRDUiTNkM60
lX/G2imP0smoCi2TnhJiiYOZNtm4+8QJurDqOhbLP6Ob5aoojDI0p957WzumDgwxOLxVKq6KgyoL
+ysve/NqUU7NAXddrP0yVvXeLkYvLHNALTiSG4Z5fn2coIV2O8kw7c4LkDOZQQ6sJjrWn2veWmzx
/gd7Z7IcuZFm3XepPWQY3DEsahOBmBmMYHBKcgNLkplwzPP49H2QVf/fkrpbst63VmWyokgGAfdv
uPdcU6tfcb9mYByoJgpV/rR6wztJTXjHGLXVdZgtDUSKoFvDLlafp6nTfHa19PhTsiX0CsIG274d
vQ1cMrrm8mfl9pZaeWkMrMSVl5S9784Mq/BJZZkVrc1GG/dxRjrwlr292uaN+C4LfbppEC0+NZi4
SPD1O6zNxRd4yvjZclQKD28oPIa/ovoG+QBVJdk49ynwt1uomX8nxFiEFn9WLAhUUFzcoOaFWOQT
v1MsqER3ylJV7tLTszylY746JDRd0raMuLcpVS+9ocXPet9zlf61YEL8d3IJJChsQYFyIbz5k74H
bDeUD290dxPAzYtnl/W+rxu2CDpre9TlOogDxdVakNn6NcxcKXXXZduyT4xVx182KbFXuG7GsLPU
8cLnLJhyJPXbgTKefbNpXPNwsBjLZGTIMECVIHZtURwHEaOMbtCl4kVfDZLZoIVSK113Q4KJHq9t
yV2fagy28aJnY6KtItRBvr1wn7qaXAp9kE9jR3Mgh8m4VpH9GZM5stacvt2TWI7IC5I5WcJqkUqN
IDH++qMz/6uMcEnq8+CmWSbTQedPIraMR4mPT1Cto6Gkb9CvQoxTga9vOhCtcWMpjjaDeA5upQkE
d9R009ZLN1QBi8ZggGYekcO2zkiudlddZm9iDy22jsFhXYzaadQ7+t00oQC2YhDFceL8jTBnEZL+
+dHzJAstIp8M9Azuopz73aMXcZeUvVd7O70u419U6Tldu/OoTrPW3oyxt/2eyxkYbaOOhq53P9h4
dYdaX9R6DNykkROq0gCkdnN0G3/9Af9X2Z6HOJPYBbB0HsrUP32+ITM827AJZUkMBlWsIkPvDv95
/Tff5k9YyEUOyj8CxSOvAEe78afvU7IwFk1QejvWn1PC9e2QvAlBzB/H1P4waeA5I5NynRtB7gNY
sW8RRejoMxgHWdea3gXrU4JshpellAQ3Y6yHxJMEMzLqSH8ikL55+euPxvjzZ8N5rRtS6kgngX9w
cPzxD0c20MxAgmevb0wOhdnM5drRGQ4C58DERhvy4iWXQo8KQAULEiEz9bXq4exOJAz7iBmmLxl7
47/4qP8n0v4bkTZ+C5PH5n8WaZ+/q+/194ZkOsjQP36Flxy+/vmPf3/dv/GN+m9I12jq4Am7COZc
+KRoL9p//sMxf2OJy/tloPdE+6nzvf6NbzRNErb4F6QgsnzmYeaLGoj36p//MORv8LAkelTAjmCR
eLv/N4Ej+i/t7x8uKtSKwiEX1XJtHf3Pn14UExf12JrauJnakpmtDb3Cx0TAcm1WsBwS8mTXbcZN
54/eImVywx5rlhHqxsnTHC3auE6MAgpDXvEtm4Tn3fedvvw/8sb8tCq0DX40Wwc8MXq2qgnvg9Dh
hDVgJy1OywdZR9ErpOMofNQnMRQPEC9AbEQx3DMicYmeYiJpExJBY1TjZlGlh3ycnjBZ2X0TRCsv
MzMkT4COiCSCiOCsC5mHV2AMxk8jLgSmXkSb6yrpvEOVVNrNpPVjl5vMfebj+xGMpCKjSsALlsOd
zrC2X8kUiTi4x+HYAvRxYWgXfXBPSLYT4SXFJnLDPvMt7pfKCVcOS/DKMaOYqa4NcSNSmARJLxPx
negtIgcY96hssZZhxyn6BogMrC/1JFwts7fIcRThGmbtzKjQ4wjXpQUSI4xGE5lLY91pujWF27lx
+3SvuVDFjvVYspi0w4bi3SaXplxNjZdiD0Xm8WC2RjKtWYwS2iglnNeYpoiwGBPZAhQDo3bVw2iE
5VtjaJ+ybukQkJYtwjUvk4yfMemtis7Gxy/S6JX/mk0XF9bXgEUCsoq0HJgCgWZAfoGR/5YsWeLn
nEhd8hPQnHorwHIWStdp1hCZkC6OgI/Mm/ksWqfWqKiN0qYynYW2r6UXv9buzCKiY/fWn4N6nLy1
jPDp+O5gyms+jsYAZCdo8jtXbyES9F5KQ1j0pbGXrUfv2kxR4h10kajyhP4TPQHSpq7fQNxb8O9u
S66KVbBcC2eT/90yupiYeQGY27Kx71NmDUUzbfCimcZGOSVhjSIsx6dGKS3dx6MlPko7qJ5x9kDo
ZYjyVTSBMR556uBDoVOeINTUbTtybyJdUbWOPAUcVkgItbOI3zSXSYDm4nNeyI8fJcFx4x4gGzYu
NYYNS1ZWZ9N6wjB8tIa2JE+irJO7to7UQx05VwcYBi1PBw2xDSrtEHaGOrrD4OjMs7Py1WWRctM6
1bwT5G2fPJns+8JsGa/yrc3HoCbsEwlk1JpPbK2AXxp6UlTrTi+nxyi35i/kUfMZqXJNtDxmIONS
A0NC/Vkk5rAx87ns97MesgCKvbrdg1HF+UvhmL212lxdoGrpiF+9EgoZseHQKzV0yU+EX5VUcxSI
MMw112o3TKnlnWhzJTGiIZTGfU8o2amzOBOY3GXiXKO1Ff6giol2Ic6i99YrzHHjTKySbRLb57UB
rsj1i0ppBLXowYs2p8FudvpknY1gN9JSQ/JXK+gcgRhfGWKD72liF1NIVWdvUxry3pTIfC9Ic4GH
iaw45XraPzHCxGSfTlgVotQbmRUI61p7kum8YD2y7/piafsN8t5i5rHZHnqleDaypDk10xC+y8RU
3mZu2zR4AOxBYCkq7z6AtkQyaGeG6mMsNZazMUqPntw7g3Eg1/1TZOsWuR40dQSy5XAzlA3CUgSO
nX6VUtVHq8YXsKbQnV86I8w/IYz03rZPrTHcIY5kUpElTgiUaug3og+He1UVeBUBBuMiRDk0PJZD
FCAak9MofJXmfcPKKquMo20G5bEHltntxgnzGjIQnYabhYWdrBExEXYm9aphCTY5F9ijBV5HprtG
GDj5sxtjo/aHkRdl5SWe7gdaIeXSkOIlzbTJWjHbsXayxgSSq9c50vSPtkuNDfE3MfVTUm+9TlW+
alwbKRRNnV+wOCVfLYyqvS0ayTuKIYJjH4Y4SWoEsT8hZgb5aAhYvr2ogls2afpTOKHSXNnmEvOC
tjoaNqmI4weqbAeol24iNSXZS2gnyvr4OzProt+Hkd4lZ2EF89oNOXKYBFnZpkTRxeCMLuQaREn4
ZLgcc34fjkbLeRF57PblImrwJIFKqyH0hmdvgnvBeWVE7Jb45KPNXAr7IR0rjR59ygl5jNBdM+uc
ID2wpVDlLapMVjicDdBOVRnZ1VppVBCHBYxH5h9ryQ2TucRbG040ssWK2OsFYtYOXW6EB6yTBNz0
1AfNHjF4DRykkt4+p1P+okevXvOuLh60vo0ykE7R/JkILSUzAw+N5H7o3AKEFuO2NcSo+QAccQlA
kemipI6masKKOZtihbiTDyFHF6EPbFyu0F8nCoTasr671cxF5+Z5+bQQZs6FXg6C1ciIk1ckHK0e
G36sXk6Y3Y92Ed0sV/Uvw1R4x2QKPRbkmjbfQOa4wyrErN2fE/JGnvpZd2t/IOYlXuCWVbkfbcJm
me5Me5guxj0yEVjpZHUVKVudZCDoaQjnwneZCK6MiK3xBebXOO0RmZYegEhgbyttAOyoWbX3BhhQ
PtATnCorJk/HabNbl3nRiQxRctOCHLGpxSHnB2Gvoc1lW+924we4wX4NsMGGuNok1rusMzclyXB2
X9uos342JXQTJcbie4KZnQav6pODPg4sFZYLAA1R/EgEI230AFTAn+oM8sZoRjfc7c7RqBzd3PUW
4ocsBMaXpjE0EyMMo3UVTArlR8jISlTKBHon6ZVItzlqLAqZ44emfROpliXvymhDFrkJK6NCzfsx
05n0lOSmrhSGWGOd8kPv4hCIA9tiExyyCoeTpvCerHV7aDc54T7OxoCwQGaShgg5FeGXGGz1BnDw
iVk7w1wzDkWEk6Uu4NBjJM6UzXDddohSWdWcRWhTrNnsD0hX7Y9KUyV6VqwA2rGP44MhJrkz68B9
EOac4R6OjCfkouW7NMAq3Vtx1f+kX8wHaoPEzC52q+rUV/Gg2VtpzrSik1tmLK4Qx+4LkYwfIfL6
L4BBUf9SBBhvoCAw6Kmwi9UPQ2A6zgaun0NANGur9i7yDD7GMPS6aSVojb+sMIVIRvOo+gM2CgEO
mnKOmFL2vd4xB6b1SE7M3PtRomWPSxaFdShGO5tvVl3d+qYEdibrqgeXxkTjYXIscI/WrM5GO0b7
SE4NXdlYtyjLubLatM3KtSPUWKxNZLRYHly7vUZzrQ6ZG7rHHFnbPvAG68JAHrpT1g4sgAilXAdF
yWBBT0PucmqQr1oQZyBR5W46h0EDgnYCphCdvmga8sMV7HO3Pbh5auffUQECleWg9Z6mKBbAXCt8
F6Go80vnNdVLRxeM0mUajKPF3PyuMQsnRZkWGq/4m4wXm1rtvgGdDVOxD4VfZARS7SRO7XQDLpPc
V9Z81dpKSvHJBZn6XFkuGhhXs17boPlu1hXk9LFPmbAzwy9/lklVvRqRhD9tMH/WIOt2FBxaNOUv
VdiFT0ORuCW1m0v+NvXiI8oPHPY8yZX5bR4E5NpqTofPVmTY8DUIP0aARJ2a/LsxAktnDPgYJ6Zx
0EyLkx93vuUdK4vMkr0+G/18lxhpMm1Z7pMzFhW9ZfqI7J14pSFlwLCBAwQzuEVSAmeeA5YHqawb
bpnCl9vGqawRVrLbPjXw6OQ6MkPzEZ2PEfmm4CpXU1Le6qkJbzz7837uZxb4CVj/zs/nrrtGbsQK
nEXrSU8ba2tqVAVgoH4g3zKbdYlgl7oRt8iBBeekXlniKfZKJnKw1RJySMVg6cYZCjJb+GH0tQyN
GVSBaFPZajyiLyg2FjKrdd/070k3RMBumjkJENM57EUsJeV9NXrtjZigGWusGWHlkS4qwBEIkGXn
SbGPNE+zWe8LMrV0W1kJaeea9qZau9OO8cJFxTmbOc+D1du6DwzFsMhO6otPPXWdEYR3r+5DsTRn
OAsT9r4E7D4CPYTsXkTI8+dBzm9WBCTR5KewAeooEIUunzfLFqtsdsKq4SGYDLZpxxJxiZSlP1Hg
csICU6RYB4tyDKxi/IHsgwn15KQHkKtztO+9QpxpGtzgWMWl+REjzPBT1iDSp8iY0RQCA6zXcwJw
YYT+RypljpGVv2LA9LyK8PPzF2uB06FQ2/Ayk4A+4Bv54PW175qEke0KfBa3ey9ymAVKpaQS4gAY
dKDlYGZkdjF1iqFNgIjLOLJfCewtHbEOIDLSYroq2ht7TZM771hImu8S1my1RtVA/ypCHUcBdArU
6wEehum5DhpD7LXW8uJt1OTqq69qeehVZ7whw12s/JLU5JJjfjatGhzFZHPWJG2xgZqBiVO6kKSh
0QDqB4MALRpnTfMuNOLYgJzKnW3U6qWO3NT1w6lE/RHEqf0wk4HTHKsCkb3foOgLVkGYA2bNRi9e
Aa6LKShNBuVrCcjv4pYuXOSwjbyviDSjR6sJn5Xn1TisYtY8BfA1Ht3Z2VpOxM4P08xxaowBaWaV
H8oxKq9OX+l+WQP633A3p+lmirrmVgcDaoq6cyY/yqPmM26V3W4902vrvYNCY2nZ2y/snP1lrMk+
4XfTHYCXRRhyScMh+i5agqNS/g4/RSLmW6+44KlG7TvRKfsBRZdYZSoYzkU/n0LHk+2KXUc5raus
3yfC/mw6Cp7EXuJizHw4DYouyaz0XROnVLy9bb3Os/ricRv5jEFgdHb0lfZRdmgCQMdphOA0i6mQ
R8O+F5lWHjPZ8AP1RXl1uYa3UVuH79QUrPY5/OxHkXzXTSk3Ec8RhX5u+dEkwZ+KQh6gAUOtKVt9
V7t9vebg9AukAzsjyp2vLtWMfaDX4mCVyX4mxhq9a8euvBzLfBtntfVYGwbmMixqHx6rnhNyr+HX
hs0XAUKerddO+rhPF2n5hkNy+Jw7G0NRjucZjY90YfdUFF0EHsbpuh+06rtMoJVtiJyQd4AR630x
UtMn5Mfv4rgc9iVLah6TMrkOrjXd45hDSc4+lpDrsacqdId2/jHFmB4YGOXlWorMfZqkbbOqQadi
L4FIakyXEPJEh4cl4h+pNta7uq1+XSbfKq/pDEQosjs3NocoaeFFvC4tidEyK7xwD31oB3Yg2eUt
8TmGVTL8SOyyfabcrRhQTA1rsl89BxJ8v2pk8tO1lEdCaDHfkBLNb/hd7FteTGy3YYQ16wrfT7PK
9c5Ys60jjzdWO1mkh8FEpq4gEF/AArOPTUbwMqYscood0hC2VgfkJHRaedeTvbjuHNZOQ62fHGNC
qaJLR96IcmSpkdXjA5BQBke6ylyAWMm3CpUqkdKYmtOuru9BBhkbkQMqLeUyPsNLX7LaJzx0kldV
SXsjHdQspW6uKmvq9pDr0eiGw1pUjjhN0jQopLzZh6FcbXKzlfTIfXRXNyFpFlzGpBqw5XHgqt5x
UGFbmFv3lfi9Eu12XVXr3AJ6Yxrh05TCj95FYImfbBtrzdAULc+H18mLG0JCxDVgT2eCZIcNJy5g
XStHd9wStzDPYWmeRiMm05Zp2mHCW/Wmxa7+JO2qxa5Szc0zQFiqvTCxXiuytndwBtFzFdhkSpu/
P8LEduM0aRweK1LnN/qgUKGSgEWdMyfOx5in322NX2QsgDbZ7Zz96Ccn2HE+FLcKRxzlUKDdpxYc
TBEMr23MxdoZGfzwVJXFTo4LVzUdb6pInfsSqDQieNoBsnQV7Q0RlzI66UQAHxy9hqnfWlfAMGjf
RijWnRNMV5spPJQydtlGQ/TwMjiJiebYqTFuD/ZIguhqKmb7xTYz+SYTba03ipsEdObJqdpyhzYS
ejQO7ug+ALr5gb4LKEUy6j9ZXMDUnD157djgxbac2/tSm5LhrHriD/lvqT22J1yghkmKptWMe0rv
6adyYxjijTT3FVCrTU1q+fSgJ0jFOizpvdsaqAtYA1FJzTI0KYcdSHJJHM0oVmhaHnQrsyb8sAaX
3r9Wbf+3VvibtQImK/LKlsXXX2wWormov/8hxPw/v+zf9BfrN2E53Aws0SyHHeC/tgqe+Rs7X9dC
TIUoEdcaq4P/t1UQfAVBd/xj6dJAgv7/twqm8RvqXlt6OukKfC2Zcf+brQLf4/cbSJd9Nyo4yzZt
xzAkv+8fF1mjQZ5AQum2z3vBrjbJy90gKxytsXFv1Y13iIL+jdt7xCPf/TApNs6hzP5ulwuq47/5
OUwKAFSEgrmVtSx7f7cJJYBBozMM2Gpgwtu3DhFAVrIt5rWNP0qdRLWvsIlm0T1+MXiBEtgaFsBz
rMZ2VdXWU1c5bLJx3L/M0b2l5ycrHkvG0ZygQev6g+0ApaMHHnqGH7J9YCG8MwIgM7KkSNa754FA
QQRJ9Cn5Js6a6whpcUiCo2mVjOftbdBkryLDmBsD0Ipl8gTcuN40VvhdcGr5utPZvrT7saTjr8HY
8I38zp0nrHsRBOXyyVrkfcG0j0PrSqfK7HDp1/lgG8uCAWUzigg5QbcOrSI97F2fZ1wGKlxDmC20
YmtX1rp3X7VkvlHhPaIVOTbhuKeHOuaIzuOEKYZTPY6jfEP+6aymMbmH1tlRtvYSwUnh7i0ZvXoo
pRnkH23MFoWK0Ei+a43+7IR8+9Y517K+YejdkW25AdruD6YJp9/hx7A9cz11yaad0o8i7b+iCqlT
N6O2Zer9k0uL0ABp0inPFkNX6NH+6Myn1hjOGsMj3wk5lgbEiVA6H7M0ZIl9a3JnzVjV9mcxPFZj
eDUgcFvDKubT8pJVmk+byPZbe6BbsJ4zF9CBromV3TxW+fizz5CLNfrb3IjVVOoM9IfyGzF824nT
36wsuc3w9GUBLbrjPfN4ET+AxQUHtzAALI5tv4HJfA+U/luAWp568VajN2J40z2zh/AN46vIsnvQ
/qeuhwRB++gX4zysjBbvR21CxAxSH5fOe2wRqSHaeaWP6TeHR7NS9jMqaB2JMYTpCm7ohOqmaGKM
e7q2yeL2U2+5DQKdpFBylyFvbhzWJ7JXr4hlnkT26tT1fImTIXnt5+zUJOIhGHFDu9NAlDnZ6Adh
2j7j9JOTez72k32rkm92F/wA6XCe5kspn0FPY5VCirEyS51tE2IMbZgP1A2vSJeGZVTuwwG6zoFz
148VPny5BTjIdO6hdsszqop1Qwb9qhBTcScWhi6Dbb+z1bWlWdyAkN5bAiANGxVJD8A2w1VX6M13
tBSMrg9NTkKzxGbNcXDFqce8MBhfy7ndz6QY0w9ucDCnMCiM+lx5xjIrS9J1ZAOTx/rUuNGHTN0t
YjhhQLQujQfi7H2jENtUn190N9vDrF+xk4NuPNuvZN2umaDueDQcX1dmdrAKVCq9oTOe6e37ojOO
8IsvuTk/Rz381apz3iLbJmkkou+bJSoLa9tlmIbNZmcuKWwzBAIiKjZhpT7tXlwN0sZ4ncyLp1N8
V628RB6D3sR7h/N7iDr5VSTGIa7mh2npFIVZgMNO8z3AweEurbR4Wzij6xt1fEODR35GoF9C2q5N
blxre6bI0Pnk4Z+GOkC9MjpnUT6guLHA4pD5hGW25iiSV1kHD1mK8gZn9xO5FjtAH4KaVxFU2pQf
hfR86puXDJ+ozb/wsdttUwpofxqLU6HqZ7ZdlyBv3zqCppYFl1qXjvsyD9OjMwwh6+Pz6LSnIgzQ
qNVPuuZdiDl7gxfwbrbmlnL5Tp+6t2pKXgEMZru25PdgOzBpNLZkc8xOZN4mod08l48nMyo2z4Sd
dEwmu2RC6wuvb6WcOt477nAYSHo2TWs3oxK3kmzH2Af8CSqjYQoOealIgAh48/OqHNdG5f4wTedl
hFCLU0RsKnIaMAKWawUHYIPiDGm5ke/d2ftukj6zqhpcXB5tWQpbHLin9mwW1t2IDnfDG3aPi+O1
8vKPyXFwNWboOPUMAn7i8GJQVII5euu94Jpr7pM2uHd63y52OaTGsTPtmjo5m0V4mEPxo8I6CV44
TH0jau5mPlYtCM5JP4Caxj0oAGMT2MFQWdOwSqs6lITsBcyCkhOv3qE1unzTCe3KCIk5hQohlcba
WegSF3gYfdVFuWvm9KajfOFjDh8alkGVw/OAC0A5yaa2nXPnMf2cxXFoWK3UR1uB4YBZsy8ojPUp
ONryDbLCc5A1G1rbHUTZlTMglS84hMBJblsV7Gjz/bJ4VxhUcf289rVxGOEWt6k4sW7eD32JdDn3
DQ/LsuvaBz0aF2pGu0qcxyoY/KoV+ym6r4r2dcqwlWJo93jS3dT41qXtxRxo3WfAM463i1r0o+Rt
72dNzQgZ6ic7IIYzwUPIoD452vWr69VwG7rVsmrLPbTaaXdnOHfjbPnEN0YoP+sHbbbO08jJVYLl
J7Eama50rnJUP8rpFKKtBrh5UePPrJ/vdVRuMQCVWrd+tkSYbCystiy7TtRvtM3RTwYJXyoUF4uI
E4jl+2W7pOPM1jsVrgAGfXPj0Y+7n61EkT9xdCLgbWR9L6uRl7D4xivyUk3y6KTvvZu8ETD4Hmqx
Txt91+ndxYntNcg1jpdAnSWHFvPOh7opjmRm3XdejPsUXrbM3rNQS/1JEx+eU6HSMGnfp7MTRhki
ASK7PINVC2lVRve9m7tvxDxtUoR9CdJTEhk+aAROSjtDvcEPa5I1VsD/VCWNeLPOUmQOyECG6NHM
jhaHAr0ZG9iyI1qAbZNoO0ba2W6wzgDi6J3Ti+5FP3q3J0OCtDmByVYU7Q4yBOZM4t/wKxahE8Ai
r5BNJw9oQBCq2rcO+5EKWZFn7Zs65+md2TzHAuB1pW3LJr4v42Zv0JaurD56cSIHLzORhLni14qv
zuznnbNL4UEVWfMlvPGkItADFR9gbd6JjKmtPaYHr4pwkaYngUfdduyXeqw/ABcEm5aN8Srt1Yus
tAYbZDtDS8Pcb9jiYZgBP9ksNNmvYwC38c3tGDOvB60+JsxPktYsVrmQV3ADbzASPmEWvTZ9utOm
BgSsqF9wTe2LIX6JHUZikn2O2e/CkWJmfupBlNCqIj/DXyezW1XmhPw1u8mQG6dn7hCe+0F6hDOM
dx5+S4XDzxt+puy/u+ihrbzjkHnXoI0ucXNk7OTbqbMeb+OstkWzVXZ+qYICg5ZZk8mmFPdHtNH0
7tZxFflT0WEW3YFdCR3zNRz0WwShcGjcHR55xP47CLX7LhLXOXG3Zd3djXoGdhFoMw8QQ+k5etfg
ao+VQfoSLqMp/hiGdm8P5h1Kh3ClVeNx9HCjDBVq+fwFWg99cngcABzHdcFuhEairJic3UUGfvbU
fSIHaeuK9nsk85Wue50PEAJmN/UDdOFXQFgFzriXaibjCcVEZ57gnqyjmCNLUJKOaDGqzH40sqde
bshvEYAimoTQErYYHod19hzSCK9z5DhHz2Eq4nAjk5Y0H50gT86la2efGhLUTc4K8hAE7IU4pr32
mxyS4qViOrmaI2LV8BlPP/O2da9erLvnOrH6r55Fx4b9rr6Tkmkk9pagR44LI9qV44Ytuv5pY7J9
cK3MPuk4jlixJXa2Zx2QvBRoKjdkQni3uYfaM2mtes+ohvcp8F0UFZo0Nm2JkAQwGxR+BUxqs1D0
cgxZB8OZwr1TC/0H39L9xPwwf6BA0vcwLNodNhrjsbBra2s4iIZdNdVHPY+zEzl09SP9HvUxhdm4
6uu8eagyIhVdfuK1Bi6HP6kaDrrRlKeiF+Gh05hVOXXIHYcKyA8mwz2E7MQTAi5h03VFWZ2JCQ43
3DXM4zDXHDSvbM4w0YNjWnfN0escBMRsVZuXscZ74xR2eW7Rsa1zWPoFKgrqmUmPHwu3dV70Wp8+
S7xBUMfsYBsiSboIHG5vozV797GVV0ipLN4fF53Jh4uDlGAySxLL0qv4QgSbfJJerG4ePr6HZvDK
e2Oo5a0X8XipC0+dJoAvzHrRYNU7b27HW1AY4hlnzYQhKJrMNzBJwxZPIkfZPKYPde909wAcnbuJ
C/Md25GzJy7XZd88slau5/wKZ7e9SqNtLtDJ4kMWTSU9JIt4L1x2t4XbbZkUYrujrl+xLoU81eMQ
tQLTQBcXY9FUDCCzpcHOkynC+B8GcIzSAcoEG59Xi4Cn9cjx9B7L1LwvEU8QM+UYJ22eJ86UPFxl
aXQt2Iko3EaRgnveptPFNCdu0jKb+kd8nuuJHVczZZC8SKDsqvlTpjFghaHpkPEE/VOg2c9uPl/s
KiHkKt0LCX8OcLKYO2w4bUT8zXjC47mJymGZU8q1RoSrLzQS6pCJ5LrzjcHyARG8vu4M8WWzl7RQ
agiyKxkmr3EBbeF/Ib5Z/PZ8QjhH2D3Y924odIKD69fRLJ5Y6Bwi3b1PRecLAwh2bPETd7s+wf2N
JQY206bUmm+M7tVqCiMqysx+6kX/HGjGpZwADWmcRJFK7qYRiZU7Xdwo7IkYI/BOaoSy4mRJ/GQ2
L5PbrRapxrqI841XqXMVDc22iCnKmwgRuym2yMGwJGimX26a7hUAwIrVyhKeSoKyuw3THEx68/y7
+dD1X4LN3/NvLfuPww5X2FAYdV3Sa0JtQPL8p6ELLB0qJmkPezt9pc2PTvPYjZdxgCWjkc1w1O28
uh+LcH7gfFK3IbLlk0E+xqUOKohPjZ1D9Ur67INt53LVLG8Na33vXi5vklreKSKsMR4v75nx641b
3r2CrJdHUHsMUApezW55R93lbZ2W9zZd3mDgfLzMeMqbY5cmaAAD3vVpeevd5f2vvSLcZNlcnTOv
8XZDNyykrjBwD+ieJz836uBqWpLp93K2GMspMy/nTRhw8ugtLtFKDNaTw+L9oTIa6vNQqfZRj4vm
Ed19dkLmWx/xxyH7munGQJcbj2YgOfOW089ezkFs2+7nYgj5YS6nZD210YGh8MqDNLFJfh2mjMYL
7s7Q3GS/Dtsu9Yb9lLjqHXe4XJX65N1ETPKisswE0JyiYRgGjm9dDfapmgb1ILzC+Aw8xLZZBcik
jLnkf10C2CFQki43AzKT/itYbotiuTfiyJt+6stdglITndNyvxjLTaP9unT4axYHtCPehmyL7NNd
bqdmuacCJ1WLWOiuWO4wtdxmBtdaFLC6XrlzM38xJDy5Dis79jtG8zLg8f3mTh27zilKzddJOgy1
ss6c3gZvJJVqstx4W4YMoBKezU1ng1yZMwo4k1jwFTEYhLSm+b1SDJPN0lT3Zc+TZ6XVFk+Ttrc1
5TVrgQD4u8hkV+wLV59pborW2DZSd2o/an99RwuKKH5FFyfcGBAVwMOUK7UGFJ9eizy2USCZ5imL
OSR2NvybCmmgoFLIWi1HdmeL5MPSy4feSr3AZyUiq60KLOoSuoV1V2lwzPoMeWvcOkzVZDlu+qq6
KbpNMILirc4Z5XQ6du0If4I/8/hOKYz+EAGUpwVPcVw9pS1GcG0A0zGTZnE/6Hm7cWnYf9DEvGru
f7B3ZsuN49yWfiKeIDjzVrMsy7Y8pZ03DGc6Dc4EJ4Dk0/enOh3dVflXV8W577sabIuSSAB777W+
ZftnFzjltlfeiya2c63RJGBXYwqkBxjtWSvLx8gE1m2UXSlHbtWjnCyy59BmVBngcr5Jg+A5E/lz
1GYpWbVxcQBy3K/Hyr6RxIdsa+z56S6YNIeeoSw22g2+Z+g6D2Cdv+b56mlvl5RTcTFuHTHfdpw/
VqbixzF4pOs81G/+KJqbGjPCrg4mEqm6xtm3c9lthI5xri7ePkoblEu1QZVok+ZOM5W2it19lKN9
4VxISngwtStOHy+qmV5JY6ufjKUox6Iy3XvjqGGNEgx4i6gWcVNBfNkwzwoSghCwnAK1iwjLYCKs
+512eNaaiL4miQBUYHLGxj313w1ReMdZFNlbttQIhkpOEL7q9iU20H0VEx2fLOXIbQXro61g/3WC
qNVBoV6fYdqvbWIc1wOYG3bHuOJooWzK+QefeKeNdDkxQerI4U8mDUqigW94pmqFPxas+1g/83v+
EToi2V0uxssXxIr1iWCn5OhARTgott1zk4SfQvXVc+EwBoomFhQMzEyEy68cbzbkQUFuOmpXx5Le
HcyIfM24lRjjOP3sgS+A6oCDCQmB1Jalhk8wZz/I7Xkz5TswlzMcW+4IJ1vPdfiAx9YB3lN/Bf3y
CLQv4Cg81iurHEoXDRMRORQd8q7vHEDJOYujsK+DW4Lv1k3jdU9aOPYLMuee6lX8nBryNMjSegk7
SBQdC5flRobKWIG/lAL+R+ie5pCI6x50yGrq2CQai+MADWmCrX0nWREM05Kio5tj6jCBkijy3vLo
WmTCGN0tU6H5PdQzC5m8eiE5sag2buyl65Dh9RpoJqJ0xnAfeTq7R2kF9ik1JGgS5dzfE2kxPKDw
rx/8xJp+JKw/JwEpEmEgJyp9PVu111OWez1vmT9OXtczGDnz4RGVoLVJ/jidseJ6L9H1yHYdoe9H
PvE/Nt7/P8b6lzEWWZHc9FiU/t9TrD09te5j+LM35v/81n8PsUJGUuCcmT357h/DKv7ef8+xgui/
RMzqg5cQJwxPF2ap/zvHCgWz6hiD9dXiFvBL/9sd49j/JQSQGYws+B4Frpr/yRzrdz+WzStEsS3g
rgtcZOFvJ6rYyXTQQ4bbDn4Khohz8/wtdQh2/NOH8jdHt6vD5s8OHDuOAo+hHanOAdwi97eX6QM7
yM1Va8Pepb9rVPtX4KuEGjwUdAAqSHL//ILid3Pq9RUDP6RoozjGQ/Sb5yeuqNTHArxQKCYWe0Wi
cwo+OcVIU6Nm3BC6mT1FY5gfhiR6HI0dW0z5q+V7jVJ8b7dxftOjEUPBCo0bJl5+E8+lOVdyWW7F
VKjzv1zv747G6/XylXsM88mtsMPrF/WnOV4eAq41Ux1ui6SpPo3G0Nejo4CzGTOnyK2EzhPOBrNC
fUNX014+xykyr7PM1Z6zBjamcSxe6mYaiLBZmq9/vjznP+8TLs8lVUNgG+We5H788+WFMRG7BDwF
21Eo75wtopjomzfuJuwNtWM+MSOpCQM+lYMLgcUiO2mQGBu45uiQTl74zZlldU9y3UkIRTSddZmA
7cDp0SNyyABV8TvjzWivAXs8lJhZfoxSkCM+t+rxn9+L99cqArMQH3UU8gg50PpJcrjeOn/6qCMm
//Ywuv5WjWXK7LJDjDNNDu17FaU3pstGvBaMl7dW05tPULENTbqqZrBWV4PP4hxbl3GahvfA0y5a
T1HfVoXlv02i2PW9fw67zNmgOdZ4Fix5X2PVOQ5Nmm4BJ78rH7hIlvhvyLLcOxCO67qmEpszfaBG
q44AooI7FBvtLYE6Czq+1NAAcjKR7Ej9DaDzof3F0OatnJJWI7t9+hkFnWRgNbrqhNQEd3KOnhzS
jWOfOPIaPBkOYbabZpnyt3/+LP/moyQ4gsWNpYiBvHO9q//0UXalyZVyWh9fguucXKtaPlFOIUTr
XPsRPhn3KwD2mF6lbdcPUIu7zT9fwB8rx28rS2hTDoIFc4UbMNX/yxUgMusLv5/9rUCbhnG0qClU
jX0bOWD7XfFFNNF0P87ZRAd3gup3GLnor6Atux+eaodzKw3eJYcYxCO6+3KDOMQE5A9S4lF/qIcm
bfqD1kyMYUJX82c8GvFE4GtzisuJ/Gu3kLdqCaTERw4mYZb2dBsVY74bxsD+lzv3P9yz3LksDdc9
iSgcn2fxtzcb2UqH16eQTh4D2OpKguS79Y6KfeXBmoN41xIgA7ahXC5dG8mTq3x4FqRwqwNm5OjF
x3byCxqj/fOfv4e/WeCJf6FI5BsI7Cj47UYAoEzbyzfwncl4XlPgfKV6PnpDMW3CSf8Ps154nYiY
javl1I0Ee8pfP4aGDcpE8+Bv0fWEb3YzQ+fH7HH/z2/pb1bkv7zKb8tECbg36N3O3xZulv2iym4Q
BNbwxzB4zbt/fq2/WV5hA3lxGLH+e/zjb+/IMj5VOBLJkgrxVRgwaFOyhP+yCzvXP/Pnh8VH+UJt
5gN+QzNCmPNfX8ZhyY3mMg+2GrWCIul2XdnzHgbiZaqemzi7R5u5difzOcHFH9PSul9EmazYT6JN
7oJOjccRkGvqNZegV2ZPFxVK30SuoEJSNaf2VmWyXDH0OSoPHTLugaXbVKb9Rd7kvzAAfv96fFqv
nsde6Yn4eq76TfiyIIhrx6ALty3bDt1lssOxIMkNuBfrXxaZ//jYYpu9GXogap8YK/NvN3e6EJcb
jrTzwjKAljgX1iG0F32SHdo/t0/GAx91/C8vylHw94cKDwCPO8clFjbcS79/XQYZo1MJk2x1aZ4J
lUICL0mJiZPJvLltU+FznPpHkgiO8FjekWDkuxD+xEcur3BbO0WIOYFUjUguSIKHXhEIx9rS7ulI
7bGYAnRPsvfE6d8b0CSZbRpcUZg3oFijsiyRPTJdO/qF9lZd2NsPcQAGvK1wcGUMWpkWIgDM7Nne
oVH3z1EDRwwS3K1yrHIXThRVMTF7K1dVFzjwMXNoqdgHHucQCKpmp/OiJxk34/0SfGB4+6ztpb+v
FyTtxN3Jtx7C873V5s4Otg2uJWgAgIrhBQIQyveonWsyhNoyf8eFKzYTWQ/pOp56/emURGV7qYem
uxpc733KHBLI7epZKf3QRfuR95nlki4VYtctGkjIZpasvoc+4nXQHX63AyRU0I6NsWiVPrZmBtB3
XpsXD2IKkhGvUDswZvbYc7vR+dW7RXSuqrDfZUIK4BgFRuFYwI5bkE9Vm4RN4jv4S7NF6k5vN8e7
XAZPvsqazdBeMTj1ONJtXdp0PnVuimIl1e0a09J2cu1t3EyHJq2XvVO6hyR4HjXSF5yOw+zEX7Nx
bwszPrd6/JVzunzNnKbYuQvt5DjS36q0vekrZKz9OOA9hs/82ua5e9FFh/EE7l3F3yoBnsRLvIrd
9lLFC9jeMTrrAmDgoLpulY5/dEWo+9fCGvR9Ny3TXiyl/zDoCB5Tz9c2dpFNYyOVX5EeYvBCSX+w
WzCAPclLbygQym8mc/d1PpAhneVT9NA0lbqQXzkSvCKBlpGN0RLJm+v5pZTLcHGTeXxRTo6t3eow
aaWJ2qvGKu4s1coD1nPrseCgdQdHhWaP7dgb0VYhrxyoOwAW47aAAYMyIBIfViK6Iy5t/87pFIZM
vr3DkpNDkY7lD8YY84/8+g6N7Vt7wKoPeL73S/NsC3HlT8zMDeczbboetkxujo0omp8JGb7PoGUE
auQx4wAeiU3UFuLGYuS0GYZ22CwxtLZmkv4lbE16V7TNsrHVzGRj7uovZk3TztLefIP7BaCbH/1C
5fxeg9giG0A0TKA7J5u+hX3YHDxJgwp/aMmZDl/S2Ke0lU0OdryT3zrVf1Mx5rsVs/XuRwn461VG
RXCoYuSIMRA+mMu1s6by6W+7qvMxMnfBIe8U+Q6Y7be+y0UJWuevWKesc8ZVbRQSv9uuqB9ZYSf0
2605isENsM0wrnFCc5v0+pfry1OJ4g5RR0yGZm2703XIwg9YMn3SE3M8PWlrB6g4ulIRkWY0Fj6K
cf7RM1p/LDsT3PsjqwLP4IJFJtPHsvIfFmW7lzGt+E6csalx0JrxxhO94aEa0l0aG2aZWIaZiqjb
MMd1SrsWHfcMaw/IdfoyuFCaChdtms10ces3bb/GcJDvfK8nRRxk+QpjXv7Rj0SVaumbu2xJyos/
Nwbwo0XjExgxTuJ873vZe5tWPfO2vGaiw3hmsEEX61hvJjxKd/CZGQ1aExwIg8bJIELC7A7tAAFE
++BYFYOmhNIOSFDlvbpJC4rBlTkZAkQri7C4twZm0DKZT2hJ1yNUgaXInxOM5LxjVVxce8LfOGfO
p00T6FHpnJN+BFpgn/dOSB7VAkacvtV955DeguhnObST+ySYGPi1x0R9TPQqDMc9HvdxG3fOj1q3
pxTMaUkXmfCSa1C09shhDpx9Z9lPTaFw30z6XPs6uTVjQ/fZt1X/hthcAOwFpf1dUp5pBvAVvPuc
nIYVgwcEiyAnnQq4c1/IuxGYw3pwmNSlBt/kOmyQl1ttR2w6qQjWyscHsQvADK4bkxAx6pIQmOfF
qXEt/UAHjlG4Db8KvKa68YO+efSC9pIWAsE92e0fmdc1H0tnF2hRw+w1qSMP8YWX3WIEd9+46oax
VOHf1UB991Ciln0aqPQjBkd100Y2+h20/Y+dM2NNrlR80NlIoMuQUw7CxNn0kmwILBdguGafkIwO
rUZp1IgTmcUbXvSlE19FSh+BFJ25f2ZIhJxFpOrBwQnyGMgiOqmuvBpTwvxkQ33feuWQfKvBFyDn
gckTO6V4nGTb7mscIscipdXvdWQRX5l3a+X17U63UfhGHox9zNKYcbcr2W7T+cEG0rqZClc+0NkZ
8AiMza2Rs38adO/fJu7ob0lstp8dgsgvMBFconGRYHmxHLd2nCOjgJK7ten+3rVh/qmqNn9O/cpe
Z/i0Dtyi23bsf0SVD3Ss5Ly4Crvr6hKnKeKGUnHsXsJgPvaeu3URfqjx3r8y2hiu3Zsya1cY5qMB
jEGQbK0xCs8AUprHAbEAjqK2eguvyB/EXK9z4vmbJoWCXLeD3vtGY+QbloEEdQ81qeUF1dWdE7CG
ed3OCy1sQzZuldDq2ifL18CGp6WM9S4EI3BsYcTuwKt4q1K0DcLYihs/GTpLbaY68I651MuxjmwS
G4fwIeL3V+NkWZc6zsvzkrWfQQ8cA++Dywm47OqnuhvvwHwcwt77qqPuRhaLfPCLONgQAgm/z6T5
Ubt8zjLMyE3DZ7qiHXXupdpqIPsc1JIdMDoDa1TM6VZbIr43Ih7vhwEjGRUeYUxEqYtd7NVQ+sJe
d3eeGyevYReKx6oa7CvdUd24Uk7naZr6z97P4MvoNk2fTc3FWLbn/4JmGf+MsrS+KTJG0E7K74kk
sjYdKEoBZ0PZu8TPXdjekzt/EL0U3la6J5lBuk297eKwflR1WB/TNte/SoMnfZW7ljpJMjX2PT5D
4MQiEy9WwpmE7JYYOIV/naTT/sEHFhDv7sG+Zasc2+TZU2Lkywcov+pNJfczcuKSc2aLmhWX97KC
e1K+IrSc3qDBlHLT9eWAJTxNk4RcO6LSVm2Tx3dFWuidU1hm41IMTSw2lv8uUU5vQ5WU74GDyIn0
OFjTBYkqK4P25xyTOsHFMz2uOM9AjdcAKaAOt9ZyPxU0KDdD1ytG4Wl/znX+CAjghxfm38bKG3dp
Ojs3yDkkYt3lbQRMte4X4AbgkrvD6C7NFrthvYqu243twJ5fxd3SXltEALUggGwUg4pbzIqCWdyY
7kLSFW4qhntoW6pkwttodgkMiLwibZndldAtt8JB2M91frJwC76SwHAak8/FC5mcOc/08j8EZMho
vrI3+rfU8YjQkVZ1aTXCz95GAw5vKLwtEcwNm7JB49agT4GEQNLNHelE3SZkAH2oSgtjV1g6nJMi
vz7Hfjc8QQkukARHLqp+5Yx3RZ3hGiTyxf8AMxxlay5hfGgTX16AhTwlU+ViTK/r92mxF2jJxnYP
tJbML50nw9MCw3KPRtbaQoIIDyDAJYxltr3PcYw0zVc8ONK7+i1rV+15kqN2PXTNBRenOWhbyPea
IemqgxhDPJKsp7WMb9y6UJegoN+BnTprN6Q+KwJ3aoMWBrwDtYp2WxjLRNoHQLA/JzsbZth+QfbF
79QoOatFbdrZCthYgy711kw6rRuA/Sg1ctkDCwIhsPVotW47J65uNeRxf5UFTbgjLgS/X2xj24Kp
6q5F5ljoHeLoCQQmBUNI0/AlXWYoZUNon+gQNPgXIaoNwxiT3IF8xEuWi2D6zaix/hxoOu4md7A/
eIad7eya5FDgcniwtE3ERBgDsJjAWhzdOrLOdkpkHZp4ZLJliqW14/CxhWFeQ3Utm/2YRNkmQ6h0
qmREqLh941R982MZZba30zZ9wtbcPC2+a61HhRkqq1hO+yoOLjEgaJQ6ZfwIm9A5O6GdrPiT8ud1
KUQ72aRPo6lIR+GQK05dThqeyq0Y2fMwPIdFXMSbcch+srCUd6k204uxsd5vMowcO4Ft/LuBncx7
SItDKqOFKDFmdWKR7UUTPHTT5MpFRT8Od5nAG9pYjvyWqTG5V46seYBoIRqojqeKA9s30BUugtMx
LkE7LEptW3jUf3h1MXqBSrx2GbJ7GnP6tfBozE3WXN00wF3jVdCY/oLxLKSdsnTzoea8dgrKIfhl
RIstYyFA9eJyq17aKJ/rFHW/4xz9kPo4LakmDzjgCCaryfratXlUH1KkH9/6vure29yzxda1GRys
mnaxEYxLk7+MAum4E814GCuLBDBAtRQ2kazs2zbFNs7cD78rJlyIox3QDlcQUj+n3QPbZL7r3IXp
JhuxXKdzNINfresXi/Q85L8RensFs3lp6+GuCKdLmEQhN78uxoPiLVhIhVT9xb96yEc9+BrbYo6g
88QWOSrUVpGPYx/9KapxTiGJU3jrNpb9ixgE/Urb5nzH/25/Eh6ATmDRzr1Au055z4HnLuks/eGn
CRE8PprhbSJ8EpWa2jPZo4sChSxKl8Outcxje2o8RKmdnB95o7TQVTdZFFWVu2dTn/dTiMKvcEF9
vVZJ0n+Ry1BSWtO4q28crwKgT2HgmxPTYfhUSyLwR5dz0RHPia7OukeCPDAeRceE18j33zAcVAe1
RO5jubgx5v6sndHeNUOE3rDNG552Ql4YF1fmfmhNy1IAAhIbf5HF6Q5uutoMDZAMH/Ow2s59Nzu3
dKlJ3QrI+9kGUYPe2TdoKyccwqStxD32B8JHjAVDx7QhdZoVTV+LikF+UHubm4Ukix++UHpHFCtb
5MwOizbGaPe2CqvlGxKu/gukUXBGF2J98tbb9zEh5hJZpxpu2ApZBvhuvHo7E2WAOjqS813fBFdq
xLiUmEy0fUs3TLKe66rEG+qSj4auVd1nOrbvGubp3yktKRdD00Y/iMgoaG6zcH9rRRRfhRgG/WAa
kc4BshpCiAmgpLWAf0rlJW+MlHiudHnlI2TN05XYfJt0Pvo08FY/SghjroGq6Q3ksCn6mXv4cDdF
QSLfguWD8wyxmI+wVkr4ptOwc20lT6R/ifsC+yaNj27swtWo634318twnCviZBWIn2FbOU33DcUE
dlK2r1dZEJ3DCp8GwJ2N6G+6JS8+IHyJLRKi4cCjKk9tNIoHFNEWMWEgtCOSkazEWg/TkNTIAuek
3/hhyi5JTMI5F4LCgGr4h0MEILjsRZL5Mf3qhf7V9RaQWhKxQAyJoytC0jYIrNwhuQLj6tfja6ek
vIliFd+S+Zn90mEFQn9psvmOzhY7Q8XBGgaYE4LJw3SzVag11sukrF9gt6ExMFv76h3f9D+vLwHd
AyxN/DilXoqDxtF2QdZERml/tTbOK9tFJaJgaK89tIfkECaU4Mur3xFLty4W8yMDVoHSBqrh/ZSE
Dzod/PPAGuzzthJURlNPR6dwx5Me2uXYGW9Y8XS82/wVEAKWf00ZCYt9MMxEirNEkJk2L9+jkT4c
NJTKew+7yNxf0Q9vPW/9JmIbxnlQD0dmXEQv1ZWLZhV+hpW2pKoms39nicmg4AChYMoi2rRiOafA
oU5xAD8+GVr1OZcT7bZqtPaJota1yJNau60Z4NGTcLlGDcpzYAkIIRxpkWeyWRkgJ2zJQ+FM+6Bb
rH1j9+UGTkvTo7txFM5Fq97ZSK6OTehIe8VKJ55U1AU/aWXkMbSlCLiplU/HRfSPVdKlD8KhLxhb
PUjuYHTPSQL7Mec+nAME2Vgzmhnb0Uiu3uJ4DF0jwx2bxoh+Y1ScbviaLoQVFTOiviJaBK3ZCiwe
e+8N8Hj3HGnsjBHHlTctgvxUkfqw5nCgts6kofzptoG2FpvzZKICA5htzdvYTZnW1dRXl3CmKva0
0ScMddlP2ZGqqUrYZgh5p/sik/VLFWChlHJcHi1Lhq/M6xtKoiwhnNcbCeaJpN2sywDc1wZUUfQa
XYHCriqdJ6K+YupZ3F6UQOoolr7fKZCZ6850xDW3ha4JvuRWib2JiCvDWXLPNo2qKgttMDaFn6Sb
OPWuwv8ZCEsWt6h2LWisu7gxHO0xpg2kCfOxrOe+VdWuz8LxcYDdfCg53uOSpT1iKLucTIIYM9Yl
K+ccy0uT3ERtRRhYAxUJPWFwO3mkFplC1DtgXPnG1z01UF8Gmy7J1UM2NQ/E/LgvAg9N3Tnfsyb4
iMvYB5IRTGirAozgQbogOqu7YI3x8ozBzz9ImdqPRBm4a8IAohuSA8tz1hfPdYq8T2B6+GqFI57Q
j3vPqLqSY8YRZGu15Nk6uEzhG5pHUxn7MJZ+cTexk9ZjVW97mY+PibXIp2Cpqn0/dMHOqegy09B1
z6b2yBeDzwCwpqlXDEPexwhIgi1Law/c50ggT7gfPW6jPB2+BqqVz3mBtqSsaT3OUF0mfwmJJVCr
IiP52naactt2dbEnkZDeUBIO8AjpDpCItqTPwzjuFsahblvzHTOy3dpz/9PrK1AgBgBTNA4daWkk
pSjyd4gzoP+09xJ73DWFbbUrNTjR1vEx07SUYkOhYLr7/bgDkYfvcmC0rLYQRE8ReNNFWds4r+80
wVXvVex/kjgr96M1iSNwJn46Aroy2t266YNbB/uihTFk1QzSO3UtnHAOvMwOEF6n+aUhweIHZCFz
BfaD4zIo3eJJzycaYC9FTMiussM1g4e1Q4LjSupRHSHDnCScHmqJqfx0B5JbC7f7DojhVgiqCvJS
m4a0U0dCilNkh/ih5QOYoARa/OwYOqAyVk3cVqiXsTBchWkhUPepWHcLBTIojRC+A6SSSFQgPq/l
hC/i6XuNOPuE1tHbuA0EFHecdpI1Fy+zLDR8FP9HU9XeU9BKEnZk6qTdylhOsIPeNhxKBIJ4Dr0m
vfGtrAj2biX8904LS34k/Acez06RNuPG4hkbO3GQBiDiqpj1tuC5VWtq6e0SRXO8Y0BBKwMk8iWx
vOSpVS6MuzFu4n0YOcfYh82DkvSm9Z2MObw2Zj7ocMk+kjBhVwxBHq26TDT5M4HUOSNHRPXxh8wS
FmLhY+yygVAmpyCjPlnLIhDmPY7z4hLL0HePTJNR3s0j8xHmo/lt6evlDwARHheHnmgwoBSX7IcB
6drX9TQGk1l02WNudPE0Dh6rLesGSP6cvJ+VSWoYnkEWhO+qLsePuXH8zyKEgdt58VitTMy5uaeu
WzsQWXbLMjgEjsxiOJCUWhOyxVdNMaipFhOFuiSyujcaxd02dww24mkIb8IAA1luhSvPu7rbl/Iu
sJuJ+re9d3OHADv1kdplx4Wae5/9XTb1vWvJU58P1pMnYI9hranlxedAcuaOS9+RUbZUxLCUemnf
EjL82fnTCHLIUQcAbBnTpbmFlQPuuoq/a6kf/XZ6I9AC8z0PLk889lB8sLxWJIe9V3fNHbz9eB10
3OhVRrNR+s5VZCPGR/bumh2yoEsGVbjCGlpRqQ6WN+EXWnT1a9F+ue48/G0ceyBfpe5qCBNqJk/b
qEwCplKAQQ1BLvXwIkdFSnLm0qQu/fYuRz9glyirXYvIoykUGxGlNCn6JklA0lDIbFGltRsAUstR
N+6AFjfvcSsH83Rahh47mCYyiYNvxli4JdnGqkbJkpeCZceplMv4MNvAwmxKHYf1p2ru7LL2n1pD
5Bghatg1bYvhiJ+/w2y5pjWw4tJbnc5Z43cbJ5mWtzmkasPuNWg6GwE3y33QVW/GCPciF0G4XT+4
83dw/sVh5HR89uIheJtbvIKMM32O1gVm5SafY/s8lZbdrsKQjwE9mEXiVi+Te5fW0E9qU6qQJSfi
WcuaRgWfH5+klYZim6DPfaGEwzDSXY2gztpUwj55scW8oNfFSzWQUzQqs/Mr8zr0VcsnKF8YIO+V
iMJDySxpOy5dv7bnuUs3fkf+aZNb965kpMi6kr0MUOoQbCgqE82NtioDu/uqgTOoNixWXjbvQ6eD
4V4226DAherRyF8vuAxOQ6q2qeNqskWjFL+1o+QunitErA1ilGADnOuHMzrAZOBHmkNF/flmk11M
PoXXHv3caT/rgn7sZnK4QQzkzWyFiF8/lSBXcCCIoTgUSUHVsKBMDdOoIoIw6FGc0qzDU+ZJzIcm
bIk9CeQlbYu7IRw5WWiV3TA5YeTgVOUBrxOIq84mLnHlVWZ5XKasPiA8M/3GgR17iAq7JPSGXGBO
K3n+lrMq/lxEhy8KbctTgCWHPvGkspO/eCxhqPgfhoKxmQb3umXdsE5l5ihKJoKwjwiFvRoLgikw
K4X2jZ4TOTBCU5BIUzIM+xVR2jzsA7TyjRn4yNeWM74W/QJVNVoiQApoak0kSGuNnWMQKrZBQJ17
v+cEtaIodc5UcM0qBRwMULFtl0utPvs8s341BblqXThat8X1xGsWJwNBoQBCxnokSanMH3Ic+Ace
JfcBqOjy6mG030ax5QP9XKDX+LC7nKWHSFY00xrqK+sWIc+3yIwI9Q01Z+ekheDV8v1oznK7kVV6
H7gFc/+mu07G2kR8K2k3YJcIx40q4GsRZo7LdImzcyEa/6eIQ1yodPXYPApg0JvR89HDm2sKXzqa
DT0kFy4A8XuqsIY3mM3+k+D+vKRKcCtJGA7GW5pH8iX7VcMcas3O029yFlkaVNo72q1NvvjVwbWJ
Cr8inUoV+7EPhm9twlqHRpuBvqlRtpHllfOOK1DP5DbXWHSUDAcc503600NH++7rKLufHdJWGSfi
CUWouGpylyQPqE1rxwZB5xdlQ17kH07eiC1HNppvxzRt9GEZ672O5l+Ym90zyJkHbii69XSTcPcO
+UNqiWrcjHl3rRy8tJru4oXR9V5R9RIkyuIJz7br9YHbuuX46NIyNVWUHkGLypewtfv5uhFpe9PE
5Xz1DYYhkoElvq21SA5+WHU/HWlWLj33JHSH+9aqiNywMcASZgP9bDA58pl0yJKLpFn0xN2VfQMt
I96M4xITCyJji19e7pImwY9WNyVh8SP1ZTITAT2Uwn5DdTm8YOKiMRURuA5YEGNi2jkYBaJA/orl
EmFqI7gyDpb5qY1bdUtMUrVjtyi3IDGJG51sRT1qa4fxi/ijSh7XE1apk5VTfTmyLG/8WYKhHHCo
X/cQd72U0bzrPZziNFqG45IW1kcBr+7V7Tlo1xRJh97CJjIGYbqfIN/vxEDIqzONn5grIQMbJxGr
0CGIap2K7DZZzPTAHVlypPa69ybQ+U8CSeilp3J5CkNHm9VMvaOQ4ePmKa0NXWOA9AQk4SH09fMs
E6D+DDeiaW3roX8SU9XfeVDB/Ts7qvUNAANSxH3LjDj24uyAC4UJ+lLYD7Ob4kiwgkocYpGWW5wW
aFQwQFAB5+FzAlfzDt8UBxER0rQpHcPzzKOnZM8QM1rKl7SrkJBYSKiWvjlbjfUS1tYvF2nnc6Ws
9hG8BqnxpLlfT7WNXgOkfLWtTt/PUMmfXTwFj9YMYyTPL4ZW686Br/tWNEGPmdKd8EWlwzZHiHJy
mywCu5aMbywrb0FRuufZup4PTFXcuYXnnAgaAOEg0+oBkGGxTnxdfGqd9LvWEKzRYZehVLFZHRBY
wR8g2GXdKmdIASBgDCnDvt1rqDfvlWyBnQ3z4vysXIvzWK/INCo5J5/yzJeb2guIkvHqatMHUP6l
Gh0sa1dpRI3vV7tSHSsV0Pe5chzdcLxRBv92Ggjx5sdlw1rLVVWrlqDyC83W7ASt0iWjacj5q+G0
a5RdgIUv3QcVtvAq4lhsiIyNTqOgpZHXX4Z+TTCxZ5QJQVUco3F9za7XrpIcfkXS5zUgJLrGQSTf
ozT9RKX0CwNwtJZMsbOExGAoAeu2D/K9asktCwB8xoG1rzOAj9VcsPjN0MUrfSs7eWvC5nUaWXYA
m2+mksGQJWagkjLd8siucXludBaKY/m/2DuT3bixNVu/yx0XE2w3SeDWHUQw+kZSqLM8IWRbIrnZ
d5vN09+PPpl1nIk6VXWAmhRQw4StSEti8+9/rfUttTS3GXscQ9ScqHg/0S68doYEBwKqULcaRoQs
D/YC7Yf6KjK1/azXx8yy97TxnO2a7fdkCBQhPnLfeqPc2l2EH7maEw6TfS+/ujS4bTU3khfPTdJH
E/3rySk4MZZzwio8L43dv8ylztyIdL9x0y561+LYvnAE1qnwiuAItsnvUc3/7sTI7qO8vucf7f9d
Pvg7CMomgd/y//78n+3f/jv6KIP37v1P/7H5WUjyQKfrdPto4WD8QfRa/uZ/9Q9/rzX5T7IgBhE7
Mq86Duh/nAY5UpaSxu/Fj1/zIL985e99Ke5vYOuxLRI9xBZFBcofiRDP+s2yQCDjsef1sxDP/siD
OL+ZHkY9+n5o9eagglXwjzwIXDMXL6xPsBhvpxD/VB7E/dka9KtHVPCsQn32dD7OdoS1mBJ/sXTr
uS6jUJsouzdsuh1IwnGhEUOxYiwVTs+c54TilRpSPWMIFkm3qdrUo8GXdgcjaFvTLjiBsTMZ9MG3
UMo6Z9uB8b54Y99tjSHubiUyEWmBpdfZyTGeVVOW7GOsPif+QTmEknLYD34vBhK03jCeRak3J6Kp
RYJdqI9wqgnKLRaYuBuzKXNbcyMhGt5YeDkTic2JhmzW+pZJhS4D7q5049liTkgGbpnI6UkUSunt
dR+Pyz5Vobyp3qn3SIUuouhYfHHIUfjrPjT6H3xzBps+qklJjFn9k4tGOqxZNOOLZfYPdzh3Xeg0
AzGB1cBiFJORUBGaTu1CQgXrXDKPUyeYdAZO7PRny2BEHyGqXRouKeCfTYTSS0N3T3bd0vc2+lSx
CRs7cZezqCBpERfa17IPfbCzmIHOZVjK9zrvE6DWOj6IpqSo9zSi582Bl01dQX5haVhMm6VtkWIX
70s0lP1bZqYDGLClmNGcNeszxlWhrSm8rHjjJhNbSfQ0fGQ+fLeewzZYxGpM98ZS/qjNmnqQVpN/
t2gnpnFXxhFE23rQvrS1PRFGq/Hp7Gweofea6YTQk2xy4Ku5VXME51tlT6WVQRTXO72jmAKjXklF
tGd8iorewjWHvuxtdjsr3PZazS4vdGe5S5ImsSgRoCmZ6EM649oINf9k4GvYGlWhArNp6/tq0qr7
WDXN3upKkq5AN6FBJ4yxEqPfEGRYojeMntW73nbjVVfS6mkE5fhWVm56pFzSXJJJ2HLGqg3axFN0
sk7FtOvsutyWjjFtIQvhxpuwAupR4VMokLYvY1Umr/hMGQ2smc5RD/Tglzzs5kejHEf646gltLtR
rVPDH+6k4aWbLMVUxMYhvfSYJLY9n7VzM3ZHocEqpG1B7vV2oQdRyz9pmBv20ixnLlofoZeGTXgk
51/uzTz2tzRmFjtHj/OXxrApZvWsZ2EBb9EF8fCF3lSrE51gXPnUIUyskYb05is2NyAAqvXQ614A
tLs91WFDuUWXTM9VBLBW9P14tDpsbbE7q3UNdJuid5LupKttfv4p9az3hmPMD5apvICV/3jHtW7t
MGsCuo7RSz49FIcH5lIT5I9jPM7RML9QBCz2hFrZWw2ydhV56qp4yeLCfLURhl9SDqmffdzIFxcN
AIN/v7c5jtzJn92yLbn8+8nM67casfuhyGmhHfzQKdckN/xHE1zLuoizRF/LvHeoTOKZAgVF0qSM
6DOThBXm+zBLHAJAEuxn6HzwMxS5YtZr+bcxku6d1xAxljGlufHP/lyScYpuBzfcTxQaHpK8zH64
bciGqfzZv9tpznQnf7bykrevPs0Ee+1yITxZ1OJ8xu4wVHT86NnzXOvuw5SP926JvXI1wgtq1q5j
DHyfrJc5GHvGm0W/qMYieCyAemdZeCWI1R8nnhG3cEyijxxEK2VIapxeyYRRQ9zyaN5bIiXuLpee
YvLNS9MRNl7yrKmJU/hnqTEQdRZzmRPdmjwq3kVjc/ejurL6XPqQdQ64JouhAiSW4Y1nBz65sQYj
hmGh6jhG4Ddj7YA4THctpU+Ca6Bppnob2Sbty2CNmuOsO4ziTdYIoIZGP7Pk9KjULKa4vyeSkJGq
TblJKoGfcu11ZnuLzAwfejli1ER4ax/JnCcbIdiG6ZhJT5bIwluU2fZbyKb7iDU8/KoNsA6qfDxT
9AnWChiBfMDJmuYQhdigqXY2iZNZUX9IR5x9KwNCywHvlXUWqdddsjql1t4QfowaOfpX33SACUus
wvwgMnt+GEQbDXsz6bpHSDvZU4wz9Cvgs4ETYuSe2IfprJ/kQHOOL86ZqfJjkvZ5tOa0WlH9M/p3
eTGxYi1HBxxSozXcZFAqVpk+JNqmazuhbb2kxi02CL++cCuYz9CUyoeolhyzOiWOkx/m7yOC7Dvw
FkBlPh6+1WBZzQ+j69ztWCbmkzISbzPbRAW9OvYYR5vqO76l4d2v5AyM0nI6EMsa6QhExaHZCywa
2FhAW9YUfn2SPqeRe5k29j0AdmyGljYFJsGgA5yJ8iyH1NqW9fITnYDZI7865bZDZzrEsUofNNfW
QEnpXl5tifbzvvUqv776MY+XVU2iD/jboIZ3zcroPIrZPgEemPpPSyH93RkpuyKuOztVvD3d4hIm
ttwWPSvsJp8kb/ambR4KGthBKJaYyFi8uyT3W151BXI5Ly8l0mvbjtHWjfPyGDuI5iub/e0PNx9C
Om3NfmDet6yEmqhp8Lcm8uqzcLPkhXd2mqybpKLk3fVL9RVPg3PKMq/a+XBjn/0YschwG2B2iP8R
mEqzX3ZJ4YwFU7XFE2dg/FJ118rTXOO+O8WERV85msD0Gp3mkLQCmxvW1vKo2qE+scozb6PumUcb
vjIkVB1EhccJf8avdD8XLT8Qn4fuSnO77tXxa1JT7H1e9YEO3awDI9/OXsaS2CtufljbZ7eBu8Fq
vRWvndmw4+sGi3HIiWwC+zi6xSWBTXGlLjd9LSmMvDCw1fYurIu+XkH0y87+1Htv/gzZfUzEF93O
QDLTbBMQIuNyjuw58JvKfkJPSg+xyDO6j6wKTij1qO6z5CRMcy+2qV3MmuWtiPThxeTRiZkFaz34
FwM0SDfD72QDAWKVHfkRI0F/gNeAqtRh5gxDbZvg86tXmpS4f5NBfZ3w4UqWTzhYaIZO3zwc8h2i
geXtmxDkjTX1sYmkrKuP0Gn9TQ9UlKg+dvQqgQBgte9FUnn7gUaDVd+lzsnovCd7Ctnbsb00XFW9
Njat3QqHLQQ9hZtzlsrRd6PWLo3XWZQBwFf6az3qI+FMNe+TQVP5hshhcjNnX43HXgOftC5ZhkUb
YOH2F+pvpm8VQkvCqi0BuzVkPk91mYdtD06XYos1Zx3K0SJO0Wt+zazbUVbwRfZV9pbAo+GH6NPg
MxHJoehVmsZ6jvv0HkcSd6qP6h+Uk6bd0zD0lOmRex8ldviU6BLQSWlR2NLbQx/Q/4cIWuml9lFh
4n3qUmntZTbx6i2jZku0wl5nibKeBvtAHaHczrRtc9h0Lm2u62c8fPZmAKS/Gn3MpW4R5wc22sWa
IvXovvW6KtCEcXXzxLgKRmWYwfrwENIDdU7nzNim2JTidWfwjkXCMTG9uPUABDIswV3mvrwa49ic
I6xIKZ3v2Iz3OW1XF6yTzEYNx5kXB9UCvw8BWSswp0KDI8OA+NJHjfACa7SjF9YKrBQQNW8VnTAy
sHqmRPxmRYbDV2NbunJMn6uzwfY4TMAF2Rlim3AiuKQ8xMb56DWq/tIKQzyjSE5nyHDszOxCiZeW
WMgDDztorHmtx2/cwPoWL2/BCK3hI+WeKR7deYwuVeo0PFE7+BT+XHlHk2/80xcqZ/NPyhmXOPPm
ocD0miDHFAsJhtUlCI0c8idrsDbGiVlZBU/NydCCvoXntooyE/j8rNN7uu6iCMNH34I1BXtNA3bD
evsdp3T7SPfgbGGnn7WgYll3N7tZ/1biwsbUpKbigs2abQudO2vcMIw4E4rPndeK7K2lqq3bxGyO
8zt6NnTSIzVaSODENhtkaC+Etgw1Ig3pEASt/VjRysAd4ef7UJn+awjGApipG5KhT10u1XXe03rO
Pt/WUhD9EzKymI3XttXsaNcJ3cPANQwEQcwoeSbukU8PedlM/daWhNTbxoaRUlEIMG1DvXMX9DLK
V5BFXBx3nWVz5Mgy2F8rLzZmXnoAiHhXTTfuGfzVYGRG4ofosA1PfwQPhdiSF6eRbPIrjyXnJsjw
ku4K/VOhpu5xnNI2ZZqaX4c5cqlhiwkC8/iV3bpB6yPuVQv2Rz/P/P/dy49L8r0hNPrZ/Xnd8XOF
8fddyP+kFYn+k/pOevIfb0ieeL32f+6SRYkn5OjzZb9T302WICabP50WNXLOv4Dfjd9ArfsmKxP+
3DWWxckfCxL7N4fdB2XLfAntlyZ/9MeCxPyN8hSdqmgS/zoGKu+fAmYsxbS/hmg9/OPCtvhAIUyH
2oi/hGhxXmE7tw2OJ6HNihfoJf5Rb59jyGNPMn7xBO4lNcbs+dp0IknWfYym+SqXs6Gb6bew9uqN
Uw8/uqUhMu3yhRsq+kDTDEoieOs/ppXenlxFxQ28oCKYFTLgXMsHUXHPDdQQ7UGvQR6KqqtbpdQa
YotA+HK+lLC8tqKfbiUExJzhfini4OZyKGj1pb2aU+2HHVlXAg4mXhmt/hqXNXxWDhV7wEX46JzF
eVxG6msCTV6by3OTLY73jmENr390D/TbDxLT0TCBTFgrLFmcKxgLp4445LHSKnGOC5TtVeUi7q30
bHoJfVCwSfo+IDemOtXoQD8mjrQsmCmuHUNsmJhcYqwuTBE2OvckdyRu7HMljPFgpg6GFkpXgqj2
tWXETDp/5fbTCO7cMfpPo/ev7RSJjcFe+QEpU+dlG2/iuk13U4s7gZaP4uLK0sdy1obfLIjDe4Fl
7BgTWyYmUbMFGHz3kDaoZDSRiW+dmL42I+U/FsS2dcVSZG0SLqDFyqq+9eAfLqFQ+sEnNMVcPciA
05V9mdOmR/YtP6TRDTtkDfeu4TCzHSKKKntJLJ+CJSZzQP6bNC4Ii/l1A6RzNG8esLKqwr6CYliT
ounTL1Y5fUEFjtcDuhmvIWxYbIjZCIO7qko7DnCoYAaEwZQUXrp3S/+rv2CyhOKvz1AO4+2APrFR
8LR4UywNvWm2JxQQnxL8mYkQT7ye5NFbgFx5NCZPbdgAPnNNAG11Gl3kgvAaFpgXyTQU5tS3NkOC
htNV9vOSbti4SFEXlLBXrlf/Y1wQYfoCC5vxcgZ5B0BMVS30xPAphiwmypHdBKwxuUDH1IIfg3NO
zl2z3zI0p73sWpzDwMrSBVsmpNVu877sXvSI9bojvJua/CcknvsCU8YKQCAZlJj8WqugsK58pfs7
UjJLt4Fl1s0unzv7UITg00kGNtW9LcYKC7amBXGTZnc+OZRNiXkbLKVRbQXX4F3UteoY0gO4j9KY
FxFBmybx293cVZdel0x0XtZYJ7aD8tZK29uZFedMzWlfjKgdH3M/h+iKhXNPFI4mW1s8Q6cyd2mi
8pdMcvbgV6U2gzOhQwAyZLbutfCtKSu1CVOzPickg47zNKBahsq1GW2dxgz6sPkoq4YOFyhxwHuZ
ckRujw8RthyKkOx0Mw4900ErjrB+rDudcq3ACx3aC/0heRgMuD5T5fV3upzzpZJh/t5NGKY7fCsC
IYMmA9mhb8zGQ5jS8dsDAFwBDePUp8MH11vMQkpEcZB2A3teUUHGZtArsk0OFYXwoy6Wnrn+dWp9
8Yzlx93X3hS+ZrobQsJ0iV0qnU2ejSlFuvV0ql0nefaTCuxxWQv2TM5sYuI2tCsDNHtnP5OvgrWQ
jqS+LcW0itqo2FfteF91yvxQOGNvCfvWQEvadgaDLCiyGkvGvBjfsw/IHZggyRSrze9ctFvIPSAj
QQ1C6wwrwmdulm5JJRAFy6qr1ninUMvpGhR04YDu93HzrhF3y7Wn1adRhSZ3bmLJIB9TcHsqdk92
RoHWMIesTY1O3sXAlZCx+zNFWWqX2x0dpXpPTpxKwWtXT1BqJ3ZsfWIAVmzxuirWks/K55+RDdN8
C+P5YXTQzkyvMBj6h+RQyf6B9xBg3zKst47uRN+ABs57I9OeIrbamP2KcVVi1LijVBC7gDcnAeER
2vjM5Iz/I73VEZgGh8zyKk9os2gMzg0O0imLNy8MptnA3cahBh3X0fqg0zBohImX7/Qmbc5U/FB6
kNcutjdKwZRr8RROnA/DILfqCziD2FgfWOl9J10/rUPJRoamA0og9MrapIrgi0VB30b1S8FfiFWu
LMIX3Uax/vlvwHRkUQA+IP93vvnqKe7mzDHFhknXv6RLHnJtKsduyfFGwzct6nHgyWJonszK+3Ra
ecmHnqevAYAyXjp3vTtFE+JqVEQMAunFw80c4n5LNorjgSZv7mgszQxCvlTggTY1ZuyNP8cvMHV2
qMCI67wTMIpo/huWjHlb+9UP1lO4ANvsSdV0rtO8OgRFpl9p0gPjSZMsbzv5jN3ThAas+etm+U17
6RRuLRVBD8959HR+8YPihG9g5L4q18QEq80oKRnNIBQ90SRGc0xyHFmpJnHdXDwde0BkmQ+JIaz1
FCqPsIWiKbznDE7WF+e4dK09TqPmKbIYnOc2qvFxdzmNWOW7rvEUEnkahPT+ic75NhWw323nB4B+
mtc6A5eV5aBeMcD977j7nymCukFjwqKP/eNx9/oevWd/1QP/7et+n3fR9kwGV9dmDDaR9mBrDR9t
96//x1/kQHLbvmnpyHv6r0VHgqEWUgxO039jx/0x7zpg5XTmYGFaEND4N/4z867p23+dd8HF0NeK
uwnsjnDNv8y7s4fGpCaZH6aEHHPhvhN49VcIM/k1ZslyTjI4yYWWP5dVSpVPisG/ps/lfbQd9yK9
1oCP6O2kAyKAul7e3gwcduE9R3buBxkB1HHVJy74x3QZdmxFVszB70mUMhggdD22mEkg9yPueLFN
MwDDWCsuU0udpeck9NlL3FsqfMB3vBIIcIR4qQ9mQHmmMdnbNgrysZs7Z+D+4t2l4BxkMuTS0oRJ
6fnzJcvnHOcNicIMO/pKgdfvNW/YDhjXQH14bEw8vMQQUq0Aq7BcjYYbsJ7Ac+IPD3VsM03S1Wu6
q6HKz3lvECYyb0nunEqyE2uzxw9Qmp8Ud49HMBZLiwIW+Z0ZN48JP9s7gpvlVs1aRUQqeaYhD1P9
cO4dfph+V1lnOfEtJ1Z6Rd7c1cAsVpDiL5YDicfTy3yXjN135pD5Gr6w+2dWrBGW4npBJsTZddK6
F5qhg6zuqQ0PpjqnZ9bwis8Otw5PcrllyRWMHsyrST7h9IQJzMuwcakzUZjodMCz5LvkXpv6B3Q9
RW1AOz6jKTgHy6VSnLIQYAflZqoIiY8ucI68BP9Q5M0tttS30OE1Q6Qp244jbgtZ5vadYzWSSkr4
GDSVVuuJpoed19khbwDPOZhLWTbZ2JuV1jZFTxbAa5nH06OeAXegqIUauU6T0d0oLn7uPFuML7tZ
iuJ+aFAzO6UuuOPuYgon0lS8Rtl0zSTtl10/Elga2EY17QG3PsNo9DpEQ3Mak83kTIT9+/baNN1n
Wjxicae2zvUtXFsVNmcOJZuOdB9inq7qDFQg0SA8qfoK/Nl1IpaVOgO7PJeIsOexP58OY6tTGfJi
ZhTIV9AsglEs/295qHHONFmlP5uIm2tvUtSW43hv8WAVUMq8wdjV7Iaoen8n/wPk2vA/M+lfrHRe
kfgF0F/fW+z4FeiHMjVvzRwbb6ohurZKaHC1e2KqADm2Bd5APncCSG7lDSyn2HLujWGGwIKxaUcE
wvle2XV/6po0YXU0OeKePB+R87DF1mM33jsd0FB1+iI6EV+nTddo+kMmw+yVvAGGO15LyRl/u36I
ZdTsJ3j4T61Lso5LtaVGSJ/eWMCUSK1DeR8LSx1ct8i+8op0H2cbWSrT05SJshCnWJT+iU5vsTXE
QOulQRN8r83jBfx7/jR3yfjkVXl/lEhAz6yPcDApk5hiU/nwORmX2Q/H6moPvoO9367OqfKGB9ph
rCtaZX8E22G8GTLrObaUI0oKKlNNIe2hIZB3Nzdl/GHZI0acNp8aoAgpp1fA0v5l7ofkIiGsnJ0w
605Z6IGFKZXS7z1v1G+UBddXA2I9DMAyfmas8i+o182ZS8U9WxooOvwM+OSIhAFnzit3Z2RmdvX5
BoO4I54rs1gv9r+8Zf4d3ibdyH96arMDIR7F7mRBHbIVwTfwZxtHyiGqtNo5OnhRlF0reBnqIFvV
XmurgHIf6iOQlwEXnYkp2xjSORig+WycUYs2dtc/C9Vq28yayF27cgEOA6UJcMXrW7FQrmM7id66
sEfjScrIuYfGJE+dnl/dUOBMrf35nuM740roZZcpWpx7dfzsIDAtfn5n344qX7PXcFbx5Dw1Dcz6
nujxnegjTwbD1IdP1TCYGiF/DNygMMm/BnHBBxMNiTmWYMSddsVM1n7dsrEfd3oexXIDPrJ804y4
JhaponLjzEbxbOFVfoN2doQ1MG8107v17uLswicxUaLGFhOAAwiPINEzsUvy4qxh7dxPuYFTuLdu
1didsSA8ho3rrasS1VMh8WlZMq5nTpib1KA9CVfcvHYHLPsGq0ng0uoUNuXZTbj9E/put1grtjS5
m2vZN9OGZBi1ooOIvsfKGbBIDvZWixDqoGA713KSrDp8vH9unMpbBWAwqPooh6syAD6gtxNvIed3
bJpCPw+VQwtDL9szK2gf0UePn/Fxm+coEfU1BTh6Kw2h38ephcjgJ6o78bsez0UlkgssTP/CtMn1
zijd/nAjeDBYVK34I89wOY5NOG6b5U6ZlnvGW+4eorv9hmCP8Za1Xn+Mw9G6EvAcH6o6AVypF7yf
scNfK1YQQSGa9r2eMNivet9ut+lyB/vLvawvd3XopsWTWu50sjXRgRqngeGb5wBBfP80gdA6VXZJ
2rEuluug9h7pxMq+0namDvPyXJmXJ4y9PGuc5anTLc+feXkSEfJv9r5W6YfUw1OKHYNH1tg1+SuO
xv4g09w/VN0AxKijyEt1wnuXmTmdqpBKY1Rv9z4mhN6tff72iQFEfOd8jX0VGWyLp13c87e1u77G
dGxQsLJJEuHqJGKgBK71sPFwYVBnyuXhG3zbxG8zY2U6rhy25PXo3akpXsrXRmQRUc+xG6tr4UoP
f1UNMmPmIEudrU9zCG0/fiiPBbN+9coitSHS66RVt7ic026PzKOis4lExIGwTewGDYwY4saiBnDg
toO3Q0GchsKB73GKAn8agSLls4NZgCA1UbMG1MqyzJflzqs7i9CLMi9eNDoPo0ahZOZb7aaRtnFr
58ahTX0Oc31HLzuN1hqegYHjX4kzKa3YrilRDzjlM3YYAD5ibUMSgwmIEy9lGS6PzS9zlmHpmePC
4NmCwd/nEjNq49xYnXlLu5qfS1ETc5/QfKSkQqqdKrSPAs+Np2+l2z136ixmen6jUEdF96uLncT6
yuy0cM2Mium9IeRIsWS+MsIJe5kfjUFeVhivbYLxuH++4oMftpMcvhuFVRO4staeP5n3oV4P17Lj
HiXW8C1xv8EO8Y+TyWZOIH4EsM2Gs1UiQ0uX8t64pO7AuEkqazCBetTcgXWIc1dgKm2Aj+FcPXVi
xPZShvk6SawjYJZbmRKOF4lhnUk+k7Seq+8ZsLvld4SRY6osTM7DPa/zZ0zHyadjD/Gh7XFdEPmY
T5ItzGokA/1CrnIKpFFPnwDAuQaxCFXWum06HeO+n6Ct/O8576d/9L92zvsPZY3LojD3zZ9sn387
5v1d1rB/Y2Wn6/g3HRMv6UL7/v2Yh0DB8Y/cv2ObPmjiP/k+URhQRwzbMC0H1e/vsob1m2dBiOQT
LWQIi4PoH+7X3wcEjLPYavHN/jsDg+n9BeWLrIFKakCb9B3qbPF+/nlgcMB3VJqe+pDhknw/0au0
jhL/SDsnXhtSBdHaican1JPFDt+Ug7g9j895SzSuMJLXJsLRotUeHathPp5w8qtbq+wHgww4ZgDa
qo2Bvao5ljo7cpYWq7gJX2zTywmua4e2CX20T68/ZWl702jWxe43xt9gyABhUBKzvcrupYeIQkg/
p1y9FRPmo7rnrclxdA4qRIwnHIveegy7cDUPU3XhmTWSsaon9nmQxHhZhuwhq9Tda4VvO3u/BW3D
uS7+gp3wI6Xpwg2izqqJ3Cbya2JS4gUwZZ/Y9lUWAqRcnKWnwUPxbS2bbLFNbwkL78Dul9oZZ2AX
rYX5jQxHffFTZz8BL1lMouRJE2qk5oZwEalA3BFx8oVmVIzrXcVhQis6viEcI6sBe55u4IGTrk/6
RSdC15i87FsukXTFGbW66YP8MTitHaDdhmsrnugfw1nKYbDVv+bEHPiosFC7iYZFnmp29AioZd1Z
g/aoejd7UBmu9mwgNBmAfNBJM7rgJViEI1jRzkBU0GiWzzQH3mE8SlOLxqVlQsUYRdDUHDUoaHZO
dqJoFMviTJj7rIoj7dDwZD9VI579bTibrLttUHAhRTZhp7axh21TlW2/OFfC5tBiAIh3JG7Vse6c
mlpLsjYiUM7Em4NdCNEmCUWDzrzcpi6stsaXAnimWnkQrNg1ujULOAUmy8chOfn3HVFRgYZvR80a
57XD45K6On1FcCv5wm68ucCwsVEAcPYk68gIOSFGNAUH3aBBHuoyDk9V07E/LtSdY1ut8TClHaAM
X7agK3TbzdzNYAPWw6PE4HyT9LzEe2wSfX3kCrNIHjBqzwEjinnVtKH4LKskP2EniqJNN1VNtePd
SBGGRPY7dhCc/dVgNEsJ3uA/tIpJPQUswl4SVpJDXbDe5YHyLJ1ZzGUmt654yb9krXs/SjayWB1N
Jt9mH3cckp0GQF3FmRZjyE0tx+7Kfuzh7U+GPV2T5Ribp8vKtMY9FwZWWh5EfBE5G47C9Xn3R/MC
ZOJXZg5O0OVTfoj01LpPJkv74HIOSq9YJJZ7s0u0oBi9B12vq205jKucR9TWz5HS+FY/rfkhJ57Z
enwN4aovuWbKhxaGXSVwbA8N0gu+UpsVjhQcXpEjkyx99CstZOvR3nsCBihUZybjhv0D/JP9zz0B
hqGn3FLxLk0B7wyZFe3rpXlZiHwitq1JjGJwEKZ51pGPSu3dBte6wlYzFmXMrhyXj6rcaA8ArgAw
RqLWlhgvpE9dcWgU5UVPpPjqT9GjmeXAlTyz3w1hVnHLyG1qZ3TPWm63hqbofp/tmXHImDa4Jduz
acoRvC4ZqyILD8pxH3n0XSJJKZKFwRgqm7ftclDVMssIgJsCUx/iFHrMzhb6j8yNiFAJMmkp8dN4
KOkStEmKt96Thu77MXRe+q2fo8//+HxoCvTwX1Ts5XxIoEEIw9QtcgWuu/z5Lzb/ohqVphLD32sE
6/HpSZNYJ5G7IBor5y6mwCVZa3PvVEjVaXshKJ0QMirZMYxKCYUYjJ7LNC2460QZ+vfSrHp/E41p
M3FdJh5jDKwQtUpUOr2UTWF8J3rJ/Ww0A24TliqYnFi94VKf0N5MAvqNOqZG3Me7OBJac2gMh4dF
UYUnpkSlts7PpwldlzxZ6p9PGYpds9OYs6U/9N3kmgzKg0LeW9xjvW7jtlwOT53UWEFlWHAPTQ3O
B+po9J2oaMnEGG0hEvTnjEDUQBnItk9wxllSnXU7Hk4OdehUAMcnRHFJkBwkQWoSoMzzCJJG4YuV
4nQIF7NbSR5nZ1GEzq6uTRQS1TkcCpIW0SjcceI2j4tr6cOg6emZcb3c1Facca22dY7tOzXILElV
ElkT+PB3LYuuJBC6JHPlA2/nfFMZMn1MyBINJ8xy+TqTA2dnZyTjAGJlrRMlDHw/olpyOXuL5RTe
chxPykaeCOvZ99jK5xGGRVS88VBoaU9y561TDmXglnND0hdo0p2qeu9H1Dn9JinkQ0MPw1HoSUG6
LpfGhV1gSrvtMlp2fxszu3xOzjlujVPMUeGu8HJt56LKUtOltJ1Bbc99qC0BZDeKvoekuyZ8h3X/
dXJ4eikP2FTo9FQtsaMNSsP4ZmehsdfHNmc/6+BMMPPmPmPXsEocc5fl5bTjpHDkbddgAdAUp9Ha
C8TY1BuOrs26NYOEAwkWzekMqPILYcFxw0/uNYt4/dtpgqUu8qeN5sVqZVbGU+4Dz0j7cY8pWvKe
wwk6Wj8i3Ri2ota+19gbYhpNjV0Vd0diqkFsQDowjROM7NcwsoD+xodSQeQxBElTn2iBYqvZ9852
nPsfeTwakH+tD4RmVK2+smG+6s3WGzVvD6j33fHa9gggSa1bqJ4/JtAwRyW8Fs+UCWKzRcSVFWTz
PE+9nVLtd4ZFZ03Zwg9ls+VdPPVrxHovyI0kOdlSe5tjqIs5UftrUfsXPHHT2kp7+mGB8gWUKJRb
q6vCNYjPYqWcZmb71iMa0krs88tO7YE9p8fqMxNk7truMldGg1g4ETu3q6VDwXyEkjheMsNIDmZu
sisxJsHwYYgrirTxkDoFOcUi2hByTsiIorpG7BgygstuchS+A9UHQrj9QaSGZrXeqD7pUPJWvL7L
rd3PZYA5EZEyN5feNaKFWFHlrh7IdhJGoqttdFxq28Q4meQxesrcVJPrXxIn6V4oUdbpIUmk/Ix/
1sDlIQ2Rso867IDUUfx/9s5sN3IkzdKv0ph7JkgjaUZezFz47i6X5FpCIemGkGLhvi9G8unnozKz
OiKrMrsTAzR6gC4UaoFSq9PN/uWc71R7oyGQeEuyfM7Slzu6WW7r9OPirj4ucXgGXOi2IrL34H1c
9MPHpQ+WkQKgwhrFjvOjMHA+igS51AsMh7r/6ba+/ee7LYeAoD/fqm2+ZVH8z73W8km/rtSUYnHm
uxaqEGnay3//3msp+Ytnod5iIspWjbUwc9PfJWTeLx5KJTZxuNlwNSxhJr+v1LxfHFPwWWi/0KUt
bdgfequ/6rX8JS/gR4sdim/qdcdhquYsO7w/pCHFhQsR0xcLiB+GJLVO3T32Q6ifowG+OvkLj70B
35xNWZuuoiyqCGdFU+ZWVkjwt06ylzxthrcGFe4xSP1+W2TSBcHm9yvL6Rjvg6C5G6U53vPl2Zgk
ukI8nGffEinfNc77DaWxsa2RfWxk6ZQXptvBYy1CYDmkS362Syd/K4F+kZZM+msLjvqCvOw+LbPh
KkPztRptqZ/AtZlbRCXUqxH5xD6F10NZ+s+jAZLH0jiWirRG+EMxvDeLEcKlEIAz2ooJ1VQ/QAZE
ptUyEbYrYGjViLit77v6gYrfWKBK+TbULXv0htCdGO7EHj2K/izILD+0Isi++0FVnLEWR++epMv0
prZ77wuvfUx6ke+TAJHWyiGZawO/Q8XskEYq/VoG1iveNfJhHa45s/b8s4ZdNq0JeSKWsa278dXO
k7givw67Cjy3wXwpLeWvzKAiAdQLrYYh9uBeu90Aj2FS6ULZytqrqCa3Z217c0U2sl/2+n+OhL9z
JPBO/Ysj4S1/K/6NTfu/beL+XxwNfPJvRwPDFiBepoW8kOkJtvR/HA3mL7z9kWdZlqOovZdF+O9H
g/kLH1EwmVGeWsxO+HK/Hw3mL7bksCHIzZWWK+y/Zb/1mef8dDSQamI7iFv5t2N5DGJ+Lsurhvgh
p7Ac4iXi772SN6px95X0H5MAKAOBA1ugVARUI6qLQ3HHYuCFUfe+918j3aM/BVeEmugp7eW+it2d
ZRjb5DwnzanT7npUGTPT4TrS5lMt7D1e8F01u/tkblAGrssoAFNeXVkNJkBvhzVtm9TFGaTowamz
YyrtO9m4N66097p27pzAukErLmSIfS7aTZW/pet78IzqYR6DbYCAxYmornJzlXXvc/YwhfU2yee9
O8qdcvS1qrwjO40ziWI3hTM+VbazrrriIl0AihQcWU6zDIif+evjPNGDeYHz2Eqia3Vymwf4jFWE
LL11m8McsHxl7nLXheqAYSUhnGx47Rr/0fSa5wSCwIqd8J4YlCPxqFBkuy94n5g052cnybY/PHmX
Xw/yH3OKreVF+vF8/3gRSW7BSc1zRlbTzy/ilDeijUzD2WZ1vSH1bgX98xzq+tadplvVELcRRQvI
UQFIR8TIK/PXP4DDkPHnH4CLylSE6rmLqoTx4M8/AFsyryTaDwA7/tuqis9e3+xGk/3DMLkEGkXi
1glAj/XBfEnq+WkACXPmGjWOuURBoFbfJrtrdrOkvERQFe+UFeTboJzPYwYNm3SUNRwF42iiG8zn
1lw7LkyffaGZtiOjbdkkZVtt45QcCRaF7+eScG9f1SN7/0gFjMZb8WXSwQT/YIYQF+/nlu0o773P
di2u0A9fe0l/VdTEl5Q1ENGPv8/fUiz959T3f/pPLd/rHyL9/yaEgo+Bs8Oi98+PyfUCJ4jDtyb6
F2ckn/nbGUmR5JlUKP8EKKB8QnYvTFPiQPmJUGBzRPqWyTnoIBdChM9D/9sRyYcYaqMPkCjw2DOC
HPgb1dM/Jzuy0lnaHJ+fAlbCH/VIfSRVbubJtJe6qT/ldamea2WF156Ai7JiTze+dIb5HqRW843N
DlDqHi6PHKKo3zqtLrdqKJutYlP63FgDVr28CqGdxdlXNwv7z3//UXssCc/K/9Ll8afP2Y+P2f/5
/8kLwv214DIYK/350/ip6whP/VNgBp/76/PoWb+YrAIYWi3xciwn/r2cV7+4ymaIZS12kB8WJ7b1
i8OFjWSN2C7blw5f7Pcb2/uFD+DC4LZf6Bt81t94HKX642lvgeywLEbSnLXM082l2v9hkhYFzHZd
7OV7hn55hptf6pklbol2IVDuWzsF4s6a6EvrKjXhKM7g7QFiSVxhTtvttEucjt/asCsHABFB0pNJ
Un3q54KuHKSiUqm7iQgsPKquGt6juO/wSIPwYnkQGvHanwsKcvSz8xECupeCwooxmVCm7wrov7eC
65DplwMoscAwDv2BvM1E9qR0pppFSNV8Y4GMPEqlpAmCCkCU51veDRGZ8TnkSN5OIok3hurrXS4o
2Z0uj7dtl3hXiW0hl46ghNRWYuyjxPa/JrlkcbHsXHZWGzj7cupNDHRxfJtWsoZdJ9QmB3EEhbHT
84moF7ExfVC0YlakFNlMauJVJIjg9nBck3lKCk/usXAA+TmlGuHJgBzb7b07nSXhRtZVeRk8p3o3
86wG8IRFYpavnW9eg2dmpONkB2qHM5Cvq9md7iIDIp3r9BdFjLzBK7chmxRSdcMVJMPmSDgA4OrS
kNlCpMir68obNQ4/kmQfO1dJVuzZEBA25cR3okyumnT0ILDnzgZ+ZUcTAsaYoM6JuqTzG3NYFb0o
MUMb0/UEw+LVT0b3iKG3usyt1QMpF4Z8zBhGn5pkag+jNMzrMYowm5idHW4mr0vZbPtWepT5qA5D
Szo0p9TwaeDWt8CjuQC+x5mBiG1YZ8x0xrEUTK5aaKh4k1xBypcU7aoHzPdZs6u5KjBIY/iIWMFL
/iLbwMnjrzFn6dbkqTz4UYmGjYSPYm+CcngdEGXfKpLsyVUxk/emKl86b1KQQGe1Jwohvc/RbF5Q
tcsnzLzZqmIXf0aoo86IREJUWTLaNO14DsjCOg/mWOwaHOcH39TpHq+FuFMGzDTGgmzoGdHxRIPW
WDb3/Y1HkMB1NjqMqjIQ0Hizc+s8odWCS2Il6qlTImIJ4rMgL+t4eoCSMB5z3VoXYWW9syUaYniz
QcicKHYcdAttgvZz7l51HhBhhUfz4KO6fWxNz4BApUuN9CFpXjMZsANMk7mt1wMA6vrGN1Os0IEG
7r9xLAUKDGAbwZAaK1egvepgkHSJHMng2xSu1JeBzcSTUxqNZifIS1GnI4rvNhQKL/Vgl1dzSLiI
jXflpBLE2kZskpEFEsJZpbGIbxK8wStvdrKLhp5/HtgSX0YL4vdKKHd68OfSOjlp1y47UKv8gmku
vDW7KSIyyyIyb2iAZMFtNRHCWsq4QoFf92tt6dLimxbJrcA/cI3ROb20pPtscf4XW/hxGRehMx6U
0gR6dIau7jxAXbces79zBOluPVQdduMWn8nOcyfGsHgB4rNIArFT5STPFg39ldl00d60RXcuzEpf
R/hEXl0MnNgt4cDYazF9qtBp+Wu3soNHq8nFuyXmch/o2idGsm4eXPYTm9gZkGRlVrxHtct7a1qo
ZkGY6TtoWOMdlaxGAlw2HfQKpTYcqVscTwejNhv8UEOEJDMwDyxiob0R63qB/ZBfYle5T7XB+AKr
YPlN24sxex5LcQhmz3hgoigIlRDukxXUBjN8Wv4rLF4tRi+VsBHweaQL2/5epAFBOJaunlxSVzZG
NTZPcdSj9mHcCt2VHLitzWR0lyAR2S9bhB2JFMSBzGGLV7dJSIFAkvbgqJxk38gjacT29HRcAsXO
YR7P+ymX7p6EJ49esIFgYiUWHv/efy6MRu3qVvT3rJKCC/83WHRM6jnWwJTzsIl2yGXqGyHb/obJ
evE+KTawKAzyV9TIGMW8PL/0coj3bHPjzTingqddQuEfQKBge1Hi2KQwtK06z521m6URxPMMaNvg
1BsNvvrozFZ+qeoR1GIafxHN6K1l0Z6qqOGM51bLg/K1sud6RA+l7sOalWs+TkcvUuFjnWTDt6I1
9UY29rjvAJOh0O5FbW3lRJQMrsEIyGbjoAM1EOiFrCbt6lwpo1vPDn6Wpme1nXkN70gTXZCbLBNy
Uu8d+7mZmpPbx8a1VQ6k5bC1VHF4PRqoxzmqt9bEhCZP8vqAAK3Zdg29rjVmRbVF9wskxzJdOzul
DN7YiXlIwqOEidJaRCCe0y7JjhF+t2V9HBKdNCKZY9n0SlHMydyXCiWRhmqDzsDVD007T5veEfNW
1NrdFX4+3JOX5eZbhDr+ATsKIkAE93itRjbBOFRmIAJZ3rcXs+U+q3o7pWsS1Ttuqvw0Vvx5ECq6
jxS/Nk9s5VxHbWWzPQO1ZLXFdGVpse/seT5g55xpxkT2DCD9a8qlleXBWzSq9qBzRgBeYRw6YJ0d
LHeyLYIj89ByPTqGfQ/XCOF4UpoPDrJz8uVg599GqkBsQVB9b6/cyHQ2shgtzHmxQF5sGt/HoJEn
C9ffE++P+oyeoD/Y89Ibhn35Ne/y4eCJiqW3qGZaE5dBRlRclgJ9kdzP23DIgwdegJy/KYqQVZ0i
PfbE1FGv19GNFSKW4x8EZ92OrGJAlV4yuzDPrBnB/2Il3A4RW8y1aQxDtQMR0B6E7EaTw8n0v+Pj
t9cBBp2dTlMHWZrdYBwKPR2zwSUabC+LGFyyUxj3rJRDHAWjMxyKcQQpZLSFzPByFuU99UVcXGNU
N6KNkeMNXHEMrKOjCQfW22DjT/StD+zgBKk6uws6O/6Wc+JMKzyKep2NtbdqiSn8ZOc5u0TKXaxC
loVcekAaL4jD4P9j7cmDKN6BM8GbVcYmSxSTbSeQiYOZx2LbK13dt1rfkjSCDQBqw4iYvSnHctNj
fVp5JjF7HaUFc8w0XDetHr/qeBy/60p8bWO3eVXZ8CarJXHCxYp/6xuhPPRzD7tWxfG6KG19VjbI
w7oyh6vZATVcBjjWVBvla51xPbVmb5/s2nsUs0bnChifJY7hbQD1tDCQSQHJKvJa3cwtdhHclitg
ZiSwWAG5DyUilC7Nu712LYnWAJ2oTKbgq2fX9o73aLgvotnmZejzR+LF5HVse+EFOsK4b+eh2xkJ
Whh0h/IhVGFzhsYjkImIJSHA6TLcGoMfnqC4EcCiuvDYYEd4t5Jh3DKUCi553DDw1aVaNxxRaCUT
96YvoWIaWYAZrTZImYW6E6+1V/iriFUwUXcZOkMicI0S7rxWJOuZ0S4Bqx1SXWnmJX7pXCn4EtiP
R/K5Rmk9BJ1P1ntlYo5l93lwJyfdp5O2nrqGmXglwCykctDHOAvKiyIw0Fr1chYNIyojfnaJQznU
OkXpY9sdLOYYUFVcqJWnZueJiw4Xh2w8uoNYiq1DjsQptnLvoIIOTW5IFpBXkEcrWzf7NKRFjjus
MLdsv8VhTmF6YlxzdioJzGOBk3LjQMrkqpmwllENLBF7xXhuze7ONVvwkBXGBjhsTPaaz0ZQbphO
RjfDBEd3IODXDkv8F2wfVtJrmk1c0rRUUGrXlTDHU+XCKW0CnCCr0Yk1Q5+yY7KYG8CS2x5XTt5l
+t5MXfloOrMLyrUL+A1GtcLBGvwHmeHin4Zif+zT/jAUM7BIEgwfRwfssmiubJf1xuCrEzmlQFDd
BN5qoY1PtS+wGliW/zyBgbsVEUExkJrqlyBmN+oMFPjYJkW4j/qpehxJuN6ZrgH+Q6XxJm9841IM
DVlrtRfD6nF4BTCkO5QSRiDiZ+bROJDjrCAURXTFvhpwgztFeuV5sfElJPxsYxtjeWskWXtgu/sE
bWMh7VbuNkAP/iz6Hk2p5SL+XVJ70P/zpk1d98bJUtykOGvcTY4M79hESr1SqYd7VwzIYxL9Vg7u
pe/6B4cKZTWlkAHwEEyEl0TTHTywM8HF8xm5hqIC9zANI0TzQ7rSKJI7sluA65hh434VXY1BGNxH
x+WeUxQu2YblZ+hbmdiwrAYQ3kRyOAOchhlVU+3iqxXyrizb4bbN5sTYjRwHKMRT8Y3tf/y1CgBn
V46BwKqLxH05p8wRiZYhBUoSgEzaiLxyut44uCATN20yl/VaeFiQgB6Y47ehHZ+JxK3hSLnxzmny
DK1ITVpSSO8kK9de2c0cXwfa9eBz501Hoos7z6u+HNqtY83x7ZwW3NCg6E4B/eslxkKNDGQc4nve
6P5x9Ed9JEUJwblJhW0hw/iOIIBSMAd18hjl2iVqjXoBBCCoJbX2LKM8i6XOHj5K7uyj/IYXbKCT
WIrypNLtwkMSOwK4CGgxdRRB0aOSR9HN2QQz3zpZH5U+CAEMckv9rw2vO/tLT5Au3QGQc+KPs0Hg
DA0N75Y1n7WrSr99zJcGo/noNSSVGYfR0oLYH91IvzQm+dKi5B/dSrA0LrqByoWih0iFaPLrrd3X
BsEVSy70R8vjfbQ/oLGK6tDVakQxLa3T2LiI75yKBLEm5cH10yohr8BSb1VhIidCKroSxdBdHOa+
e4LNMGt7S7811/NDheh8kxnVvUGex6Ey+IPZRlXe459zoEJRKRvA/41VSSl8UiP06SGiSXOagF1+
n/TVOmITF6Jp7/x1hGLjs6hdd90znLz4hPY81bwGwCaXljFdmsf0o4+Ey5ZeR2nHpIAm0yGvaA2M
l85TfnSh/tKQVuR17+ulSe2XdrW3ZHiu6WCrpZXF7cjLvrS3/JBLo0vL2yzNb7a0wXJpiDEVqr1r
hN5L4RAP0Sbpu1wa6H5ppeelqSbqoth7H532vDTd0dJ++0sjPn305ACbAe0sjTo6DHHVLc37uLTx
wK3o6FHKB+tiafPnpeFPOKShTvJRnGn5qv+YDKTLkKBfxgXuMjgQXf8fBdQ7f9xVWQD+fJbYkvEb
UrIPRfEPg6/W922ahNrYT0QknIo0PnYi8LbuZPhbIajThW+7F9PpWLtaPqJ6N+7d/SCU9dJiRSjW
DbKgr9PQ61OeOdOV4VkoAJnmPVMYlE+2V51JdW8xmgBconjSAAw7PNW5UaW8pgmZppOa0gMEi5ZW
oEswm8jQUKfWC4sSzSU/le2LgcoqmIu3BgcCYRydJLt+Xg4yMIGcaeBNON/mj7PO+Tj3wNwBXl0O
wx+Gm/9qL7R4rn7cC/16A1FMs/4XSrl/2AvBtgsnBxfkHtDWw/xsP9dvxnN9r2/aO2ybxa2R3fz1
d3T+IOp2+I6W6SB2cGAS2qb6w3fUDFhygNQB0lMvIBu8xc7SOMl0AxaKVGYq6eoKlmOHgwXkxbvl
zuB8WQ19ny13JMQFIvgO5CG2WKGoqLdzYHOHC6ip5n52A+MzZkz5iLadqw4cPfrm1FFgTjsCsg5j
XdZnnIfpSSI9O1LJcD4xTllJhQNrnFE0UX4ybMiTXeZY9W5aoHkeAcivUifBsUWBeRxq19uT4GR8
ymO8m31XpHdYZeAlZqC/rwYK4ocIlv0bkYQJrBs96k0yxs0TnJvl/MpF9l880v/vuDqSFsxn1/7L
3dHjN5zs4Vvx9tPq6N8/8x+zelsIVBWO5OuhLmVc/qvNAVEOFgZm5Iwrlxn+oq/5bb9u+SzleUpY
HnF+eSQR/GNab7nYHFwf8DW+WZsd+99aHvEV//AeJMHWtiR4SwvhDav25R3zw6EVpyBv7USTFWN2
95It+yHvRghAYKF3vpHrbwnIJSApvn9ADjKt1Zi1uyGS9oFwL3vnlwnV9ABlCAezpd27Vmqo1nNQ
HNFPMy/I0hEPZCiv6VzUEVoSGBVgLF8b2A+7ORsTeqmx6t4xLZrEECOpBN+8sBglkfRPXVW013XZ
ANDpkVoHjDogqineK0QkaIgxYwgu/5AkhNekoW5QJDsAZQnF/RLEc7OdIOJ7qR6epSBwhAgJYtn4
c8Qzi1/lHBrSVXcEjFXpOm8cpt0QKD4VOdO9dVGztliJbISbbzieUUCMCvNbbk1GA3i/KuyXBt7a
JXy22I/s5z4VzLdffNNDwoRzvTtWfhI8Lp4+hpD4eidsoDK6mdIGMjbmfCYdXWTHtxCghqemcON0
i1HLvBrNmd5DTzfWZA1kobT6S2nm+SsEUTDUbda2t9QodN2MiYb1lFnuU2Bq+9zZtvEYpcp8Nkpy
a1bSVsNxqgd9NyBy3TYEZ3/1Jhjh61COyw+e2bsq5WfvI3hCpdccSmbzZ5OIdCinDIHeZV+RPsiA
owFKawp+SM9nGmVH5T5FenErcp+oKTB40wYANxxPzyD8JHQlgzTyQmHhWEzGgA6QVayhLrUmrbFA
nI65ggMvJg6VGHJ4CPVcnHOS84J1jKHzLSR7+6Qnpa95oPoEKbxXGXvU+YywMyabUeNvhrEtN6lp
DdAHG3lQRh4/VTRUm3mEUkOtkxEIqHLs4xCkaAvCfYlcFrY3mW+Rn5rbzEvCA90XaUUOIx9hEDGf
k3fxSizqfCLWL7iUNNTXU8KD2pRavXdpMe5Me2yPaSmgFxbeY13rNfONEsdfH11g3oJCBxj6qbLL
YBf2nvMWW/10RQHtrPE1ljtJm2erpv1smtVLHi0jNjVyb9cDsIKhJ/eQE93ZYo6KH/JRHxr4ThUm
1T5yT7LahWqGmV7A/iOalMFQz2QJlyfQAFMIdkhMGuJH3gfqurVyec+sV5Il1I3JKSO67LlVpvfo
dEmZbkrbsj3yDCXhcdVo5+GKYIfpQdRmfcCY6d6Y/PmQ4neYhxAAxXT2dmWs8lI6T0XiOTdu7tkH
q6kztZpyEhgCpePvZKVWu0bnCM6nMWjfzYzxK29Kz39UhVWtkw5e5yokwgmsiyunC1rm6A6Il9ws
LTh+UBIYLhWGTLGZujC+Hwl2A849Ac9iqzm8VHFS3cQx4bKTWbg3aWjHhMnZw8xXwmKRDb11j5JQ
Hby5hoIF3mh49PxRfOpzpQ9Sj9O7n8X549QxnmMqljjvPN/xdxo024afYTGWKiYRvVlo80mTGT1g
WwG9423i1MTQmrlwEcTndr1Ly6Tea3KqCDEkCnJf9Wlxi8DefhxyvNXkxIqHNG/tMxomhhn8UeSF
baUF1kgyu2QpEDr7HkvT7awT625oQgmOIe7O5FblXxIeYV7VwBZPbdl2Z3xgNnHDc33ABRdf4dz3
booiBwCRNRNQZWUH5pUMKkJaaiy8rjUkZwDrKdoT17XAnRsM1wz6HNKDZAaujurwhvSL/M5rQvPe
EaOoVlT0dnSqZq0+hVlu2uu+mpovGjzvmhwEcjVNmhvyD+tFEHVK6gljrpeUNVGB40AaslGm2MU1
uxZsHtHJZnB90H5xg3Cfeb5luPA67RHNi99Zh5EUwTuZ0CS6vHG3LQO9fcN/rEAyFA/tYJOvQhIH
WeP+7UCg0HU65t6X1Pbjax0GEKsEiKu66YarUObioDrXfE9nSPLDgLksKQICNHNXXbWEAdF4hfIc
+DUVEc3SmrOouAJOncwkrPV6Sz71u9USIZZZBtB8p5Cf6bd30us/JxIVPG99Uo1SCUZPMO5M0uGr
U8bfcGSprWyNaR2xllkPpQHr1K5PseHUe7d3Aa5Z8S0sYbUhJMK4s3DUHaY5LI5wA0/L9AA1kBxN
Vk3G9DxVDF5XgRU2dyJwbMa7ocEg3hGbucgeWQSMu5zAp10ZVc+ZCcw7qzqL2Vf8nhiDzk6COhtv
ot8DRQwdjUCzn8ddFzjDvTU4yTUOl2rnYZS+aYRgSOe+9mN1IKMG01NL5d+ObQ/oC4m+V4ozytnZ
W5WRZwJOa+A1w+crwVaR9XQlIGsxvq0WNe0IBmJP68f/7NHJ7vEInJo0YK0M6qSeNnNkMiG3vG7K
QSNoEr+b7C2fsvwkM9m/2ExH/XUQTUAlpm5g4GnVoOtto76vOxjFWNo9OkoHoqsaxv4qJ3gg3+GD
CDFGYcWce8P+lnfhEG+54vGJOVUXUcwYYQapsI8J1q1a7oFYtCUhYAwhCCLOEvmlwHt3SxGvb+M0
AkdRIKhTrNdXvt8TW2WL67L0bvm1wL2HLiwYuzVrBud+hykJZ/P4FATRV5/H/WV25Yay59qNWHZj
YUneOBDre+aRMVFzbm6vmxFQa4FTGskiMsVkiOcXIwRbFhJ2cErsBqwr+FW23LrDoOA3qAHJBntv
GfC8hnzjVWjRbng+Moc8N9SOBVDzqVRDcQhltsUF157I/usvVRKET0uyA7w/7X6nBcrYCDjVjuAD
FxZLVuTxIesAAejCd/EK4MNjYV8MJvNvp7hwB+h9n6XDjed684n0HOcpnsmEGFtjPNXCYx5X19jX
crfjQlLueR6KkjmJiJdYLf5Wrt/NX5g9mAdAtu3GdudgR+7fwJTAcvdMavZsQj4B2Wb76cYb5WpA
krCNROtulIkVymO40UMLY3qrGyAkKBndkkcxHeVWmNhOOYjBKWp8ptLYSDHdGYzLT2WpnWNaTWij
Wba94QSq1q1DSeG2ObZyrzB3VRejz5wFqqjG8+4k0fbnkLy4XV61wXWhLaDbqFN2FQswkM0NDTrZ
VuHQXwkxfbesFvj8wDU1opiQpLtmjMuQDECPp9S68dPS2RXIGq+6OYz2wEJXZgurfvFHDo9d0HSf
iOjK8NKOAyzK8cYMCUIFa0BQKrneG6AdxaqFjrlNl5RrBkn+Dkr8CHbTHl/4pOEc52p+B9YwbgM4
djsHx+aZcDJ7mfUsplXZE4ONvlFh40qdrcsA/VDETgQiR6m7auAuD/rKRJkdpLegF8AhEZB9h5zH
g3xdpGdmSvBTI9jOF96hDNpI92vO9CH5XREK99tsjuHaIU8cVb6wbtxeyFPfZO43Pwp8QoV9bxXr
KH6wcZaxHJYOUNK6iCGQ5N01x2Z2rOdUbxjDfGEe4x9UkWSb0En6m86xvBcHtf62YEFCwg4XPXWR
nSA5AdJE5R/b8bHMoS1h86omTg8CVfEzFTtoAf3Bb5SE3Keme7xpkCKAj57KWAWQuPzihMBmetJs
+m9H3M2lVMEF9Xr6ok2vPtiqijdTau9RvaTbKUxqgBTS2ubNiOIkssqbRiXcdFUQghq1WTuyidj0
vkRPk6fuZ5NWhj+zl9/WPQce9WP5DJrFfSWVIj2xGuUBblrn7FldpRi19CQstAQ/3RH6YMCPlv2W
ReD4JZiyBYTAvRd4gu88tcvehnt8xPB6xTr1k+wGKI1GQJWZSwCKFEQsiY4zoVU4t8g3zsGMkY57
4UZl3WdT8m5MtwcaaBob0wSPTZvFNLXSX+JY948pW99T0uiJx3oYjjhHLGaLfbYVbWpuxjwNDhrg
qW8uYRV1lhxV9pX9ov819Cr7mJR8KUpYk3Ft1nyZjGi6yiBjEvKCiXUnNJKvgHjoLeLbclfMmj+f
o51bw/XAAEdpc9E9XHFIR9W7yQNz06cWUB4B0AGvOQxLC2Qt2l2Ws2rqQAya0XoM0bUEQdxSLyTZ
W2r5M79KBXsT9s0XmjGB57SxNoRkOqvB7+pPhjHr+3SYYagiVLBeClUar7ny+x3O8+rgjhNO8tjP
Kn89jzlNT+dZlwZF9DoYyL7xUkwQg++nOw8NNnMwXcqZTm6I11XL6+ViF36eilHzZGm5L42CaOGg
v7aNaC0x46kS85bsJUbW2PvuU/ADzTiPhc/XB1kyDgXUMWaBlKfmKZVgMhBHf8PeddCh/+ghTltL
a4gvMVcihrxiIvVMhbvJaeojY+3uSNRo91Kb5fCGP5apKcChJ/Yx/rlkE/7FoGZaDHhFvwYjR+6u
DJ0tq3d1bc9ZdZadk78oL+ipjVz3WJqUtL1tGNyC02hsITPFKEZmF7NKYRnjuSY2FxBPnPt7pG8Y
LjVCI0r90tsFTeKhu5kwWgYtMRgTgb6vvjQkm1vS1p4qSqRt5U/+DTq37Llmm7CfcKUdpLDHNwlo
n7sjLaxL1k9A1HFn3rFbxgLrzuOd0baacFGdDmvEBQI8rJqPM5OKez+HdxVOQbyXja6eK+63JSHU
PqrJybckwjbXXidMcpeZzG17QqfIzq3Lu84lfmRZeTTf4J4NjwZ5wGrVDk57Ldm0bnU/2RAOJuG9
ZK29iDjE9zgtAEBEUYBGAbDKhYG7yRLYjp84OBgkmm0fbSrD7a9HNYtTAykVwcaUPwOvo3KFUn8p
eLsTaJmVNwGWmZusARJAJBTSiDKClb9yctFeUpSNtxTXSbVsFKdDkwiOmppL9D7EqgdsMHIzHOS5
t0+tuXlIKmrYFSUcaQKomDc+XcxZsA1Y11nRfpImG8YS1zwx9Gn45CRevCc6yfZwOA/JURcS+HWL
+DCnPDsR2Kqfh9keHn2q0LteaG6TObGfcjHGJ3+wkvdQ9dxFgZ5vyA1n6Z5WZnhmjGpdF+0AycJC
4u8mmXs0q2Fka1VDQCZnWLpvg2NEFbnDtvmGLjKtGR7M42fSTxSzloQ80ZXCsgjJBrvQlcHefmuX
Ht1uTZz8DmdRdc09Xr1EY1A9DapmH105NAYew/7JE+UtsBHvk1SpOnkkT6+sfnA3RI3nNwgwKbGS
BTOwApA4PKOMAs5oJtFt4Ixi36BaUKC0UvlCcjJgWDz6q67ysisD4PYV0dMKVGnv1FtVB8klwXbB
S+u9oQbjBEPsOTO02pkTPTi/h7UWpMUPpAPIABHTis14CnF6mT1YkNQOVkdcY2Nk+Sc7M5H0k+cy
bJE8yHfDob8YSeNY1kdS4j0watgStkVG6TqGosxvTXlryPEhDpLsOnZYtWHlLNbu6GBV+K9Va/8/
jHZ/My/8y+DCf5gLl49eyrjoHsvth5nyh+jD/9Q/9LvQ+V9/oZ+SEL+UfdEtuYohSZI/jXwXltxP
ou6PH+njR/mrr5C9dXHXf/32v/+XgPDvLvFKi5Ng+RebJVBi4W8fVv5iqYKVZbu/fhh7C9/vh7/Q
n/0N/vrXu//2x4jIf/46P/0Cb19zvO1x2zXxl+6nPwFEz//L3PX9pg0D4X8l4mGPVUggAU1U6lap
9OeqrtKer8RaDAlUDtnE/vp9duI0hgQozgN5NOHz+Xy+c2zfZ2ylHKOELYwPJfTdC2zKjMJQbsrU
Wx8g13QE1ldkSqgHyjmv1ofYVnK9AGdK0U1YZ/P9ooOQq1Be0tliEK268H2s/7tILBmDNVo9pkpw
yh9LUQNcSVKopDDAczIIZFltpyx/Wgm4yBMbJDLFsGgldk7qdiG3TwKv7yNDUT3YIzkzuwBDBvaC
bcfFUI5+JFtjlbXJFgYXLvbJxwFyO9SDDZ7zUgMYm4NCqNMHRB8ZL7g31nXlFSd1I5CJ6KHrucNP
+MQjxkkVPL7HyHNSsYWzrCm6tL2gXe/u76VLvY0mvT5Ch/GipF4r6mYVOcCl4SaU26/9qMOAqqf8
e9nA3aqNunSrdOGUM0FiFoOzGoFpU4op7yOe9K6WUSzIeRYUsSw2XP9QZgx/CDTpGeLWjH8vfpZR
qmGkZsAIhx61hcVEmISGkbAYRQgftrBTEpvtfV+kTcABWSPzlGYxJY2aLnyqbRV3lKa584XS96/O
PeGYKjc01B/6Y4QT21ruSSwxOVtsbY7jSFcH2LDTZAtYzT9shX6gRRZT9Jexdy2lGqUhSAh1QSM5
YjXx2WfjjxTFm+YxJEkO7Sv4EXGIr3HUKBogKVUXnC75cx7ls5gJsdFYClxyf+gCG/DlnN40TgGM
wKkLTgd+oTllayT4aiiFHXoyI9jWUn7yxYIbDst3RzIG2QK/UsoT54miXGNJqcsQaguu8kubXIs/
UAmhtvi/WLZ2vjEcikkM6QOkg+qC0/vzkeDM4bDW5nVpWBf2OvC8N/kc6MZXTQgz9PwO4sXNyhiV
ElfNC231jahc0Xw88dnqjYRzm8n7NTKtbmk9yEMHhUcHVn8l8mV7eMK1dTj72IWj5P9WwpwOAFqy
vnbQz697L9yrJl2nTWOuKcIsCfrHCAapgDOlPyzh9b5QDfHDDjrjwFUqli3ZT+BrC85+Y45DG2NU
QDM4BOp3MJncR4dlKfl1Nd7aaXUsqzhISWGNH9N6zbMd0ouSoaCDIHYEj4FlI+4QClp5EjowoYNn
Oy3lf6AIPA91x9C4iGQbIJr9kYO44bRaMnigwJYzwmAcSPqmIcihtJxtsbvpe7Nan9z9CtXrjk1/
Mz+x5RuzhJG4/A8AAP//</cx:binary>
              </cx:geoCache>
            </cx:geography>
          </cx:layoutPr>
        </cx:series>
      </cx:plotAreaRegion>
    </cx:plotArea>
    <cx:legend pos="r" align="min" overlay="0">
      <cx:txPr>
        <a:bodyPr spcFirstLastPara="1" vertOverflow="ellipsis" horzOverflow="overflow" wrap="square" lIns="0" tIns="0" rIns="0" bIns="0" anchor="ctr" anchorCtr="1"/>
        <a:lstStyle/>
        <a:p>
          <a:pPr algn="ctr" rtl="0">
            <a:defRPr sz="1800">
              <a:solidFill>
                <a:schemeClr val="bg1"/>
              </a:solidFill>
            </a:defRPr>
          </a:pPr>
          <a:endParaRPr lang="en-US" sz="1800" b="0" i="0" u="none" strike="noStrike" baseline="0">
            <a:solidFill>
              <a:schemeClr val="bg1"/>
            </a:solidFill>
            <a:latin typeface="Calibri" panose="020F0502020204030204"/>
          </a:endParaRPr>
        </a:p>
      </cx:txPr>
    </cx:legend>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hyperlink" Target="https://www.outlookindia.com/xhub/featured-insights/cites-praises-indias-vantara-for-exemplary-wildlife-care-and-full-compliance-with-global-standards" TargetMode="External"/><Relationship Id="rId3" Type="http://schemas.openxmlformats.org/officeDocument/2006/relationships/image" Target="../media/image2.jpg"/><Relationship Id="rId7" Type="http://schemas.openxmlformats.org/officeDocument/2006/relationships/image" Target="../media/image4.png"/><Relationship Id="rId12" Type="http://schemas.openxmlformats.org/officeDocument/2006/relationships/image" Target="../media/image6.png"/><Relationship Id="rId2" Type="http://schemas.openxmlformats.org/officeDocument/2006/relationships/hyperlink" Target="https://pixabay.com/en/fall-tree-leaf-wood-season-autumn-3057301/" TargetMode="External"/><Relationship Id="rId1" Type="http://schemas.openxmlformats.org/officeDocument/2006/relationships/image" Target="../media/image1.jpg"/><Relationship Id="rId6" Type="http://schemas.openxmlformats.org/officeDocument/2006/relationships/hyperlink" Target="https://pixabay.com/en/gateway-of-india-monument-mumbai-609076/" TargetMode="External"/><Relationship Id="rId11" Type="http://schemas.openxmlformats.org/officeDocument/2006/relationships/hyperlink" Target="#INTRO!A1"/><Relationship Id="rId5" Type="http://schemas.openxmlformats.org/officeDocument/2006/relationships/image" Target="../media/image3.jpg"/><Relationship Id="rId10" Type="http://schemas.openxmlformats.org/officeDocument/2006/relationships/hyperlink" Target="https://pixnio.com/transportation-vehicles/aeroplanes-aircrafts/flight-passenger-pilot-propeller-plane-aviation" TargetMode="External"/><Relationship Id="rId4" Type="http://schemas.openxmlformats.org/officeDocument/2006/relationships/hyperlink" Target="https://pxhere.com/en/photo/1148939" TargetMode="External"/><Relationship Id="rId9" Type="http://schemas.openxmlformats.org/officeDocument/2006/relationships/image" Target="../media/image5.jpg"/></Relationships>
</file>

<file path=xl/drawings/_rels/drawing2.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hyperlink" Target="#SUMMARY!A1"/><Relationship Id="rId7" Type="http://schemas.openxmlformats.org/officeDocument/2006/relationships/image" Target="../media/image9.png"/><Relationship Id="rId2" Type="http://schemas.openxmlformats.org/officeDocument/2006/relationships/hyperlink" Target="#CHARTS!A1"/><Relationship Id="rId1" Type="http://schemas.openxmlformats.org/officeDocument/2006/relationships/hyperlink" Target="#INTRO!A1"/><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hyperlink" Target="#'KEY PERFORMACE INDICATOR'!A1"/></Relationships>
</file>

<file path=xl/drawings/_rels/drawing3.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hyperlink" Target="#SUMMARY!A1"/><Relationship Id="rId7" Type="http://schemas.openxmlformats.org/officeDocument/2006/relationships/image" Target="../media/image9.png"/><Relationship Id="rId2" Type="http://schemas.openxmlformats.org/officeDocument/2006/relationships/hyperlink" Target="#CHARTS!A1"/><Relationship Id="rId1" Type="http://schemas.openxmlformats.org/officeDocument/2006/relationships/hyperlink" Target="#INTRO!A1"/><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hyperlink" Target="#'KEY PERFORMACE INDICATOR'!A1"/></Relationships>
</file>

<file path=xl/drawings/_rels/drawing4.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hyperlink" Target="#SUMMARY!A1"/><Relationship Id="rId7" Type="http://schemas.openxmlformats.org/officeDocument/2006/relationships/image" Target="../media/image9.png"/><Relationship Id="rId2" Type="http://schemas.openxmlformats.org/officeDocument/2006/relationships/hyperlink" Target="#CHARTS!A1"/><Relationship Id="rId1" Type="http://schemas.openxmlformats.org/officeDocument/2006/relationships/hyperlink" Target="#INTRO!A1"/><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hyperlink" Target="#'KEY PERFORMACE INDICATOR'!A1"/></Relationships>
</file>

<file path=xl/drawings/_rels/drawing5.xml.rels><?xml version="1.0" encoding="UTF-8" standalone="yes"?>
<Relationships xmlns="http://schemas.openxmlformats.org/package/2006/relationships"><Relationship Id="rId13" Type="http://schemas.microsoft.com/office/2014/relationships/chartEx" Target="../charts/chartEx1.xml"/><Relationship Id="rId18" Type="http://schemas.openxmlformats.org/officeDocument/2006/relationships/image" Target="../media/image22.png"/><Relationship Id="rId26" Type="http://schemas.openxmlformats.org/officeDocument/2006/relationships/image" Target="../media/image30.png"/><Relationship Id="rId39" Type="http://schemas.openxmlformats.org/officeDocument/2006/relationships/hyperlink" Target="#Seasonal_Travel_Hospitality!A1"/><Relationship Id="rId21" Type="http://schemas.openxmlformats.org/officeDocument/2006/relationships/image" Target="../media/image25.png"/><Relationship Id="rId34" Type="http://schemas.openxmlformats.org/officeDocument/2006/relationships/hyperlink" Target="https://www.ixigo.com/" TargetMode="External"/><Relationship Id="rId42" Type="http://schemas.openxmlformats.org/officeDocument/2006/relationships/image" Target="../media/image40.png"/><Relationship Id="rId47" Type="http://schemas.openxmlformats.org/officeDocument/2006/relationships/image" Target="../media/image43.png"/><Relationship Id="rId7" Type="http://schemas.openxmlformats.org/officeDocument/2006/relationships/chart" Target="../charts/chart1.xml"/><Relationship Id="rId2" Type="http://schemas.openxmlformats.org/officeDocument/2006/relationships/image" Target="../media/image12.svg"/><Relationship Id="rId16" Type="http://schemas.openxmlformats.org/officeDocument/2006/relationships/image" Target="../media/image20.png"/><Relationship Id="rId29" Type="http://schemas.openxmlformats.org/officeDocument/2006/relationships/image" Target="../media/image33.png"/><Relationship Id="rId1" Type="http://schemas.openxmlformats.org/officeDocument/2006/relationships/image" Target="../media/image11.png"/><Relationship Id="rId6" Type="http://schemas.openxmlformats.org/officeDocument/2006/relationships/image" Target="../media/image16.svg"/><Relationship Id="rId11" Type="http://schemas.openxmlformats.org/officeDocument/2006/relationships/image" Target="../media/image17.png"/><Relationship Id="rId24" Type="http://schemas.openxmlformats.org/officeDocument/2006/relationships/image" Target="../media/image28.png"/><Relationship Id="rId32" Type="http://schemas.openxmlformats.org/officeDocument/2006/relationships/hyperlink" Target="https://www.easemytrip.com/" TargetMode="External"/><Relationship Id="rId37" Type="http://schemas.openxmlformats.org/officeDocument/2006/relationships/image" Target="../media/image37.png"/><Relationship Id="rId40" Type="http://schemas.openxmlformats.org/officeDocument/2006/relationships/image" Target="../media/image39.png"/><Relationship Id="rId45" Type="http://schemas.openxmlformats.org/officeDocument/2006/relationships/image" Target="../media/image42.png"/><Relationship Id="rId5" Type="http://schemas.openxmlformats.org/officeDocument/2006/relationships/image" Target="../media/image15.png"/><Relationship Id="rId15" Type="http://schemas.openxmlformats.org/officeDocument/2006/relationships/image" Target="../media/image19.png"/><Relationship Id="rId23" Type="http://schemas.openxmlformats.org/officeDocument/2006/relationships/image" Target="../media/image27.png"/><Relationship Id="rId28" Type="http://schemas.openxmlformats.org/officeDocument/2006/relationships/image" Target="../media/image32.png"/><Relationship Id="rId36" Type="http://schemas.openxmlformats.org/officeDocument/2006/relationships/hyperlink" Target="https://www.goibibo.com/" TargetMode="External"/><Relationship Id="rId10" Type="http://schemas.openxmlformats.org/officeDocument/2006/relationships/chart" Target="../charts/chart4.xml"/><Relationship Id="rId19" Type="http://schemas.openxmlformats.org/officeDocument/2006/relationships/image" Target="../media/image23.png"/><Relationship Id="rId31" Type="http://schemas.openxmlformats.org/officeDocument/2006/relationships/image" Target="../media/image34.png"/><Relationship Id="rId44" Type="http://schemas.openxmlformats.org/officeDocument/2006/relationships/image" Target="../media/image41.png"/><Relationship Id="rId4" Type="http://schemas.openxmlformats.org/officeDocument/2006/relationships/image" Target="../media/image14.svg"/><Relationship Id="rId9" Type="http://schemas.openxmlformats.org/officeDocument/2006/relationships/chart" Target="../charts/chart3.xml"/><Relationship Id="rId14" Type="http://schemas.openxmlformats.org/officeDocument/2006/relationships/chart" Target="../charts/chart5.xml"/><Relationship Id="rId22" Type="http://schemas.openxmlformats.org/officeDocument/2006/relationships/image" Target="../media/image26.png"/><Relationship Id="rId27" Type="http://schemas.openxmlformats.org/officeDocument/2006/relationships/image" Target="../media/image31.png"/><Relationship Id="rId30" Type="http://schemas.openxmlformats.org/officeDocument/2006/relationships/hyperlink" Target="https://www.makemytrip.com/" TargetMode="External"/><Relationship Id="rId35" Type="http://schemas.openxmlformats.org/officeDocument/2006/relationships/image" Target="../media/image36.png"/><Relationship Id="rId43" Type="http://schemas.openxmlformats.org/officeDocument/2006/relationships/hyperlink" Target="#HOME!A1"/><Relationship Id="rId48" Type="http://schemas.openxmlformats.org/officeDocument/2006/relationships/image" Target="../media/image44.png"/><Relationship Id="rId8" Type="http://schemas.openxmlformats.org/officeDocument/2006/relationships/chart" Target="../charts/chart2.xml"/><Relationship Id="rId3" Type="http://schemas.openxmlformats.org/officeDocument/2006/relationships/image" Target="../media/image13.png"/><Relationship Id="rId12" Type="http://schemas.openxmlformats.org/officeDocument/2006/relationships/image" Target="../media/image18.png"/><Relationship Id="rId17" Type="http://schemas.openxmlformats.org/officeDocument/2006/relationships/image" Target="../media/image21.png"/><Relationship Id="rId25" Type="http://schemas.openxmlformats.org/officeDocument/2006/relationships/image" Target="../media/image29.png"/><Relationship Id="rId33" Type="http://schemas.openxmlformats.org/officeDocument/2006/relationships/image" Target="../media/image35.png"/><Relationship Id="rId38" Type="http://schemas.openxmlformats.org/officeDocument/2006/relationships/image" Target="../media/image38.png"/><Relationship Id="rId46" Type="http://schemas.openxmlformats.org/officeDocument/2006/relationships/hyperlink" Target="https://drive.google.com/drive/home?ths=true" TargetMode="External"/><Relationship Id="rId20" Type="http://schemas.openxmlformats.org/officeDocument/2006/relationships/image" Target="../media/image24.png"/><Relationship Id="rId41" Type="http://schemas.openxmlformats.org/officeDocument/2006/relationships/hyperlink" Target="#'PIVOT ANALZYE'!A1"/></Relationships>
</file>

<file path=xl/drawings/_rels/drawing6.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10.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29</xdr:col>
      <xdr:colOff>462643</xdr:colOff>
      <xdr:row>43</xdr:row>
      <xdr:rowOff>150970</xdr:rowOff>
    </xdr:to>
    <xdr:grpSp>
      <xdr:nvGrpSpPr>
        <xdr:cNvPr id="37" name="Group 36">
          <a:extLst>
            <a:ext uri="{FF2B5EF4-FFF2-40B4-BE49-F238E27FC236}">
              <a16:creationId xmlns:a16="http://schemas.microsoft.com/office/drawing/2014/main" id="{54042343-4894-CEEE-D85A-5ACC23FAF762}"/>
            </a:ext>
          </a:extLst>
        </xdr:cNvPr>
        <xdr:cNvGrpSpPr/>
      </xdr:nvGrpSpPr>
      <xdr:grpSpPr>
        <a:xfrm>
          <a:off x="0" y="0"/>
          <a:ext cx="18219964" cy="8342470"/>
          <a:chOff x="0" y="0"/>
          <a:chExt cx="18219964" cy="8342470"/>
        </a:xfrm>
      </xdr:grpSpPr>
      <xdr:pic>
        <xdr:nvPicPr>
          <xdr:cNvPr id="17" name="Picture 16">
            <a:extLst>
              <a:ext uri="{FF2B5EF4-FFF2-40B4-BE49-F238E27FC236}">
                <a16:creationId xmlns:a16="http://schemas.microsoft.com/office/drawing/2014/main" id="{11C10741-D7EF-8E7A-6722-D09E7DA7127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837473B0-CC2E-450A-ABE3-18F120FF3D39}">
                <a1611:picAttrSrcUrl xmlns:a1611="http://schemas.microsoft.com/office/drawing/2016/11/main" r:id="rId2"/>
              </a:ext>
            </a:extLst>
          </a:blip>
          <a:stretch>
            <a:fillRect/>
          </a:stretch>
        </xdr:blipFill>
        <xdr:spPr>
          <a:xfrm>
            <a:off x="1" y="40821"/>
            <a:ext cx="6381750" cy="4251907"/>
          </a:xfrm>
          <a:prstGeom prst="rect">
            <a:avLst/>
          </a:prstGeom>
        </xdr:spPr>
      </xdr:pic>
      <xdr:pic>
        <xdr:nvPicPr>
          <xdr:cNvPr id="23" name="Picture 22">
            <a:extLst>
              <a:ext uri="{FF2B5EF4-FFF2-40B4-BE49-F238E27FC236}">
                <a16:creationId xmlns:a16="http://schemas.microsoft.com/office/drawing/2014/main" id="{467DCDBE-F02E-D5F1-4D9A-C0C3D006C35D}"/>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837473B0-CC2E-450A-ABE3-18F120FF3D39}">
                <a1611:picAttrSrcUrl xmlns:a1611="http://schemas.microsoft.com/office/drawing/2016/11/main" r:id="rId4"/>
              </a:ext>
            </a:extLst>
          </a:blip>
          <a:stretch>
            <a:fillRect/>
          </a:stretch>
        </xdr:blipFill>
        <xdr:spPr>
          <a:xfrm>
            <a:off x="12541249" y="0"/>
            <a:ext cx="5678715" cy="4259036"/>
          </a:xfrm>
          <a:prstGeom prst="rect">
            <a:avLst/>
          </a:prstGeom>
        </xdr:spPr>
      </xdr:pic>
      <xdr:pic>
        <xdr:nvPicPr>
          <xdr:cNvPr id="27" name="Picture 26">
            <a:extLst>
              <a:ext uri="{FF2B5EF4-FFF2-40B4-BE49-F238E27FC236}">
                <a16:creationId xmlns:a16="http://schemas.microsoft.com/office/drawing/2014/main" id="{2E5CD066-9766-EEFF-043F-2474A8CC3CAD}"/>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837473B0-CC2E-450A-ABE3-18F120FF3D39}">
                <a1611:picAttrSrcUrl xmlns:a1611="http://schemas.microsoft.com/office/drawing/2016/11/main" r:id="rId6"/>
              </a:ext>
            </a:extLst>
          </a:blip>
          <a:stretch>
            <a:fillRect/>
          </a:stretch>
        </xdr:blipFill>
        <xdr:spPr>
          <a:xfrm>
            <a:off x="6395357" y="0"/>
            <a:ext cx="6128806" cy="4299857"/>
          </a:xfrm>
          <a:prstGeom prst="rect">
            <a:avLst/>
          </a:prstGeom>
        </xdr:spPr>
      </xdr:pic>
      <xdr:pic>
        <xdr:nvPicPr>
          <xdr:cNvPr id="33" name="Picture 32">
            <a:extLst>
              <a:ext uri="{FF2B5EF4-FFF2-40B4-BE49-F238E27FC236}">
                <a16:creationId xmlns:a16="http://schemas.microsoft.com/office/drawing/2014/main" id="{40178CDA-3F9C-520A-E732-ACFF39E90915}"/>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837473B0-CC2E-450A-ABE3-18F120FF3D39}">
                <a1611:picAttrSrcUrl xmlns:a1611="http://schemas.microsoft.com/office/drawing/2016/11/main" r:id="rId8"/>
              </a:ext>
            </a:extLst>
          </a:blip>
          <a:stretch>
            <a:fillRect/>
          </a:stretch>
        </xdr:blipFill>
        <xdr:spPr>
          <a:xfrm>
            <a:off x="0" y="4286249"/>
            <a:ext cx="7772400" cy="4056221"/>
          </a:xfrm>
          <a:prstGeom prst="rect">
            <a:avLst/>
          </a:prstGeom>
        </xdr:spPr>
      </xdr:pic>
    </xdr:grpSp>
    <xdr:clientData/>
  </xdr:twoCellAnchor>
  <xdr:twoCellAnchor editAs="oneCell">
    <xdr:from>
      <xdr:col>12</xdr:col>
      <xdr:colOff>408213</xdr:colOff>
      <xdr:row>22</xdr:row>
      <xdr:rowOff>68035</xdr:rowOff>
    </xdr:from>
    <xdr:to>
      <xdr:col>30</xdr:col>
      <xdr:colOff>68036</xdr:colOff>
      <xdr:row>45</xdr:row>
      <xdr:rowOff>108857</xdr:rowOff>
    </xdr:to>
    <xdr:pic>
      <xdr:nvPicPr>
        <xdr:cNvPr id="40" name="Picture 39">
          <a:extLst>
            <a:ext uri="{FF2B5EF4-FFF2-40B4-BE49-F238E27FC236}">
              <a16:creationId xmlns:a16="http://schemas.microsoft.com/office/drawing/2014/main" id="{BBC7256D-34C9-DFC2-6C0D-72B7298689D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837473B0-CC2E-450A-ABE3-18F120FF3D39}">
              <a1611:picAttrSrcUrl xmlns:a1611="http://schemas.microsoft.com/office/drawing/2016/11/main" r:id="rId10"/>
            </a:ext>
          </a:extLst>
        </a:blip>
        <a:stretch>
          <a:fillRect/>
        </a:stretch>
      </xdr:blipFill>
      <xdr:spPr>
        <a:xfrm>
          <a:off x="7756070" y="4259035"/>
          <a:ext cx="10681609" cy="4422322"/>
        </a:xfrm>
        <a:prstGeom prst="rect">
          <a:avLst/>
        </a:prstGeom>
      </xdr:spPr>
    </xdr:pic>
    <xdr:clientData/>
  </xdr:twoCellAnchor>
  <xdr:twoCellAnchor>
    <xdr:from>
      <xdr:col>12</xdr:col>
      <xdr:colOff>503464</xdr:colOff>
      <xdr:row>23</xdr:row>
      <xdr:rowOff>95249</xdr:rowOff>
    </xdr:from>
    <xdr:to>
      <xdr:col>29</xdr:col>
      <xdr:colOff>530678</xdr:colOff>
      <xdr:row>32</xdr:row>
      <xdr:rowOff>27214</xdr:rowOff>
    </xdr:to>
    <xdr:sp macro="" textlink="">
      <xdr:nvSpPr>
        <xdr:cNvPr id="38" name="TextBox 37">
          <a:extLst>
            <a:ext uri="{FF2B5EF4-FFF2-40B4-BE49-F238E27FC236}">
              <a16:creationId xmlns:a16="http://schemas.microsoft.com/office/drawing/2014/main" id="{E74E9BBA-2E0E-483A-8B22-74E0E71AA1FE}"/>
            </a:ext>
          </a:extLst>
        </xdr:cNvPr>
        <xdr:cNvSpPr txBox="1"/>
      </xdr:nvSpPr>
      <xdr:spPr>
        <a:xfrm>
          <a:off x="7851321" y="4476749"/>
          <a:ext cx="10436678" cy="16464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4400" b="1">
              <a:solidFill>
                <a:srgbClr val="002060"/>
              </a:solidFill>
            </a:rPr>
            <a:t>SEASON</a:t>
          </a:r>
          <a:r>
            <a:rPr lang="en-IN" sz="4400" b="1" baseline="0">
              <a:solidFill>
                <a:srgbClr val="002060"/>
              </a:solidFill>
            </a:rPr>
            <a:t> TO SEASON TRAVEL FLOW ACTIVATED</a:t>
          </a:r>
          <a:endParaRPr lang="en-IN" sz="4400" b="1">
            <a:solidFill>
              <a:srgbClr val="002060"/>
            </a:solidFill>
          </a:endParaRPr>
        </a:p>
      </xdr:txBody>
    </xdr:sp>
    <xdr:clientData/>
  </xdr:twoCellAnchor>
  <xdr:twoCellAnchor editAs="oneCell">
    <xdr:from>
      <xdr:col>17</xdr:col>
      <xdr:colOff>176891</xdr:colOff>
      <xdr:row>26</xdr:row>
      <xdr:rowOff>176893</xdr:rowOff>
    </xdr:from>
    <xdr:to>
      <xdr:col>18</xdr:col>
      <xdr:colOff>367391</xdr:colOff>
      <xdr:row>31</xdr:row>
      <xdr:rowOff>27215</xdr:rowOff>
    </xdr:to>
    <xdr:pic>
      <xdr:nvPicPr>
        <xdr:cNvPr id="42" name="Picture 41">
          <a:hlinkClick xmlns:r="http://schemas.openxmlformats.org/officeDocument/2006/relationships" r:id="rId11"/>
          <a:extLst>
            <a:ext uri="{FF2B5EF4-FFF2-40B4-BE49-F238E27FC236}">
              <a16:creationId xmlns:a16="http://schemas.microsoft.com/office/drawing/2014/main" id="{4B7EA1D5-6033-5BAF-ACF2-E4EC3CC44CE1}"/>
            </a:ext>
          </a:extLst>
        </xdr:cNvPr>
        <xdr:cNvPicPr>
          <a:picLocks noChangeAspect="1"/>
        </xdr:cNvPicPr>
      </xdr:nvPicPr>
      <xdr:blipFill>
        <a:blip xmlns:r="http://schemas.openxmlformats.org/officeDocument/2006/relationships" r:embed="rId12"/>
        <a:stretch>
          <a:fillRect/>
        </a:stretch>
      </xdr:blipFill>
      <xdr:spPr>
        <a:xfrm>
          <a:off x="10586355" y="5129893"/>
          <a:ext cx="802822" cy="80282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390525</xdr:colOff>
      <xdr:row>29</xdr:row>
      <xdr:rowOff>85724</xdr:rowOff>
    </xdr:to>
    <xdr:grpSp>
      <xdr:nvGrpSpPr>
        <xdr:cNvPr id="16" name="Group 15">
          <a:extLst>
            <a:ext uri="{FF2B5EF4-FFF2-40B4-BE49-F238E27FC236}">
              <a16:creationId xmlns:a16="http://schemas.microsoft.com/office/drawing/2014/main" id="{6CE30860-0976-2BB5-0529-0FEE3612B997}"/>
            </a:ext>
          </a:extLst>
        </xdr:cNvPr>
        <xdr:cNvGrpSpPr/>
      </xdr:nvGrpSpPr>
      <xdr:grpSpPr>
        <a:xfrm>
          <a:off x="0" y="0"/>
          <a:ext cx="3438525" cy="5610224"/>
          <a:chOff x="0" y="0"/>
          <a:chExt cx="3438525" cy="5610224"/>
        </a:xfrm>
      </xdr:grpSpPr>
      <xdr:sp macro="" textlink="">
        <xdr:nvSpPr>
          <xdr:cNvPr id="3" name="Rectangle 2">
            <a:extLst>
              <a:ext uri="{FF2B5EF4-FFF2-40B4-BE49-F238E27FC236}">
                <a16:creationId xmlns:a16="http://schemas.microsoft.com/office/drawing/2014/main" id="{A7E5B074-6A7B-4B79-3B0C-F786CF9A6D29}"/>
              </a:ext>
            </a:extLst>
          </xdr:cNvPr>
          <xdr:cNvSpPr/>
        </xdr:nvSpPr>
        <xdr:spPr>
          <a:xfrm>
            <a:off x="2867025" y="0"/>
            <a:ext cx="514350" cy="5600700"/>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 name="Rectangle 1">
            <a:extLst>
              <a:ext uri="{FF2B5EF4-FFF2-40B4-BE49-F238E27FC236}">
                <a16:creationId xmlns:a16="http://schemas.microsoft.com/office/drawing/2014/main" id="{340AFEA1-CCAF-A91E-278F-B3BB379330B5}"/>
              </a:ext>
            </a:extLst>
          </xdr:cNvPr>
          <xdr:cNvSpPr/>
        </xdr:nvSpPr>
        <xdr:spPr>
          <a:xfrm>
            <a:off x="0" y="0"/>
            <a:ext cx="3181350" cy="5610224"/>
          </a:xfrm>
          <a:prstGeom prst="rect">
            <a:avLst/>
          </a:prstGeom>
          <a:solidFill>
            <a:srgbClr val="0C2B4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 name="Rectangle: Diagonal Corners Snipped 4">
            <a:hlinkClick xmlns:r="http://schemas.openxmlformats.org/officeDocument/2006/relationships" r:id="rId1"/>
            <a:extLst>
              <a:ext uri="{FF2B5EF4-FFF2-40B4-BE49-F238E27FC236}">
                <a16:creationId xmlns:a16="http://schemas.microsoft.com/office/drawing/2014/main" id="{E6EDAEAE-2D02-6B33-4FC2-01900C2D33E0}"/>
              </a:ext>
            </a:extLst>
          </xdr:cNvPr>
          <xdr:cNvSpPr/>
        </xdr:nvSpPr>
        <xdr:spPr>
          <a:xfrm>
            <a:off x="104775" y="390525"/>
            <a:ext cx="3181350" cy="628650"/>
          </a:xfrm>
          <a:prstGeom prst="snip2Diag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800" b="1">
                <a:solidFill>
                  <a:srgbClr val="002060"/>
                </a:solidFill>
              </a:rPr>
              <a:t>      INTRODUCTION</a:t>
            </a:r>
          </a:p>
        </xdr:txBody>
      </xdr:sp>
      <xdr:sp macro="" textlink="">
        <xdr:nvSpPr>
          <xdr:cNvPr id="6" name="Rectangle: Diagonal Corners Snipped 5">
            <a:hlinkClick xmlns:r="http://schemas.openxmlformats.org/officeDocument/2006/relationships" r:id="rId2"/>
            <a:extLst>
              <a:ext uri="{FF2B5EF4-FFF2-40B4-BE49-F238E27FC236}">
                <a16:creationId xmlns:a16="http://schemas.microsoft.com/office/drawing/2014/main" id="{D9431FA0-2E1B-45CF-B803-CC72D4C5F133}"/>
              </a:ext>
            </a:extLst>
          </xdr:cNvPr>
          <xdr:cNvSpPr/>
        </xdr:nvSpPr>
        <xdr:spPr>
          <a:xfrm>
            <a:off x="600075" y="2028825"/>
            <a:ext cx="2676525" cy="628650"/>
          </a:xfrm>
          <a:prstGeom prst="snip2Diag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IN" sz="2400" b="1">
                <a:solidFill>
                  <a:schemeClr val="bg1"/>
                </a:solidFill>
                <a:latin typeface="+mn-lt"/>
                <a:ea typeface="+mn-ea"/>
                <a:cs typeface="+mn-cs"/>
              </a:rPr>
              <a:t>CHARTS</a:t>
            </a:r>
            <a:endParaRPr lang="en-IN" sz="2800" b="1">
              <a:solidFill>
                <a:schemeClr val="bg1"/>
              </a:solidFill>
              <a:latin typeface="+mn-lt"/>
              <a:ea typeface="+mn-ea"/>
              <a:cs typeface="+mn-cs"/>
            </a:endParaRPr>
          </a:p>
        </xdr:txBody>
      </xdr:sp>
      <xdr:sp macro="" textlink="">
        <xdr:nvSpPr>
          <xdr:cNvPr id="7" name="Rectangle: Diagonal Corners Snipped 6">
            <a:hlinkClick xmlns:r="http://schemas.openxmlformats.org/officeDocument/2006/relationships" r:id="rId3"/>
            <a:extLst>
              <a:ext uri="{FF2B5EF4-FFF2-40B4-BE49-F238E27FC236}">
                <a16:creationId xmlns:a16="http://schemas.microsoft.com/office/drawing/2014/main" id="{45B38D22-6D41-402B-9C1B-2364AC816896}"/>
              </a:ext>
            </a:extLst>
          </xdr:cNvPr>
          <xdr:cNvSpPr/>
        </xdr:nvSpPr>
        <xdr:spPr>
          <a:xfrm>
            <a:off x="561975" y="2819400"/>
            <a:ext cx="2800350" cy="628650"/>
          </a:xfrm>
          <a:prstGeom prst="snip2Diag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IN" sz="2400" b="1">
                <a:solidFill>
                  <a:schemeClr val="bg1"/>
                </a:solidFill>
                <a:latin typeface="+mn-lt"/>
                <a:ea typeface="+mn-ea"/>
                <a:cs typeface="+mn-cs"/>
              </a:rPr>
              <a:t>SUMMARY</a:t>
            </a:r>
          </a:p>
        </xdr:txBody>
      </xdr:sp>
      <xdr:sp macro="" textlink="">
        <xdr:nvSpPr>
          <xdr:cNvPr id="8" name="Rectangle: Diagonal Corners Snipped 7">
            <a:hlinkClick xmlns:r="http://schemas.openxmlformats.org/officeDocument/2006/relationships" r:id="rId4"/>
            <a:extLst>
              <a:ext uri="{FF2B5EF4-FFF2-40B4-BE49-F238E27FC236}">
                <a16:creationId xmlns:a16="http://schemas.microsoft.com/office/drawing/2014/main" id="{E24469E6-F6FF-431A-AC54-4B2EFDF8007F}"/>
              </a:ext>
            </a:extLst>
          </xdr:cNvPr>
          <xdr:cNvSpPr/>
        </xdr:nvSpPr>
        <xdr:spPr>
          <a:xfrm>
            <a:off x="638175" y="1276350"/>
            <a:ext cx="2800350" cy="628650"/>
          </a:xfrm>
          <a:prstGeom prst="snip2Diag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400" b="1">
                <a:solidFill>
                  <a:schemeClr val="bg1"/>
                </a:solidFill>
              </a:rPr>
              <a:t>KPI</a:t>
            </a:r>
          </a:p>
        </xdr:txBody>
      </xdr:sp>
      <xdr:pic>
        <xdr:nvPicPr>
          <xdr:cNvPr id="10" name="Picture 9">
            <a:extLst>
              <a:ext uri="{FF2B5EF4-FFF2-40B4-BE49-F238E27FC236}">
                <a16:creationId xmlns:a16="http://schemas.microsoft.com/office/drawing/2014/main" id="{8880688F-FDF2-6573-D921-3CD4354D5D8F}"/>
              </a:ext>
            </a:extLst>
          </xdr:cNvPr>
          <xdr:cNvPicPr>
            <a:picLocks noChangeAspect="1"/>
          </xdr:cNvPicPr>
        </xdr:nvPicPr>
        <xdr:blipFill>
          <a:blip xmlns:r="http://schemas.openxmlformats.org/officeDocument/2006/relationships" r:embed="rId5"/>
          <a:stretch>
            <a:fillRect/>
          </a:stretch>
        </xdr:blipFill>
        <xdr:spPr>
          <a:xfrm>
            <a:off x="285750" y="447675"/>
            <a:ext cx="466725" cy="466725"/>
          </a:xfrm>
          <a:prstGeom prst="rect">
            <a:avLst/>
          </a:prstGeom>
        </xdr:spPr>
      </xdr:pic>
      <xdr:pic>
        <xdr:nvPicPr>
          <xdr:cNvPr id="12" name="Picture 11">
            <a:extLst>
              <a:ext uri="{FF2B5EF4-FFF2-40B4-BE49-F238E27FC236}">
                <a16:creationId xmlns:a16="http://schemas.microsoft.com/office/drawing/2014/main" id="{AFAC43F6-25A5-8CC1-E946-3CFA2BAA1965}"/>
              </a:ext>
            </a:extLst>
          </xdr:cNvPr>
          <xdr:cNvPicPr>
            <a:picLocks noChangeAspect="1"/>
          </xdr:cNvPicPr>
        </xdr:nvPicPr>
        <xdr:blipFill>
          <a:blip xmlns:r="http://schemas.openxmlformats.org/officeDocument/2006/relationships" r:embed="rId6"/>
          <a:stretch>
            <a:fillRect/>
          </a:stretch>
        </xdr:blipFill>
        <xdr:spPr>
          <a:xfrm>
            <a:off x="304800" y="1371600"/>
            <a:ext cx="333375" cy="333375"/>
          </a:xfrm>
          <a:prstGeom prst="rect">
            <a:avLst/>
          </a:prstGeom>
        </xdr:spPr>
      </xdr:pic>
      <xdr:pic>
        <xdr:nvPicPr>
          <xdr:cNvPr id="13" name="Picture 12">
            <a:extLst>
              <a:ext uri="{FF2B5EF4-FFF2-40B4-BE49-F238E27FC236}">
                <a16:creationId xmlns:a16="http://schemas.microsoft.com/office/drawing/2014/main" id="{8BDB482D-DDCF-5B51-C50E-CA1C838BB432}"/>
              </a:ext>
            </a:extLst>
          </xdr:cNvPr>
          <xdr:cNvPicPr>
            <a:picLocks noChangeAspect="1"/>
          </xdr:cNvPicPr>
        </xdr:nvPicPr>
        <xdr:blipFill>
          <a:blip xmlns:r="http://schemas.openxmlformats.org/officeDocument/2006/relationships" r:embed="rId7"/>
          <a:stretch>
            <a:fillRect/>
          </a:stretch>
        </xdr:blipFill>
        <xdr:spPr>
          <a:xfrm>
            <a:off x="276226" y="2105026"/>
            <a:ext cx="352424" cy="352424"/>
          </a:xfrm>
          <a:prstGeom prst="rect">
            <a:avLst/>
          </a:prstGeom>
        </xdr:spPr>
      </xdr:pic>
      <xdr:pic>
        <xdr:nvPicPr>
          <xdr:cNvPr id="15" name="Picture 14">
            <a:extLst>
              <a:ext uri="{FF2B5EF4-FFF2-40B4-BE49-F238E27FC236}">
                <a16:creationId xmlns:a16="http://schemas.microsoft.com/office/drawing/2014/main" id="{84382600-D390-31EB-3970-259EDBB89CBD}"/>
              </a:ext>
            </a:extLst>
          </xdr:cNvPr>
          <xdr:cNvPicPr>
            <a:picLocks noChangeAspect="1"/>
          </xdr:cNvPicPr>
        </xdr:nvPicPr>
        <xdr:blipFill>
          <a:blip xmlns:r="http://schemas.openxmlformats.org/officeDocument/2006/relationships" r:embed="rId8"/>
          <a:stretch>
            <a:fillRect/>
          </a:stretch>
        </xdr:blipFill>
        <xdr:spPr>
          <a:xfrm>
            <a:off x="228600" y="2847975"/>
            <a:ext cx="400050" cy="400050"/>
          </a:xfrm>
          <a:prstGeom prst="rect">
            <a:avLst/>
          </a:prstGeom>
        </xdr:spPr>
      </xdr:pic>
    </xdr:grpSp>
    <xdr:clientData/>
  </xdr:twoCellAnchor>
  <xdr:twoCellAnchor>
    <xdr:from>
      <xdr:col>7</xdr:col>
      <xdr:colOff>57150</xdr:colOff>
      <xdr:row>4</xdr:row>
      <xdr:rowOff>19050</xdr:rowOff>
    </xdr:from>
    <xdr:to>
      <xdr:col>19</xdr:col>
      <xdr:colOff>28575</xdr:colOff>
      <xdr:row>13</xdr:row>
      <xdr:rowOff>66675</xdr:rowOff>
    </xdr:to>
    <xdr:sp macro="" textlink="">
      <xdr:nvSpPr>
        <xdr:cNvPr id="18" name="TextBox 17">
          <a:extLst>
            <a:ext uri="{FF2B5EF4-FFF2-40B4-BE49-F238E27FC236}">
              <a16:creationId xmlns:a16="http://schemas.microsoft.com/office/drawing/2014/main" id="{55E891E6-9899-38E0-FA66-4054587C5A10}"/>
            </a:ext>
          </a:extLst>
        </xdr:cNvPr>
        <xdr:cNvSpPr txBox="1"/>
      </xdr:nvSpPr>
      <xdr:spPr>
        <a:xfrm>
          <a:off x="4324350" y="781050"/>
          <a:ext cx="7286625" cy="1762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800" b="1">
              <a:solidFill>
                <a:schemeClr val="bg1"/>
              </a:solidFill>
            </a:rPr>
            <a:t>Seasonal travel shows how weather changes, festival periods, and peak/off-peak cycles influence where and when people travel.</a:t>
          </a:r>
          <a:br>
            <a:rPr lang="en-IN" sz="2800">
              <a:solidFill>
                <a:schemeClr val="bg1"/>
              </a:solidFill>
            </a:rPr>
          </a:br>
          <a:r>
            <a:rPr lang="en-IN" sz="2800" b="1">
              <a:solidFill>
                <a:schemeClr val="bg1"/>
              </a:solidFill>
            </a:rPr>
            <a:t>It helps identify demand patterns across different seasons, making planning, pricing, and destination choices more accurate and effective.</a:t>
          </a:r>
        </a:p>
      </xdr:txBody>
    </xdr:sp>
    <xdr:clientData/>
  </xdr:twoCellAnchor>
  <xdr:twoCellAnchor>
    <xdr:from>
      <xdr:col>5</xdr:col>
      <xdr:colOff>361950</xdr:colOff>
      <xdr:row>0</xdr:row>
      <xdr:rowOff>0</xdr:rowOff>
    </xdr:from>
    <xdr:to>
      <xdr:col>21</xdr:col>
      <xdr:colOff>123825</xdr:colOff>
      <xdr:row>4</xdr:row>
      <xdr:rowOff>76200</xdr:rowOff>
    </xdr:to>
    <xdr:sp macro="" textlink="">
      <xdr:nvSpPr>
        <xdr:cNvPr id="17" name="TextBox 16">
          <a:extLst>
            <a:ext uri="{FF2B5EF4-FFF2-40B4-BE49-F238E27FC236}">
              <a16:creationId xmlns:a16="http://schemas.microsoft.com/office/drawing/2014/main" id="{DB398D44-D782-A6B0-54E8-F5945E8DF357}"/>
            </a:ext>
          </a:extLst>
        </xdr:cNvPr>
        <xdr:cNvSpPr txBox="1"/>
      </xdr:nvSpPr>
      <xdr:spPr>
        <a:xfrm>
          <a:off x="3409950" y="0"/>
          <a:ext cx="9515475"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4400" b="1">
              <a:solidFill>
                <a:srgbClr val="8FABD4"/>
              </a:solidFill>
            </a:rPr>
            <a:t>Introduction</a:t>
          </a:r>
        </a:p>
      </xdr:txBody>
    </xdr:sp>
    <xdr:clientData/>
  </xdr:twoCellAnchor>
  <xdr:twoCellAnchor>
    <xdr:from>
      <xdr:col>7</xdr:col>
      <xdr:colOff>66675</xdr:colOff>
      <xdr:row>13</xdr:row>
      <xdr:rowOff>0</xdr:rowOff>
    </xdr:from>
    <xdr:to>
      <xdr:col>19</xdr:col>
      <xdr:colOff>38100</xdr:colOff>
      <xdr:row>30</xdr:row>
      <xdr:rowOff>152400</xdr:rowOff>
    </xdr:to>
    <xdr:sp macro="" textlink="">
      <xdr:nvSpPr>
        <xdr:cNvPr id="19" name="TextBox 18">
          <a:extLst>
            <a:ext uri="{FF2B5EF4-FFF2-40B4-BE49-F238E27FC236}">
              <a16:creationId xmlns:a16="http://schemas.microsoft.com/office/drawing/2014/main" id="{DB529FC1-2B77-4166-8897-285FB1925EEE}"/>
            </a:ext>
          </a:extLst>
        </xdr:cNvPr>
        <xdr:cNvSpPr txBox="1"/>
      </xdr:nvSpPr>
      <xdr:spPr>
        <a:xfrm>
          <a:off x="4333875" y="2476500"/>
          <a:ext cx="7286625" cy="3390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3200" b="1">
              <a:solidFill>
                <a:srgbClr val="8FABD4"/>
              </a:solidFill>
            </a:rPr>
            <a:t>Main Feild Name:</a:t>
          </a:r>
        </a:p>
        <a:p>
          <a:r>
            <a:rPr lang="en-IN" sz="2800" b="1">
              <a:solidFill>
                <a:schemeClr val="bg1"/>
              </a:solidFill>
            </a:rPr>
            <a:t>Season</a:t>
          </a:r>
        </a:p>
        <a:p>
          <a:r>
            <a:rPr lang="en-IN" sz="2800" b="1">
              <a:solidFill>
                <a:schemeClr val="bg1"/>
              </a:solidFill>
            </a:rPr>
            <a:t>Travel Type</a:t>
          </a:r>
        </a:p>
        <a:p>
          <a:r>
            <a:rPr lang="en-IN" sz="2800" b="1">
              <a:solidFill>
                <a:schemeClr val="bg1"/>
              </a:solidFill>
            </a:rPr>
            <a:t>Destination</a:t>
          </a:r>
        </a:p>
        <a:p>
          <a:r>
            <a:rPr lang="en-IN" sz="2800" b="1">
              <a:solidFill>
                <a:schemeClr val="bg1"/>
              </a:solidFill>
            </a:rPr>
            <a:t>Travel Date</a:t>
          </a:r>
        </a:p>
        <a:p>
          <a:r>
            <a:rPr lang="en-IN" sz="2800" b="1">
              <a:solidFill>
                <a:schemeClr val="bg1"/>
              </a:solidFill>
            </a:rPr>
            <a:t>Price / Cost</a:t>
          </a:r>
          <a:endParaRPr lang="en-IN" sz="2000">
            <a:solidFill>
              <a:schemeClr val="bg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428625</xdr:colOff>
      <xdr:row>0</xdr:row>
      <xdr:rowOff>0</xdr:rowOff>
    </xdr:from>
    <xdr:to>
      <xdr:col>5</xdr:col>
      <xdr:colOff>333375</xdr:colOff>
      <xdr:row>29</xdr:row>
      <xdr:rowOff>76200</xdr:rowOff>
    </xdr:to>
    <xdr:sp macro="" textlink="">
      <xdr:nvSpPr>
        <xdr:cNvPr id="11" name="Rectangle 10">
          <a:extLst>
            <a:ext uri="{FF2B5EF4-FFF2-40B4-BE49-F238E27FC236}">
              <a16:creationId xmlns:a16="http://schemas.microsoft.com/office/drawing/2014/main" id="{92FD9A0A-A290-F47A-B402-3EE258396D86}"/>
            </a:ext>
          </a:extLst>
        </xdr:cNvPr>
        <xdr:cNvSpPr/>
      </xdr:nvSpPr>
      <xdr:spPr>
        <a:xfrm>
          <a:off x="2867025" y="0"/>
          <a:ext cx="514350" cy="5600700"/>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0</xdr:row>
      <xdr:rowOff>0</xdr:rowOff>
    </xdr:from>
    <xdr:to>
      <xdr:col>5</xdr:col>
      <xdr:colOff>133350</xdr:colOff>
      <xdr:row>29</xdr:row>
      <xdr:rowOff>85724</xdr:rowOff>
    </xdr:to>
    <xdr:sp macro="" textlink="">
      <xdr:nvSpPr>
        <xdr:cNvPr id="12" name="Rectangle 11">
          <a:extLst>
            <a:ext uri="{FF2B5EF4-FFF2-40B4-BE49-F238E27FC236}">
              <a16:creationId xmlns:a16="http://schemas.microsoft.com/office/drawing/2014/main" id="{35BEA85A-474B-2378-AA82-7603EEB354C9}"/>
            </a:ext>
          </a:extLst>
        </xdr:cNvPr>
        <xdr:cNvSpPr/>
      </xdr:nvSpPr>
      <xdr:spPr>
        <a:xfrm>
          <a:off x="0" y="0"/>
          <a:ext cx="3181350" cy="5610224"/>
        </a:xfrm>
        <a:prstGeom prst="rect">
          <a:avLst/>
        </a:prstGeom>
        <a:solidFill>
          <a:srgbClr val="0C2B4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104775</xdr:colOff>
      <xdr:row>2</xdr:row>
      <xdr:rowOff>9525</xdr:rowOff>
    </xdr:from>
    <xdr:to>
      <xdr:col>5</xdr:col>
      <xdr:colOff>238125</xdr:colOff>
      <xdr:row>5</xdr:row>
      <xdr:rowOff>66675</xdr:rowOff>
    </xdr:to>
    <xdr:sp macro="" textlink="">
      <xdr:nvSpPr>
        <xdr:cNvPr id="13" name="Rectangle: Diagonal Corners Snipped 12">
          <a:hlinkClick xmlns:r="http://schemas.openxmlformats.org/officeDocument/2006/relationships" r:id="rId1"/>
          <a:extLst>
            <a:ext uri="{FF2B5EF4-FFF2-40B4-BE49-F238E27FC236}">
              <a16:creationId xmlns:a16="http://schemas.microsoft.com/office/drawing/2014/main" id="{0196AB1A-AEA0-8864-8A85-CFE082DEADBA}"/>
            </a:ext>
          </a:extLst>
        </xdr:cNvPr>
        <xdr:cNvSpPr/>
      </xdr:nvSpPr>
      <xdr:spPr>
        <a:xfrm>
          <a:off x="104775" y="390525"/>
          <a:ext cx="3181350" cy="628650"/>
        </a:xfrm>
        <a:prstGeom prst="snip2Diag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400" b="1">
              <a:solidFill>
                <a:schemeClr val="bg1"/>
              </a:solidFill>
            </a:rPr>
            <a:t>      INTRODUCTION</a:t>
          </a:r>
        </a:p>
      </xdr:txBody>
    </xdr:sp>
    <xdr:clientData/>
  </xdr:twoCellAnchor>
  <xdr:twoCellAnchor>
    <xdr:from>
      <xdr:col>0</xdr:col>
      <xdr:colOff>600075</xdr:colOff>
      <xdr:row>10</xdr:row>
      <xdr:rowOff>123825</xdr:rowOff>
    </xdr:from>
    <xdr:to>
      <xdr:col>5</xdr:col>
      <xdr:colOff>228600</xdr:colOff>
      <xdr:row>13</xdr:row>
      <xdr:rowOff>180975</xdr:rowOff>
    </xdr:to>
    <xdr:sp macro="" textlink="">
      <xdr:nvSpPr>
        <xdr:cNvPr id="14" name="Rectangle: Diagonal Corners Snipped 13">
          <a:hlinkClick xmlns:r="http://schemas.openxmlformats.org/officeDocument/2006/relationships" r:id="rId2"/>
          <a:extLst>
            <a:ext uri="{FF2B5EF4-FFF2-40B4-BE49-F238E27FC236}">
              <a16:creationId xmlns:a16="http://schemas.microsoft.com/office/drawing/2014/main" id="{43C964E5-1629-4DBA-CAAA-F68ECF65E316}"/>
            </a:ext>
          </a:extLst>
        </xdr:cNvPr>
        <xdr:cNvSpPr/>
      </xdr:nvSpPr>
      <xdr:spPr>
        <a:xfrm>
          <a:off x="600075" y="2028825"/>
          <a:ext cx="2676525" cy="628650"/>
        </a:xfrm>
        <a:prstGeom prst="snip2Diag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IN" sz="2400" b="1">
              <a:solidFill>
                <a:schemeClr val="bg1"/>
              </a:solidFill>
              <a:latin typeface="+mn-lt"/>
              <a:ea typeface="+mn-ea"/>
              <a:cs typeface="+mn-cs"/>
            </a:rPr>
            <a:t>CHARTS</a:t>
          </a:r>
          <a:endParaRPr lang="en-IN" sz="2800" b="1">
            <a:solidFill>
              <a:schemeClr val="bg1"/>
            </a:solidFill>
            <a:latin typeface="+mn-lt"/>
            <a:ea typeface="+mn-ea"/>
            <a:cs typeface="+mn-cs"/>
          </a:endParaRPr>
        </a:p>
      </xdr:txBody>
    </xdr:sp>
    <xdr:clientData/>
  </xdr:twoCellAnchor>
  <xdr:twoCellAnchor>
    <xdr:from>
      <xdr:col>0</xdr:col>
      <xdr:colOff>561975</xdr:colOff>
      <xdr:row>14</xdr:row>
      <xdr:rowOff>152400</xdr:rowOff>
    </xdr:from>
    <xdr:to>
      <xdr:col>5</xdr:col>
      <xdr:colOff>314325</xdr:colOff>
      <xdr:row>18</xdr:row>
      <xdr:rowOff>19050</xdr:rowOff>
    </xdr:to>
    <xdr:sp macro="" textlink="">
      <xdr:nvSpPr>
        <xdr:cNvPr id="15" name="Rectangle: Diagonal Corners Snipped 14">
          <a:hlinkClick xmlns:r="http://schemas.openxmlformats.org/officeDocument/2006/relationships" r:id="rId3"/>
          <a:extLst>
            <a:ext uri="{FF2B5EF4-FFF2-40B4-BE49-F238E27FC236}">
              <a16:creationId xmlns:a16="http://schemas.microsoft.com/office/drawing/2014/main" id="{80546503-3D07-E9CA-30F2-995A3BA65648}"/>
            </a:ext>
          </a:extLst>
        </xdr:cNvPr>
        <xdr:cNvSpPr/>
      </xdr:nvSpPr>
      <xdr:spPr>
        <a:xfrm>
          <a:off x="561975" y="2819400"/>
          <a:ext cx="2800350" cy="628650"/>
        </a:xfrm>
        <a:prstGeom prst="snip2Diag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IN" sz="2400" b="1">
              <a:solidFill>
                <a:schemeClr val="bg1"/>
              </a:solidFill>
              <a:latin typeface="+mn-lt"/>
              <a:ea typeface="+mn-ea"/>
              <a:cs typeface="+mn-cs"/>
            </a:rPr>
            <a:t>SUMMARY</a:t>
          </a:r>
        </a:p>
      </xdr:txBody>
    </xdr:sp>
    <xdr:clientData/>
  </xdr:twoCellAnchor>
  <xdr:twoCellAnchor>
    <xdr:from>
      <xdr:col>1</xdr:col>
      <xdr:colOff>19050</xdr:colOff>
      <xdr:row>6</xdr:row>
      <xdr:rowOff>95250</xdr:rowOff>
    </xdr:from>
    <xdr:to>
      <xdr:col>5</xdr:col>
      <xdr:colOff>247650</xdr:colOff>
      <xdr:row>9</xdr:row>
      <xdr:rowOff>152400</xdr:rowOff>
    </xdr:to>
    <xdr:sp macro="" textlink="">
      <xdr:nvSpPr>
        <xdr:cNvPr id="16" name="Rectangle: Diagonal Corners Snipped 15">
          <a:hlinkClick xmlns:r="http://schemas.openxmlformats.org/officeDocument/2006/relationships" r:id="rId4"/>
          <a:extLst>
            <a:ext uri="{FF2B5EF4-FFF2-40B4-BE49-F238E27FC236}">
              <a16:creationId xmlns:a16="http://schemas.microsoft.com/office/drawing/2014/main" id="{64B396F5-9683-EC61-2491-17E2562D4AC1}"/>
            </a:ext>
          </a:extLst>
        </xdr:cNvPr>
        <xdr:cNvSpPr/>
      </xdr:nvSpPr>
      <xdr:spPr>
        <a:xfrm>
          <a:off x="628650" y="1238250"/>
          <a:ext cx="2667000" cy="628650"/>
        </a:xfrm>
        <a:prstGeom prst="snip2Diag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800" b="1">
              <a:solidFill>
                <a:srgbClr val="0C2B4E"/>
              </a:solidFill>
            </a:rPr>
            <a:t>      KPI</a:t>
          </a:r>
        </a:p>
      </xdr:txBody>
    </xdr:sp>
    <xdr:clientData/>
  </xdr:twoCellAnchor>
  <xdr:twoCellAnchor>
    <xdr:from>
      <xdr:col>0</xdr:col>
      <xdr:colOff>276226</xdr:colOff>
      <xdr:row>2</xdr:row>
      <xdr:rowOff>66676</xdr:rowOff>
    </xdr:from>
    <xdr:to>
      <xdr:col>1</xdr:col>
      <xdr:colOff>47626</xdr:colOff>
      <xdr:row>4</xdr:row>
      <xdr:rowOff>66676</xdr:rowOff>
    </xdr:to>
    <xdr:pic>
      <xdr:nvPicPr>
        <xdr:cNvPr id="17" name="Picture 16">
          <a:extLst>
            <a:ext uri="{FF2B5EF4-FFF2-40B4-BE49-F238E27FC236}">
              <a16:creationId xmlns:a16="http://schemas.microsoft.com/office/drawing/2014/main" id="{D027EA72-FF8E-C353-9DD1-3B9D0AAD58C9}"/>
            </a:ext>
          </a:extLst>
        </xdr:cNvPr>
        <xdr:cNvPicPr>
          <a:picLocks noChangeAspect="1"/>
        </xdr:cNvPicPr>
      </xdr:nvPicPr>
      <xdr:blipFill>
        <a:blip xmlns:r="http://schemas.openxmlformats.org/officeDocument/2006/relationships" r:embed="rId5"/>
        <a:stretch>
          <a:fillRect/>
        </a:stretch>
      </xdr:blipFill>
      <xdr:spPr>
        <a:xfrm>
          <a:off x="276226" y="447676"/>
          <a:ext cx="381000" cy="381000"/>
        </a:xfrm>
        <a:prstGeom prst="rect">
          <a:avLst/>
        </a:prstGeom>
      </xdr:spPr>
    </xdr:pic>
    <xdr:clientData/>
  </xdr:twoCellAnchor>
  <xdr:twoCellAnchor>
    <xdr:from>
      <xdr:col>1</xdr:col>
      <xdr:colOff>123825</xdr:colOff>
      <xdr:row>7</xdr:row>
      <xdr:rowOff>19050</xdr:rowOff>
    </xdr:from>
    <xdr:to>
      <xdr:col>1</xdr:col>
      <xdr:colOff>457200</xdr:colOff>
      <xdr:row>8</xdr:row>
      <xdr:rowOff>161925</xdr:rowOff>
    </xdr:to>
    <xdr:pic>
      <xdr:nvPicPr>
        <xdr:cNvPr id="18" name="Picture 17">
          <a:extLst>
            <a:ext uri="{FF2B5EF4-FFF2-40B4-BE49-F238E27FC236}">
              <a16:creationId xmlns:a16="http://schemas.microsoft.com/office/drawing/2014/main" id="{FB5F7725-767D-7A11-6B44-AB69720C6C1A}"/>
            </a:ext>
          </a:extLst>
        </xdr:cNvPr>
        <xdr:cNvPicPr>
          <a:picLocks noChangeAspect="1"/>
        </xdr:cNvPicPr>
      </xdr:nvPicPr>
      <xdr:blipFill>
        <a:blip xmlns:r="http://schemas.openxmlformats.org/officeDocument/2006/relationships" r:embed="rId6"/>
        <a:stretch>
          <a:fillRect/>
        </a:stretch>
      </xdr:blipFill>
      <xdr:spPr>
        <a:xfrm>
          <a:off x="733425" y="1352550"/>
          <a:ext cx="333375" cy="333375"/>
        </a:xfrm>
        <a:prstGeom prst="rect">
          <a:avLst/>
        </a:prstGeom>
      </xdr:spPr>
    </xdr:pic>
    <xdr:clientData/>
  </xdr:twoCellAnchor>
  <xdr:twoCellAnchor>
    <xdr:from>
      <xdr:col>0</xdr:col>
      <xdr:colOff>276226</xdr:colOff>
      <xdr:row>11</xdr:row>
      <xdr:rowOff>9526</xdr:rowOff>
    </xdr:from>
    <xdr:to>
      <xdr:col>1</xdr:col>
      <xdr:colOff>19050</xdr:colOff>
      <xdr:row>12</xdr:row>
      <xdr:rowOff>171450</xdr:rowOff>
    </xdr:to>
    <xdr:pic>
      <xdr:nvPicPr>
        <xdr:cNvPr id="19" name="Picture 18">
          <a:extLst>
            <a:ext uri="{FF2B5EF4-FFF2-40B4-BE49-F238E27FC236}">
              <a16:creationId xmlns:a16="http://schemas.microsoft.com/office/drawing/2014/main" id="{DE0B2EE3-9901-85DB-D4C2-77A58F9775E6}"/>
            </a:ext>
          </a:extLst>
        </xdr:cNvPr>
        <xdr:cNvPicPr>
          <a:picLocks noChangeAspect="1"/>
        </xdr:cNvPicPr>
      </xdr:nvPicPr>
      <xdr:blipFill>
        <a:blip xmlns:r="http://schemas.openxmlformats.org/officeDocument/2006/relationships" r:embed="rId7"/>
        <a:stretch>
          <a:fillRect/>
        </a:stretch>
      </xdr:blipFill>
      <xdr:spPr>
        <a:xfrm>
          <a:off x="276226" y="2105026"/>
          <a:ext cx="352424" cy="352424"/>
        </a:xfrm>
        <a:prstGeom prst="rect">
          <a:avLst/>
        </a:prstGeom>
      </xdr:spPr>
    </xdr:pic>
    <xdr:clientData/>
  </xdr:twoCellAnchor>
  <xdr:twoCellAnchor>
    <xdr:from>
      <xdr:col>0</xdr:col>
      <xdr:colOff>228600</xdr:colOff>
      <xdr:row>14</xdr:row>
      <xdr:rowOff>180975</xdr:rowOff>
    </xdr:from>
    <xdr:to>
      <xdr:col>1</xdr:col>
      <xdr:colOff>19050</xdr:colOff>
      <xdr:row>17</xdr:row>
      <xdr:rowOff>9525</xdr:rowOff>
    </xdr:to>
    <xdr:pic>
      <xdr:nvPicPr>
        <xdr:cNvPr id="20" name="Picture 19">
          <a:extLst>
            <a:ext uri="{FF2B5EF4-FFF2-40B4-BE49-F238E27FC236}">
              <a16:creationId xmlns:a16="http://schemas.microsoft.com/office/drawing/2014/main" id="{B88926DD-009C-5090-DD42-171C1ECA62A7}"/>
            </a:ext>
          </a:extLst>
        </xdr:cNvPr>
        <xdr:cNvPicPr>
          <a:picLocks noChangeAspect="1"/>
        </xdr:cNvPicPr>
      </xdr:nvPicPr>
      <xdr:blipFill>
        <a:blip xmlns:r="http://schemas.openxmlformats.org/officeDocument/2006/relationships" r:embed="rId8"/>
        <a:stretch>
          <a:fillRect/>
        </a:stretch>
      </xdr:blipFill>
      <xdr:spPr>
        <a:xfrm>
          <a:off x="228600" y="2847975"/>
          <a:ext cx="400050" cy="400050"/>
        </a:xfrm>
        <a:prstGeom prst="rect">
          <a:avLst/>
        </a:prstGeom>
      </xdr:spPr>
    </xdr:pic>
    <xdr:clientData/>
  </xdr:twoCellAnchor>
  <xdr:twoCellAnchor>
    <xdr:from>
      <xdr:col>5</xdr:col>
      <xdr:colOff>104775</xdr:colOff>
      <xdr:row>0</xdr:row>
      <xdr:rowOff>180975</xdr:rowOff>
    </xdr:from>
    <xdr:to>
      <xdr:col>20</xdr:col>
      <xdr:colOff>476250</xdr:colOff>
      <xdr:row>5</xdr:row>
      <xdr:rowOff>123825</xdr:rowOff>
    </xdr:to>
    <xdr:sp macro="" textlink="">
      <xdr:nvSpPr>
        <xdr:cNvPr id="21" name="TextBox 20">
          <a:extLst>
            <a:ext uri="{FF2B5EF4-FFF2-40B4-BE49-F238E27FC236}">
              <a16:creationId xmlns:a16="http://schemas.microsoft.com/office/drawing/2014/main" id="{52CA2493-4F8E-40F2-A912-AB6E896C0FCA}"/>
            </a:ext>
          </a:extLst>
        </xdr:cNvPr>
        <xdr:cNvSpPr txBox="1"/>
      </xdr:nvSpPr>
      <xdr:spPr>
        <a:xfrm>
          <a:off x="3152775" y="180975"/>
          <a:ext cx="9515475" cy="895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4400" b="1">
              <a:solidFill>
                <a:srgbClr val="8FABD4"/>
              </a:solidFill>
            </a:rPr>
            <a:t>Key</a:t>
          </a:r>
          <a:r>
            <a:rPr lang="en-IN" sz="4400" b="1" baseline="0">
              <a:solidFill>
                <a:srgbClr val="8FABD4"/>
              </a:solidFill>
            </a:rPr>
            <a:t> Performance Indictor</a:t>
          </a:r>
          <a:endParaRPr lang="en-IN" sz="4400" b="1">
            <a:solidFill>
              <a:srgbClr val="8FABD4"/>
            </a:solidFill>
          </a:endParaRPr>
        </a:p>
      </xdr:txBody>
    </xdr:sp>
    <xdr:clientData/>
  </xdr:twoCellAnchor>
  <xdr:twoCellAnchor>
    <xdr:from>
      <xdr:col>9</xdr:col>
      <xdr:colOff>600075</xdr:colOff>
      <xdr:row>6</xdr:row>
      <xdr:rowOff>19049</xdr:rowOff>
    </xdr:from>
    <xdr:to>
      <xdr:col>21</xdr:col>
      <xdr:colOff>571500</xdr:colOff>
      <xdr:row>25</xdr:row>
      <xdr:rowOff>66674</xdr:rowOff>
    </xdr:to>
    <xdr:sp macro="" textlink="">
      <xdr:nvSpPr>
        <xdr:cNvPr id="22" name="TextBox 21">
          <a:extLst>
            <a:ext uri="{FF2B5EF4-FFF2-40B4-BE49-F238E27FC236}">
              <a16:creationId xmlns:a16="http://schemas.microsoft.com/office/drawing/2014/main" id="{F514D796-BF04-40E2-8F1D-FB746CD046B4}"/>
            </a:ext>
          </a:extLst>
        </xdr:cNvPr>
        <xdr:cNvSpPr txBox="1"/>
      </xdr:nvSpPr>
      <xdr:spPr>
        <a:xfrm>
          <a:off x="6086475" y="1162049"/>
          <a:ext cx="7286625" cy="3667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3200" b="1">
              <a:solidFill>
                <a:schemeClr val="bg1"/>
              </a:solidFill>
            </a:rPr>
            <a:t>KPI 1 - Total Trips</a:t>
          </a:r>
        </a:p>
        <a:p>
          <a:r>
            <a:rPr lang="en-IN" sz="3200" b="1">
              <a:solidFill>
                <a:schemeClr val="bg1"/>
              </a:solidFill>
            </a:rPr>
            <a:t>KPI 2 - Confirmed Trips</a:t>
          </a:r>
        </a:p>
        <a:p>
          <a:r>
            <a:rPr lang="en-IN" sz="3200" b="1">
              <a:solidFill>
                <a:schemeClr val="bg1"/>
              </a:solidFill>
            </a:rPr>
            <a:t>KPI 3 - Cancelled Trips</a:t>
          </a:r>
        </a:p>
        <a:p>
          <a:r>
            <a:rPr lang="en-IN" sz="3200" b="1">
              <a:solidFill>
                <a:schemeClr val="bg1"/>
              </a:solidFill>
            </a:rPr>
            <a:t>KPI 4 - Rating</a:t>
          </a:r>
        </a:p>
        <a:p>
          <a:r>
            <a:rPr lang="en-IN" sz="3200" b="1">
              <a:solidFill>
                <a:schemeClr val="bg1"/>
              </a:solidFill>
            </a:rPr>
            <a:t>KPI 5 - Total Trip Cost </a:t>
          </a:r>
        </a:p>
        <a:p>
          <a:r>
            <a:rPr lang="en-IN" sz="3200" b="1">
              <a:solidFill>
                <a:schemeClr val="bg1"/>
              </a:solidFill>
            </a:rPr>
            <a:t>KPI 6 - Re-Booked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390525</xdr:colOff>
      <xdr:row>29</xdr:row>
      <xdr:rowOff>85724</xdr:rowOff>
    </xdr:to>
    <xdr:grpSp>
      <xdr:nvGrpSpPr>
        <xdr:cNvPr id="10" name="Group 9">
          <a:extLst>
            <a:ext uri="{FF2B5EF4-FFF2-40B4-BE49-F238E27FC236}">
              <a16:creationId xmlns:a16="http://schemas.microsoft.com/office/drawing/2014/main" id="{C041E37F-7722-46F3-A00E-B9C16B4AC17A}"/>
            </a:ext>
          </a:extLst>
        </xdr:cNvPr>
        <xdr:cNvGrpSpPr/>
      </xdr:nvGrpSpPr>
      <xdr:grpSpPr>
        <a:xfrm>
          <a:off x="0" y="0"/>
          <a:ext cx="3438525" cy="5610224"/>
          <a:chOff x="0" y="0"/>
          <a:chExt cx="3438525" cy="5610224"/>
        </a:xfrm>
      </xdr:grpSpPr>
      <xdr:sp macro="" textlink="">
        <xdr:nvSpPr>
          <xdr:cNvPr id="11" name="Rectangle 10">
            <a:extLst>
              <a:ext uri="{FF2B5EF4-FFF2-40B4-BE49-F238E27FC236}">
                <a16:creationId xmlns:a16="http://schemas.microsoft.com/office/drawing/2014/main" id="{F46B6C90-0BC3-7B2D-7E9A-C120FB843BAA}"/>
              </a:ext>
            </a:extLst>
          </xdr:cNvPr>
          <xdr:cNvSpPr/>
        </xdr:nvSpPr>
        <xdr:spPr>
          <a:xfrm>
            <a:off x="2867025" y="0"/>
            <a:ext cx="514350" cy="5600700"/>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2" name="Rectangle 11">
            <a:extLst>
              <a:ext uri="{FF2B5EF4-FFF2-40B4-BE49-F238E27FC236}">
                <a16:creationId xmlns:a16="http://schemas.microsoft.com/office/drawing/2014/main" id="{885E9D29-8379-C106-A1F1-6E4B2A73FB26}"/>
              </a:ext>
            </a:extLst>
          </xdr:cNvPr>
          <xdr:cNvSpPr/>
        </xdr:nvSpPr>
        <xdr:spPr>
          <a:xfrm>
            <a:off x="0" y="0"/>
            <a:ext cx="3181350" cy="5610224"/>
          </a:xfrm>
          <a:prstGeom prst="rect">
            <a:avLst/>
          </a:prstGeom>
          <a:solidFill>
            <a:srgbClr val="0C2B4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3" name="Rectangle: Diagonal Corners Snipped 12">
            <a:hlinkClick xmlns:r="http://schemas.openxmlformats.org/officeDocument/2006/relationships" r:id="rId1"/>
            <a:extLst>
              <a:ext uri="{FF2B5EF4-FFF2-40B4-BE49-F238E27FC236}">
                <a16:creationId xmlns:a16="http://schemas.microsoft.com/office/drawing/2014/main" id="{740A66D6-C050-7C63-0B76-33DBBA70C188}"/>
              </a:ext>
            </a:extLst>
          </xdr:cNvPr>
          <xdr:cNvSpPr/>
        </xdr:nvSpPr>
        <xdr:spPr>
          <a:xfrm>
            <a:off x="104775" y="390525"/>
            <a:ext cx="3181350" cy="628650"/>
          </a:xfrm>
          <a:prstGeom prst="snip2Diag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800" b="1">
                <a:solidFill>
                  <a:srgbClr val="002060"/>
                </a:solidFill>
              </a:rPr>
              <a:t>      </a:t>
            </a:r>
            <a:r>
              <a:rPr lang="en-IN" sz="2400" b="1">
                <a:solidFill>
                  <a:schemeClr val="bg1"/>
                </a:solidFill>
              </a:rPr>
              <a:t>INTRODUCTION</a:t>
            </a:r>
            <a:endParaRPr lang="en-IN" sz="2800" b="1">
              <a:solidFill>
                <a:schemeClr val="bg1"/>
              </a:solidFill>
            </a:endParaRPr>
          </a:p>
        </xdr:txBody>
      </xdr:sp>
      <xdr:sp macro="" textlink="">
        <xdr:nvSpPr>
          <xdr:cNvPr id="14" name="Rectangle: Diagonal Corners Snipped 13">
            <a:hlinkClick xmlns:r="http://schemas.openxmlformats.org/officeDocument/2006/relationships" r:id="rId2"/>
            <a:extLst>
              <a:ext uri="{FF2B5EF4-FFF2-40B4-BE49-F238E27FC236}">
                <a16:creationId xmlns:a16="http://schemas.microsoft.com/office/drawing/2014/main" id="{FB220CA9-1A51-C2D3-9173-671452F4F55C}"/>
              </a:ext>
            </a:extLst>
          </xdr:cNvPr>
          <xdr:cNvSpPr/>
        </xdr:nvSpPr>
        <xdr:spPr>
          <a:xfrm>
            <a:off x="600075" y="2028825"/>
            <a:ext cx="2676525" cy="628650"/>
          </a:xfrm>
          <a:prstGeom prst="snip2Diag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IN" sz="2800" b="1">
                <a:solidFill>
                  <a:srgbClr val="0C2B4E"/>
                </a:solidFill>
                <a:latin typeface="+mn-lt"/>
                <a:ea typeface="+mn-ea"/>
                <a:cs typeface="+mn-cs"/>
              </a:rPr>
              <a:t>     CHARTS</a:t>
            </a:r>
          </a:p>
        </xdr:txBody>
      </xdr:sp>
      <xdr:sp macro="" textlink="">
        <xdr:nvSpPr>
          <xdr:cNvPr id="15" name="Rectangle: Diagonal Corners Snipped 14">
            <a:hlinkClick xmlns:r="http://schemas.openxmlformats.org/officeDocument/2006/relationships" r:id="rId3"/>
            <a:extLst>
              <a:ext uri="{FF2B5EF4-FFF2-40B4-BE49-F238E27FC236}">
                <a16:creationId xmlns:a16="http://schemas.microsoft.com/office/drawing/2014/main" id="{4669F1D3-E940-4FEB-6F8B-401C08FD2D91}"/>
              </a:ext>
            </a:extLst>
          </xdr:cNvPr>
          <xdr:cNvSpPr/>
        </xdr:nvSpPr>
        <xdr:spPr>
          <a:xfrm>
            <a:off x="619125" y="3038475"/>
            <a:ext cx="2800350" cy="628650"/>
          </a:xfrm>
          <a:prstGeom prst="snip2Diag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IN" sz="2400" b="1">
                <a:solidFill>
                  <a:schemeClr val="bg1"/>
                </a:solidFill>
                <a:latin typeface="+mn-lt"/>
                <a:ea typeface="+mn-ea"/>
                <a:cs typeface="+mn-cs"/>
              </a:rPr>
              <a:t>SUMMARY</a:t>
            </a:r>
          </a:p>
        </xdr:txBody>
      </xdr:sp>
      <xdr:sp macro="" textlink="">
        <xdr:nvSpPr>
          <xdr:cNvPr id="16" name="Rectangle: Diagonal Corners Snipped 15">
            <a:hlinkClick xmlns:r="http://schemas.openxmlformats.org/officeDocument/2006/relationships" r:id="rId4"/>
            <a:extLst>
              <a:ext uri="{FF2B5EF4-FFF2-40B4-BE49-F238E27FC236}">
                <a16:creationId xmlns:a16="http://schemas.microsoft.com/office/drawing/2014/main" id="{A45FF59D-7312-7142-D45D-9CBFFB72F09D}"/>
              </a:ext>
            </a:extLst>
          </xdr:cNvPr>
          <xdr:cNvSpPr/>
        </xdr:nvSpPr>
        <xdr:spPr>
          <a:xfrm>
            <a:off x="638175" y="1276350"/>
            <a:ext cx="2800350" cy="628650"/>
          </a:xfrm>
          <a:prstGeom prst="snip2Diag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400" b="1">
                <a:solidFill>
                  <a:schemeClr val="bg1"/>
                </a:solidFill>
              </a:rPr>
              <a:t>KPI</a:t>
            </a:r>
          </a:p>
        </xdr:txBody>
      </xdr:sp>
      <xdr:pic>
        <xdr:nvPicPr>
          <xdr:cNvPr id="17" name="Picture 16">
            <a:extLst>
              <a:ext uri="{FF2B5EF4-FFF2-40B4-BE49-F238E27FC236}">
                <a16:creationId xmlns:a16="http://schemas.microsoft.com/office/drawing/2014/main" id="{69AAAF5A-6720-4DA7-7EF4-D8CA64B2E5CD}"/>
              </a:ext>
            </a:extLst>
          </xdr:cNvPr>
          <xdr:cNvPicPr>
            <a:picLocks noChangeAspect="1"/>
          </xdr:cNvPicPr>
        </xdr:nvPicPr>
        <xdr:blipFill>
          <a:blip xmlns:r="http://schemas.openxmlformats.org/officeDocument/2006/relationships" r:embed="rId5"/>
          <a:stretch>
            <a:fillRect/>
          </a:stretch>
        </xdr:blipFill>
        <xdr:spPr>
          <a:xfrm>
            <a:off x="285750" y="447675"/>
            <a:ext cx="466725" cy="466725"/>
          </a:xfrm>
          <a:prstGeom prst="rect">
            <a:avLst/>
          </a:prstGeom>
        </xdr:spPr>
      </xdr:pic>
      <xdr:pic>
        <xdr:nvPicPr>
          <xdr:cNvPr id="18" name="Picture 17">
            <a:extLst>
              <a:ext uri="{FF2B5EF4-FFF2-40B4-BE49-F238E27FC236}">
                <a16:creationId xmlns:a16="http://schemas.microsoft.com/office/drawing/2014/main" id="{3327393F-9932-DFF8-8E3F-95446661814D}"/>
              </a:ext>
            </a:extLst>
          </xdr:cNvPr>
          <xdr:cNvPicPr>
            <a:picLocks noChangeAspect="1"/>
          </xdr:cNvPicPr>
        </xdr:nvPicPr>
        <xdr:blipFill>
          <a:blip xmlns:r="http://schemas.openxmlformats.org/officeDocument/2006/relationships" r:embed="rId6"/>
          <a:stretch>
            <a:fillRect/>
          </a:stretch>
        </xdr:blipFill>
        <xdr:spPr>
          <a:xfrm>
            <a:off x="304800" y="1371600"/>
            <a:ext cx="333375" cy="333375"/>
          </a:xfrm>
          <a:prstGeom prst="rect">
            <a:avLst/>
          </a:prstGeom>
        </xdr:spPr>
      </xdr:pic>
      <xdr:pic>
        <xdr:nvPicPr>
          <xdr:cNvPr id="19" name="Picture 18">
            <a:extLst>
              <a:ext uri="{FF2B5EF4-FFF2-40B4-BE49-F238E27FC236}">
                <a16:creationId xmlns:a16="http://schemas.microsoft.com/office/drawing/2014/main" id="{60984941-7500-43CE-A2DA-ADF8975D6431}"/>
              </a:ext>
            </a:extLst>
          </xdr:cNvPr>
          <xdr:cNvPicPr>
            <a:picLocks noChangeAspect="1"/>
          </xdr:cNvPicPr>
        </xdr:nvPicPr>
        <xdr:blipFill>
          <a:blip xmlns:r="http://schemas.openxmlformats.org/officeDocument/2006/relationships" r:embed="rId7"/>
          <a:stretch>
            <a:fillRect/>
          </a:stretch>
        </xdr:blipFill>
        <xdr:spPr>
          <a:xfrm>
            <a:off x="742951" y="2152651"/>
            <a:ext cx="352424" cy="352424"/>
          </a:xfrm>
          <a:prstGeom prst="rect">
            <a:avLst/>
          </a:prstGeom>
        </xdr:spPr>
      </xdr:pic>
      <xdr:pic>
        <xdr:nvPicPr>
          <xdr:cNvPr id="20" name="Picture 19">
            <a:extLst>
              <a:ext uri="{FF2B5EF4-FFF2-40B4-BE49-F238E27FC236}">
                <a16:creationId xmlns:a16="http://schemas.microsoft.com/office/drawing/2014/main" id="{D8CC311B-A4EC-5015-0CEB-F2C64B11F10E}"/>
              </a:ext>
            </a:extLst>
          </xdr:cNvPr>
          <xdr:cNvPicPr>
            <a:picLocks noChangeAspect="1"/>
          </xdr:cNvPicPr>
        </xdr:nvPicPr>
        <xdr:blipFill>
          <a:blip xmlns:r="http://schemas.openxmlformats.org/officeDocument/2006/relationships" r:embed="rId8"/>
          <a:stretch>
            <a:fillRect/>
          </a:stretch>
        </xdr:blipFill>
        <xdr:spPr>
          <a:xfrm>
            <a:off x="228600" y="3086100"/>
            <a:ext cx="400050" cy="447675"/>
          </a:xfrm>
          <a:prstGeom prst="rect">
            <a:avLst/>
          </a:prstGeom>
        </xdr:spPr>
      </xdr:pic>
    </xdr:grpSp>
    <xdr:clientData/>
  </xdr:twoCellAnchor>
  <xdr:twoCellAnchor>
    <xdr:from>
      <xdr:col>5</xdr:col>
      <xdr:colOff>114301</xdr:colOff>
      <xdr:row>0</xdr:row>
      <xdr:rowOff>0</xdr:rowOff>
    </xdr:from>
    <xdr:to>
      <xdr:col>20</xdr:col>
      <xdr:colOff>247651</xdr:colOff>
      <xdr:row>3</xdr:row>
      <xdr:rowOff>85725</xdr:rowOff>
    </xdr:to>
    <xdr:sp macro="" textlink="">
      <xdr:nvSpPr>
        <xdr:cNvPr id="22" name="TextBox 21">
          <a:extLst>
            <a:ext uri="{FF2B5EF4-FFF2-40B4-BE49-F238E27FC236}">
              <a16:creationId xmlns:a16="http://schemas.microsoft.com/office/drawing/2014/main" id="{2866843A-6C9A-4701-A457-346BE2E06578}"/>
            </a:ext>
          </a:extLst>
        </xdr:cNvPr>
        <xdr:cNvSpPr txBox="1"/>
      </xdr:nvSpPr>
      <xdr:spPr>
        <a:xfrm>
          <a:off x="3162301" y="0"/>
          <a:ext cx="9277350" cy="657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4400" b="1">
              <a:solidFill>
                <a:srgbClr val="8FABD4"/>
              </a:solidFill>
            </a:rPr>
            <a:t>Chart</a:t>
          </a:r>
        </a:p>
      </xdr:txBody>
    </xdr:sp>
    <xdr:clientData/>
  </xdr:twoCellAnchor>
  <xdr:twoCellAnchor>
    <xdr:from>
      <xdr:col>5</xdr:col>
      <xdr:colOff>485774</xdr:colOff>
      <xdr:row>4</xdr:row>
      <xdr:rowOff>152399</xdr:rowOff>
    </xdr:from>
    <xdr:to>
      <xdr:col>21</xdr:col>
      <xdr:colOff>28575</xdr:colOff>
      <xdr:row>28</xdr:row>
      <xdr:rowOff>9525</xdr:rowOff>
    </xdr:to>
    <xdr:sp macro="" textlink="">
      <xdr:nvSpPr>
        <xdr:cNvPr id="23" name="TextBox 22">
          <a:extLst>
            <a:ext uri="{FF2B5EF4-FFF2-40B4-BE49-F238E27FC236}">
              <a16:creationId xmlns:a16="http://schemas.microsoft.com/office/drawing/2014/main" id="{31B087CF-0077-421D-8E34-515FE75E5692}"/>
            </a:ext>
          </a:extLst>
        </xdr:cNvPr>
        <xdr:cNvSpPr txBox="1"/>
      </xdr:nvSpPr>
      <xdr:spPr>
        <a:xfrm>
          <a:off x="3533774" y="914399"/>
          <a:ext cx="9296401" cy="4429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b="1">
              <a:solidFill>
                <a:schemeClr val="bg1"/>
              </a:solidFill>
            </a:rPr>
            <a:t>Chart 1 – Destination Trip Count</a:t>
          </a:r>
          <a:r>
            <a:rPr lang="en-IN" sz="2400" b="1" baseline="0">
              <a:solidFill>
                <a:schemeClr val="bg1"/>
              </a:solidFill>
            </a:rPr>
            <a:t> </a:t>
          </a:r>
          <a:r>
            <a:rPr lang="en-IN" sz="2400" b="1">
              <a:solidFill>
                <a:schemeClr val="bg1"/>
              </a:solidFill>
            </a:rPr>
            <a:t>Shows -</a:t>
          </a:r>
          <a:r>
            <a:rPr lang="en-IN" sz="2400" b="1">
              <a:solidFill>
                <a:srgbClr val="8FABD4"/>
              </a:solidFill>
            </a:rPr>
            <a:t>Column Chart</a:t>
          </a:r>
          <a:r>
            <a:rPr lang="en-IN" sz="2400" b="1">
              <a:solidFill>
                <a:schemeClr val="bg1"/>
              </a:solidFill>
            </a:rPr>
            <a:t> </a:t>
          </a:r>
        </a:p>
        <a:p>
          <a:r>
            <a:rPr lang="en-IN" sz="2200" b="1">
              <a:solidFill>
                <a:schemeClr val="bg1"/>
              </a:solidFill>
            </a:rPr>
            <a:t>Which destinations people prefer</a:t>
          </a:r>
          <a:br>
            <a:rPr lang="en-IN" sz="2400">
              <a:solidFill>
                <a:schemeClr val="bg1"/>
              </a:solidFill>
            </a:rPr>
          </a:br>
          <a:r>
            <a:rPr lang="en-IN" sz="2400" b="1">
              <a:solidFill>
                <a:schemeClr val="bg1"/>
              </a:solidFill>
            </a:rPr>
            <a:t>Chart 2 – Booking Status Overview- </a:t>
          </a:r>
          <a:r>
            <a:rPr lang="en-IN" sz="2400" b="1">
              <a:solidFill>
                <a:srgbClr val="8FABD4"/>
              </a:solidFill>
            </a:rPr>
            <a:t>Doughnut Chart</a:t>
          </a:r>
        </a:p>
        <a:p>
          <a:r>
            <a:rPr lang="en-IN" sz="2400" b="1">
              <a:solidFill>
                <a:schemeClr val="bg1"/>
              </a:solidFill>
            </a:rPr>
            <a:t>Displays booking success versus pending</a:t>
          </a:r>
          <a:endParaRPr lang="en-IN" sz="2400">
            <a:solidFill>
              <a:schemeClr val="bg1"/>
            </a:solidFill>
          </a:endParaRPr>
        </a:p>
        <a:p>
          <a:r>
            <a:rPr lang="en-IN" sz="2400" b="1">
              <a:solidFill>
                <a:schemeClr val="bg1"/>
              </a:solidFill>
            </a:rPr>
            <a:t>Chart 3 – Travel Mode Usage- </a:t>
          </a:r>
          <a:r>
            <a:rPr lang="en-IN" sz="2400" b="1">
              <a:solidFill>
                <a:srgbClr val="8FABD4"/>
              </a:solidFill>
            </a:rPr>
            <a:t>bar chart</a:t>
          </a:r>
        </a:p>
        <a:p>
          <a:r>
            <a:rPr lang="en-IN" sz="2400" b="1">
              <a:solidFill>
                <a:schemeClr val="bg1"/>
              </a:solidFill>
            </a:rPr>
            <a:t>Reveals most used travel modes</a:t>
          </a:r>
          <a:endParaRPr lang="en-IN" sz="2400">
            <a:solidFill>
              <a:schemeClr val="bg1"/>
            </a:solidFill>
          </a:endParaRPr>
        </a:p>
        <a:p>
          <a:r>
            <a:rPr lang="en-IN" sz="2400" b="1">
              <a:solidFill>
                <a:schemeClr val="bg1"/>
              </a:solidFill>
            </a:rPr>
            <a:t>Chart 4 – State Wise Average Rating-</a:t>
          </a:r>
          <a:r>
            <a:rPr lang="en-IN" sz="2400" b="1">
              <a:solidFill>
                <a:srgbClr val="8FABD4"/>
              </a:solidFill>
            </a:rPr>
            <a:t>Line Chart</a:t>
          </a:r>
        </a:p>
        <a:p>
          <a:r>
            <a:rPr lang="en-IN" sz="2400" b="1">
              <a:solidFill>
                <a:schemeClr val="bg1"/>
              </a:solidFill>
            </a:rPr>
            <a:t>Tracks rating trends across states</a:t>
          </a:r>
          <a:endParaRPr lang="en-IN" sz="2400">
            <a:solidFill>
              <a:schemeClr val="bg1"/>
            </a:solidFill>
          </a:endParaRPr>
        </a:p>
        <a:p>
          <a:r>
            <a:rPr lang="en-IN" sz="2400" b="1">
              <a:solidFill>
                <a:schemeClr val="bg1"/>
              </a:solidFill>
            </a:rPr>
            <a:t>Chart 5 – State Wise Trip Count (Map)-</a:t>
          </a:r>
          <a:r>
            <a:rPr lang="en-IN" sz="2400" b="1">
              <a:solidFill>
                <a:srgbClr val="8FABD4"/>
              </a:solidFill>
            </a:rPr>
            <a:t>Map Chart</a:t>
          </a:r>
        </a:p>
        <a:p>
          <a:r>
            <a:rPr lang="en-IN" sz="2400" b="1">
              <a:solidFill>
                <a:schemeClr val="bg1"/>
              </a:solidFill>
            </a:rPr>
            <a:t>Highlights travel volume by state</a:t>
          </a:r>
          <a:endParaRPr lang="en-IN" sz="2400">
            <a:solidFill>
              <a:schemeClr val="bg1"/>
            </a:solidFill>
          </a:endParaRPr>
        </a:p>
        <a:p>
          <a:r>
            <a:rPr lang="en-IN" sz="2400" b="1">
              <a:solidFill>
                <a:schemeClr val="bg1"/>
              </a:solidFill>
            </a:rPr>
            <a:t>Chart 6 – City Count &amp; Overall Cost-</a:t>
          </a:r>
          <a:r>
            <a:rPr lang="en-IN" sz="2400" b="1">
              <a:solidFill>
                <a:srgbClr val="8FABD4"/>
              </a:solidFill>
            </a:rPr>
            <a:t>Double Doughnut</a:t>
          </a:r>
        </a:p>
        <a:p>
          <a:r>
            <a:rPr lang="en-IN" sz="2400" b="1">
              <a:solidFill>
                <a:schemeClr val="bg1"/>
              </a:solidFill>
            </a:rPr>
            <a:t>Compares city trips with costs</a:t>
          </a:r>
          <a:endParaRPr lang="en-IN" sz="24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63211</xdr:rowOff>
    </xdr:from>
    <xdr:to>
      <xdr:col>33</xdr:col>
      <xdr:colOff>244929</xdr:colOff>
      <xdr:row>3</xdr:row>
      <xdr:rowOff>149679</xdr:rowOff>
    </xdr:to>
    <xdr:sp macro="" textlink="">
      <xdr:nvSpPr>
        <xdr:cNvPr id="2" name="TextBox 1">
          <a:extLst>
            <a:ext uri="{FF2B5EF4-FFF2-40B4-BE49-F238E27FC236}">
              <a16:creationId xmlns:a16="http://schemas.microsoft.com/office/drawing/2014/main" id="{8B0A191F-CC3F-0FA4-51B0-294903FB6781}"/>
            </a:ext>
          </a:extLst>
        </xdr:cNvPr>
        <xdr:cNvSpPr txBox="1"/>
      </xdr:nvSpPr>
      <xdr:spPr>
        <a:xfrm>
          <a:off x="0" y="63211"/>
          <a:ext cx="20451536" cy="657968"/>
        </a:xfrm>
        <a:prstGeom prst="rect">
          <a:avLst/>
        </a:prstGeom>
        <a:solidFill>
          <a:srgbClr val="1E1E1E"/>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4800" b="1">
              <a:solidFill>
                <a:srgbClr val="7319FA"/>
              </a:solidFill>
            </a:rPr>
            <a:t>SEASONAL TRAVEL DASHBOARD</a:t>
          </a:r>
        </a:p>
      </xdr:txBody>
    </xdr:sp>
    <xdr:clientData/>
  </xdr:twoCellAnchor>
  <xdr:oneCellAnchor>
    <xdr:from>
      <xdr:col>9</xdr:col>
      <xdr:colOff>333375</xdr:colOff>
      <xdr:row>7</xdr:row>
      <xdr:rowOff>185737</xdr:rowOff>
    </xdr:from>
    <xdr:ext cx="65" cy="172227"/>
    <xdr:sp macro="" textlink="">
      <xdr:nvSpPr>
        <xdr:cNvPr id="17" name="TextBox 16">
          <a:extLst>
            <a:ext uri="{FF2B5EF4-FFF2-40B4-BE49-F238E27FC236}">
              <a16:creationId xmlns:a16="http://schemas.microsoft.com/office/drawing/2014/main" id="{417B483C-F92A-AE2F-18DD-6025AFBB8F2A}"/>
            </a:ext>
          </a:extLst>
        </xdr:cNvPr>
        <xdr:cNvSpPr txBox="1"/>
      </xdr:nvSpPr>
      <xdr:spPr>
        <a:xfrm>
          <a:off x="5819775" y="1519237"/>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IN" sz="1100"/>
        </a:p>
      </xdr:txBody>
    </xdr:sp>
    <xdr:clientData/>
  </xdr:oneCellAnchor>
  <xdr:twoCellAnchor>
    <xdr:from>
      <xdr:col>21</xdr:col>
      <xdr:colOff>583874</xdr:colOff>
      <xdr:row>5</xdr:row>
      <xdr:rowOff>190499</xdr:rowOff>
    </xdr:from>
    <xdr:to>
      <xdr:col>25</xdr:col>
      <xdr:colOff>98099</xdr:colOff>
      <xdr:row>16</xdr:row>
      <xdr:rowOff>68036</xdr:rowOff>
    </xdr:to>
    <xdr:grpSp>
      <xdr:nvGrpSpPr>
        <xdr:cNvPr id="94" name="Group 93">
          <a:extLst>
            <a:ext uri="{FF2B5EF4-FFF2-40B4-BE49-F238E27FC236}">
              <a16:creationId xmlns:a16="http://schemas.microsoft.com/office/drawing/2014/main" id="{3E06D24C-0976-3F08-634F-F65FB997A63F}"/>
            </a:ext>
          </a:extLst>
        </xdr:cNvPr>
        <xdr:cNvGrpSpPr/>
      </xdr:nvGrpSpPr>
      <xdr:grpSpPr>
        <a:xfrm>
          <a:off x="13442624" y="1142999"/>
          <a:ext cx="1963511" cy="1973037"/>
          <a:chOff x="14014124" y="1312101"/>
          <a:chExt cx="1963511" cy="1668112"/>
        </a:xfrm>
      </xdr:grpSpPr>
      <xdr:sp macro="" textlink="">
        <xdr:nvSpPr>
          <xdr:cNvPr id="23" name="Rectangle: Rounded Corners 22">
            <a:extLst>
              <a:ext uri="{FF2B5EF4-FFF2-40B4-BE49-F238E27FC236}">
                <a16:creationId xmlns:a16="http://schemas.microsoft.com/office/drawing/2014/main" id="{CF7CA2C7-1ADA-4239-B3B6-7419A4FAFBE8}"/>
              </a:ext>
            </a:extLst>
          </xdr:cNvPr>
          <xdr:cNvSpPr/>
        </xdr:nvSpPr>
        <xdr:spPr>
          <a:xfrm>
            <a:off x="14014124" y="1312101"/>
            <a:ext cx="1963511" cy="1668112"/>
          </a:xfrm>
          <a:prstGeom prst="roundRect">
            <a:avLst/>
          </a:prstGeom>
          <a:solidFill>
            <a:srgbClr val="33333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PIVOT ANALZYE'!F81">
        <xdr:nvSpPr>
          <xdr:cNvPr id="6" name="TextBox 5">
            <a:extLst>
              <a:ext uri="{FF2B5EF4-FFF2-40B4-BE49-F238E27FC236}">
                <a16:creationId xmlns:a16="http://schemas.microsoft.com/office/drawing/2014/main" id="{FB780877-A3FF-4E12-92CA-E48554747251}"/>
              </a:ext>
            </a:extLst>
          </xdr:cNvPr>
          <xdr:cNvSpPr txBox="1"/>
        </xdr:nvSpPr>
        <xdr:spPr>
          <a:xfrm>
            <a:off x="14412081" y="1979347"/>
            <a:ext cx="1466220" cy="343154"/>
          </a:xfrm>
          <a:prstGeom prst="rect">
            <a:avLst/>
          </a:prstGeom>
          <a:solidFill>
            <a:srgbClr val="333333"/>
          </a:solidFill>
          <a:ln w="9525" cmpd="sng">
            <a:noFill/>
          </a:ln>
          <a:effectLst>
            <a:softEdge rad="127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80ACB6B-946C-4CEA-BE64-B3292E71DE75}" type="TxLink">
              <a:rPr lang="en-US" sz="2400" b="1" i="0" u="none" strike="noStrike">
                <a:solidFill>
                  <a:schemeClr val="bg1"/>
                </a:solidFill>
                <a:latin typeface="Calibri"/>
                <a:ea typeface="+mn-ea"/>
                <a:cs typeface="Calibri"/>
              </a:rPr>
              <a:pPr marL="0" indent="0" algn="ctr"/>
              <a:t>Total Trip Cost</a:t>
            </a:fld>
            <a:endParaRPr lang="en-IN" sz="2400" b="1" i="0" u="none" strike="noStrike">
              <a:solidFill>
                <a:schemeClr val="bg1"/>
              </a:solidFill>
              <a:latin typeface="Calibri"/>
              <a:ea typeface="+mn-ea"/>
              <a:cs typeface="Calibri"/>
            </a:endParaRPr>
          </a:p>
        </xdr:txBody>
      </xdr:sp>
      <xdr:sp macro="" textlink="'PIVOT ANALZYE'!G81">
        <xdr:nvSpPr>
          <xdr:cNvPr id="16" name="TextBox 15">
            <a:extLst>
              <a:ext uri="{FF2B5EF4-FFF2-40B4-BE49-F238E27FC236}">
                <a16:creationId xmlns:a16="http://schemas.microsoft.com/office/drawing/2014/main" id="{51FC2E74-61E5-4FA7-B16A-C7E9EBF8EBAB}"/>
              </a:ext>
            </a:extLst>
          </xdr:cNvPr>
          <xdr:cNvSpPr txBox="1"/>
        </xdr:nvSpPr>
        <xdr:spPr>
          <a:xfrm>
            <a:off x="14657429" y="2303435"/>
            <a:ext cx="1219933" cy="486135"/>
          </a:xfrm>
          <a:prstGeom prst="rect">
            <a:avLst/>
          </a:prstGeom>
          <a:solidFill>
            <a:srgbClr val="33333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B064394-95F7-4B3A-8204-FEEF2A0FC122}" type="TxLink">
              <a:rPr lang="en-US" sz="2800" b="1" i="0" u="none" strike="noStrike">
                <a:solidFill>
                  <a:srgbClr val="00B0F0"/>
                </a:solidFill>
                <a:latin typeface="Calibri"/>
                <a:ea typeface="+mn-ea"/>
                <a:cs typeface="Calibri"/>
              </a:rPr>
              <a:pPr marL="0" indent="0"/>
              <a:t>54M</a:t>
            </a:fld>
            <a:endParaRPr lang="en-US" sz="2800" b="1" i="0" u="none" strike="noStrike">
              <a:solidFill>
                <a:srgbClr val="00B0F0"/>
              </a:solidFill>
              <a:latin typeface="Calibri"/>
              <a:ea typeface="+mn-ea"/>
              <a:cs typeface="Calibri"/>
            </a:endParaRPr>
          </a:p>
        </xdr:txBody>
      </xdr:sp>
      <xdr:pic>
        <xdr:nvPicPr>
          <xdr:cNvPr id="41" name="Graphic 40" descr="Money with solid fill">
            <a:extLst>
              <a:ext uri="{FF2B5EF4-FFF2-40B4-BE49-F238E27FC236}">
                <a16:creationId xmlns:a16="http://schemas.microsoft.com/office/drawing/2014/main" id="{4D71673A-0746-06A5-5D7A-443A1C465F9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4758016" y="1516349"/>
            <a:ext cx="615776" cy="505200"/>
          </a:xfrm>
          <a:prstGeom prst="rect">
            <a:avLst/>
          </a:prstGeom>
          <a:effectLst>
            <a:softEdge rad="12700"/>
          </a:effectLst>
        </xdr:spPr>
      </xdr:pic>
    </xdr:grpSp>
    <xdr:clientData/>
  </xdr:twoCellAnchor>
  <xdr:twoCellAnchor>
    <xdr:from>
      <xdr:col>14</xdr:col>
      <xdr:colOff>449035</xdr:colOff>
      <xdr:row>5</xdr:row>
      <xdr:rowOff>148442</xdr:rowOff>
    </xdr:from>
    <xdr:to>
      <xdr:col>18</xdr:col>
      <xdr:colOff>-1</xdr:colOff>
      <xdr:row>16</xdr:row>
      <xdr:rowOff>108857</xdr:rowOff>
    </xdr:to>
    <xdr:sp macro="" textlink="">
      <xdr:nvSpPr>
        <xdr:cNvPr id="25" name="Rectangle: Rounded Corners 24">
          <a:extLst>
            <a:ext uri="{FF2B5EF4-FFF2-40B4-BE49-F238E27FC236}">
              <a16:creationId xmlns:a16="http://schemas.microsoft.com/office/drawing/2014/main" id="{4538DC17-054F-4E38-B2F8-A0F06A107219}"/>
            </a:ext>
          </a:extLst>
        </xdr:cNvPr>
        <xdr:cNvSpPr/>
      </xdr:nvSpPr>
      <xdr:spPr>
        <a:xfrm>
          <a:off x="9021535" y="1100942"/>
          <a:ext cx="2000250" cy="2055915"/>
        </a:xfrm>
        <a:prstGeom prst="roundRect">
          <a:avLst/>
        </a:prstGeom>
        <a:solidFill>
          <a:srgbClr val="33333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14</xdr:col>
      <xdr:colOff>520051</xdr:colOff>
      <xdr:row>9</xdr:row>
      <xdr:rowOff>150069</xdr:rowOff>
    </xdr:from>
    <xdr:to>
      <xdr:col>17</xdr:col>
      <xdr:colOff>541307</xdr:colOff>
      <xdr:row>12</xdr:row>
      <xdr:rowOff>48491</xdr:rowOff>
    </xdr:to>
    <xdr:sp macro="" textlink="'PIVOT ANALZYE'!F79">
      <xdr:nvSpPr>
        <xdr:cNvPr id="7" name="TextBox 6">
          <a:extLst>
            <a:ext uri="{FF2B5EF4-FFF2-40B4-BE49-F238E27FC236}">
              <a16:creationId xmlns:a16="http://schemas.microsoft.com/office/drawing/2014/main" id="{DF414E23-EA40-4950-83B5-41002212FFF5}"/>
            </a:ext>
          </a:extLst>
        </xdr:cNvPr>
        <xdr:cNvSpPr txBox="1"/>
      </xdr:nvSpPr>
      <xdr:spPr>
        <a:xfrm>
          <a:off x="9092551" y="1864569"/>
          <a:ext cx="1858220" cy="469922"/>
        </a:xfrm>
        <a:prstGeom prst="rect">
          <a:avLst/>
        </a:prstGeom>
        <a:solidFill>
          <a:srgbClr val="333333"/>
        </a:solidFill>
        <a:ln w="9525" cmpd="sng">
          <a:noFill/>
        </a:ln>
        <a:effectLst>
          <a:softEdge rad="127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8C38363-3D78-4AAB-8E53-79F2E93E266F}" type="TxLink">
            <a:rPr lang="en-US" sz="2400" b="1" i="0" u="none" strike="noStrike">
              <a:solidFill>
                <a:schemeClr val="bg1"/>
              </a:solidFill>
              <a:latin typeface="Calibri"/>
              <a:ea typeface="+mn-ea"/>
              <a:cs typeface="Calibri"/>
            </a:rPr>
            <a:pPr marL="0" indent="0" algn="ctr"/>
            <a:t>Cancelled Trips</a:t>
          </a:fld>
          <a:endParaRPr lang="en-IN" sz="2400" b="1" i="0" u="none" strike="noStrike">
            <a:solidFill>
              <a:schemeClr val="bg1"/>
            </a:solidFill>
            <a:latin typeface="Calibri"/>
            <a:ea typeface="+mn-ea"/>
            <a:cs typeface="Calibri"/>
          </a:endParaRPr>
        </a:p>
      </xdr:txBody>
    </xdr:sp>
    <xdr:clientData/>
  </xdr:twoCellAnchor>
  <xdr:twoCellAnchor>
    <xdr:from>
      <xdr:col>15</xdr:col>
      <xdr:colOff>333819</xdr:colOff>
      <xdr:row>11</xdr:row>
      <xdr:rowOff>145006</xdr:rowOff>
    </xdr:from>
    <xdr:to>
      <xdr:col>17</xdr:col>
      <xdr:colOff>127053</xdr:colOff>
      <xdr:row>14</xdr:row>
      <xdr:rowOff>113918</xdr:rowOff>
    </xdr:to>
    <xdr:sp macro="" textlink="'PIVOT ANALZYE'!G79">
      <xdr:nvSpPr>
        <xdr:cNvPr id="14" name="TextBox 13">
          <a:extLst>
            <a:ext uri="{FF2B5EF4-FFF2-40B4-BE49-F238E27FC236}">
              <a16:creationId xmlns:a16="http://schemas.microsoft.com/office/drawing/2014/main" id="{4C896F4D-9D3B-4FBF-9DAE-54CF9585340C}"/>
            </a:ext>
          </a:extLst>
        </xdr:cNvPr>
        <xdr:cNvSpPr txBox="1"/>
      </xdr:nvSpPr>
      <xdr:spPr>
        <a:xfrm>
          <a:off x="9518640" y="2240506"/>
          <a:ext cx="1017877" cy="540412"/>
        </a:xfrm>
        <a:prstGeom prst="rect">
          <a:avLst/>
        </a:prstGeom>
        <a:solidFill>
          <a:srgbClr val="33333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04A1A92-004C-468B-82FD-E5317B4F428F}" type="TxLink">
            <a:rPr lang="en-US" sz="2800" b="1" i="0" u="none" strike="noStrike">
              <a:solidFill>
                <a:srgbClr val="FF0000"/>
              </a:solidFill>
              <a:latin typeface="Calibri"/>
              <a:ea typeface="+mn-ea"/>
              <a:cs typeface="Calibri"/>
            </a:rPr>
            <a:pPr marL="0" indent="0" algn="ctr"/>
            <a:t>654</a:t>
          </a:fld>
          <a:endParaRPr lang="en-US" sz="2800" b="1" i="0" u="none" strike="noStrike">
            <a:solidFill>
              <a:srgbClr val="FF0000"/>
            </a:solidFill>
            <a:latin typeface="Calibri"/>
            <a:ea typeface="+mn-ea"/>
            <a:cs typeface="Calibri"/>
          </a:endParaRPr>
        </a:p>
      </xdr:txBody>
    </xdr:sp>
    <xdr:clientData/>
  </xdr:twoCellAnchor>
  <xdr:twoCellAnchor>
    <xdr:from>
      <xdr:col>18</xdr:col>
      <xdr:colOff>324962</xdr:colOff>
      <xdr:row>5</xdr:row>
      <xdr:rowOff>163285</xdr:rowOff>
    </xdr:from>
    <xdr:to>
      <xdr:col>21</xdr:col>
      <xdr:colOff>369868</xdr:colOff>
      <xdr:row>16</xdr:row>
      <xdr:rowOff>95250</xdr:rowOff>
    </xdr:to>
    <xdr:sp macro="" textlink="">
      <xdr:nvSpPr>
        <xdr:cNvPr id="24" name="Rectangle: Rounded Corners 23">
          <a:extLst>
            <a:ext uri="{FF2B5EF4-FFF2-40B4-BE49-F238E27FC236}">
              <a16:creationId xmlns:a16="http://schemas.microsoft.com/office/drawing/2014/main" id="{F12BBF65-AC31-4F88-B517-0B3919F4E871}"/>
            </a:ext>
          </a:extLst>
        </xdr:cNvPr>
        <xdr:cNvSpPr/>
      </xdr:nvSpPr>
      <xdr:spPr>
        <a:xfrm>
          <a:off x="11346748" y="1115785"/>
          <a:ext cx="1881870" cy="2027465"/>
        </a:xfrm>
        <a:prstGeom prst="roundRect">
          <a:avLst/>
        </a:prstGeom>
        <a:solidFill>
          <a:srgbClr val="33333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18</xdr:col>
      <xdr:colOff>569941</xdr:colOff>
      <xdr:row>9</xdr:row>
      <xdr:rowOff>177516</xdr:rowOff>
    </xdr:from>
    <xdr:to>
      <xdr:col>21</xdr:col>
      <xdr:colOff>314193</xdr:colOff>
      <xdr:row>11</xdr:row>
      <xdr:rowOff>178837</xdr:rowOff>
    </xdr:to>
    <xdr:sp macro="" textlink="'PIVOT ANALZYE'!F80">
      <xdr:nvSpPr>
        <xdr:cNvPr id="4" name="TextBox 3">
          <a:extLst>
            <a:ext uri="{FF2B5EF4-FFF2-40B4-BE49-F238E27FC236}">
              <a16:creationId xmlns:a16="http://schemas.microsoft.com/office/drawing/2014/main" id="{45CBF8D8-FA96-4640-888F-7B7CA1DC775E}"/>
            </a:ext>
          </a:extLst>
        </xdr:cNvPr>
        <xdr:cNvSpPr txBox="1"/>
      </xdr:nvSpPr>
      <xdr:spPr>
        <a:xfrm>
          <a:off x="11591727" y="1892016"/>
          <a:ext cx="1581216" cy="382321"/>
        </a:xfrm>
        <a:prstGeom prst="rect">
          <a:avLst/>
        </a:prstGeom>
        <a:solidFill>
          <a:srgbClr val="333333"/>
        </a:solidFill>
        <a:ln w="9525" cmpd="sng">
          <a:noFill/>
        </a:ln>
        <a:effectLst>
          <a:softEdge rad="127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2B1D1B3B-4773-4E46-82ED-BCC34174466B}" type="TxLink">
            <a:rPr lang="en-US" sz="2400" b="1" i="0" u="none" strike="noStrike">
              <a:solidFill>
                <a:schemeClr val="bg1"/>
              </a:solidFill>
              <a:latin typeface="Calibri"/>
              <a:ea typeface="+mn-ea"/>
              <a:cs typeface="Calibri"/>
            </a:rPr>
            <a:pPr marL="0" indent="0" algn="ctr"/>
            <a:t>Avg Rating</a:t>
          </a:fld>
          <a:endParaRPr lang="en-IN" sz="2400" b="1" i="0" u="none" strike="noStrike">
            <a:solidFill>
              <a:schemeClr val="bg1"/>
            </a:solidFill>
            <a:latin typeface="Calibri"/>
            <a:ea typeface="+mn-ea"/>
            <a:cs typeface="Calibri"/>
          </a:endParaRPr>
        </a:p>
      </xdr:txBody>
    </xdr:sp>
    <xdr:clientData/>
  </xdr:twoCellAnchor>
  <xdr:twoCellAnchor>
    <xdr:from>
      <xdr:col>19</xdr:col>
      <xdr:colOff>327601</xdr:colOff>
      <xdr:row>11</xdr:row>
      <xdr:rowOff>172203</xdr:rowOff>
    </xdr:from>
    <xdr:to>
      <xdr:col>20</xdr:col>
      <xdr:colOff>557892</xdr:colOff>
      <xdr:row>14</xdr:row>
      <xdr:rowOff>98880</xdr:rowOff>
    </xdr:to>
    <xdr:sp macro="" textlink="'PIVOT ANALZYE'!G80">
      <xdr:nvSpPr>
        <xdr:cNvPr id="15" name="TextBox 14">
          <a:extLst>
            <a:ext uri="{FF2B5EF4-FFF2-40B4-BE49-F238E27FC236}">
              <a16:creationId xmlns:a16="http://schemas.microsoft.com/office/drawing/2014/main" id="{3BC81A54-A3FA-4C44-8B11-97B7911535EC}"/>
            </a:ext>
          </a:extLst>
        </xdr:cNvPr>
        <xdr:cNvSpPr txBox="1"/>
      </xdr:nvSpPr>
      <xdr:spPr>
        <a:xfrm>
          <a:off x="11961708" y="2267703"/>
          <a:ext cx="842613" cy="498177"/>
        </a:xfrm>
        <a:prstGeom prst="rect">
          <a:avLst/>
        </a:prstGeom>
        <a:solidFill>
          <a:srgbClr val="33333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48CF04E2-3356-409B-8057-2F0329DE9B65}" type="TxLink">
            <a:rPr lang="en-US" sz="2800" b="1" i="0" u="none" strike="noStrike">
              <a:solidFill>
                <a:srgbClr val="FFC000"/>
              </a:solidFill>
              <a:latin typeface="Calibri"/>
              <a:ea typeface="+mn-ea"/>
              <a:cs typeface="Calibri"/>
            </a:rPr>
            <a:pPr marL="0" indent="0"/>
            <a:t>3.0</a:t>
          </a:fld>
          <a:endParaRPr lang="en-US" sz="2800" b="1" i="0" u="none" strike="noStrike">
            <a:solidFill>
              <a:srgbClr val="FFC000"/>
            </a:solidFill>
            <a:latin typeface="Calibri"/>
            <a:ea typeface="+mn-ea"/>
            <a:cs typeface="Calibri"/>
          </a:endParaRPr>
        </a:p>
      </xdr:txBody>
    </xdr:sp>
    <xdr:clientData/>
  </xdr:twoCellAnchor>
  <xdr:twoCellAnchor>
    <xdr:from>
      <xdr:col>7</xdr:col>
      <xdr:colOff>330654</xdr:colOff>
      <xdr:row>5</xdr:row>
      <xdr:rowOff>164770</xdr:rowOff>
    </xdr:from>
    <xdr:to>
      <xdr:col>10</xdr:col>
      <xdr:colOff>476251</xdr:colOff>
      <xdr:row>16</xdr:row>
      <xdr:rowOff>95250</xdr:rowOff>
    </xdr:to>
    <xdr:sp macro="" textlink="">
      <xdr:nvSpPr>
        <xdr:cNvPr id="18" name="Rectangle: Rounded Corners 17">
          <a:extLst>
            <a:ext uri="{FF2B5EF4-FFF2-40B4-BE49-F238E27FC236}">
              <a16:creationId xmlns:a16="http://schemas.microsoft.com/office/drawing/2014/main" id="{274F30F6-4187-433A-B3CB-0D7377DB97E2}"/>
            </a:ext>
          </a:extLst>
        </xdr:cNvPr>
        <xdr:cNvSpPr/>
      </xdr:nvSpPr>
      <xdr:spPr>
        <a:xfrm>
          <a:off x="4616904" y="1117270"/>
          <a:ext cx="1982561" cy="2025980"/>
        </a:xfrm>
        <a:prstGeom prst="roundRect">
          <a:avLst/>
        </a:prstGeom>
        <a:solidFill>
          <a:srgbClr val="33333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39166</xdr:colOff>
      <xdr:row>10</xdr:row>
      <xdr:rowOff>22916</xdr:rowOff>
    </xdr:from>
    <xdr:to>
      <xdr:col>10</xdr:col>
      <xdr:colOff>381000</xdr:colOff>
      <xdr:row>12</xdr:row>
      <xdr:rowOff>81643</xdr:rowOff>
    </xdr:to>
    <xdr:sp macro="" textlink="'PIVOT ANALZYE'!F77">
      <xdr:nvSpPr>
        <xdr:cNvPr id="3" name="TextBox 2">
          <a:extLst>
            <a:ext uri="{FF2B5EF4-FFF2-40B4-BE49-F238E27FC236}">
              <a16:creationId xmlns:a16="http://schemas.microsoft.com/office/drawing/2014/main" id="{D9678713-002E-8AB1-E587-3F13AD990800}"/>
            </a:ext>
          </a:extLst>
        </xdr:cNvPr>
        <xdr:cNvSpPr txBox="1"/>
      </xdr:nvSpPr>
      <xdr:spPr>
        <a:xfrm>
          <a:off x="4937737" y="1927916"/>
          <a:ext cx="1566477" cy="439727"/>
        </a:xfrm>
        <a:prstGeom prst="rect">
          <a:avLst/>
        </a:prstGeom>
        <a:solidFill>
          <a:srgbClr val="333333"/>
        </a:solidFill>
        <a:ln w="9525" cmpd="sng">
          <a:noFill/>
        </a:ln>
        <a:effectLst>
          <a:softEdge rad="127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AF1D452C-7FCD-45BD-91B4-93D2DF0BE5EB}" type="TxLink">
            <a:rPr lang="en-US" sz="2400" b="1" i="0" u="none" strike="noStrike">
              <a:solidFill>
                <a:schemeClr val="bg1"/>
              </a:solidFill>
              <a:latin typeface="Calibri"/>
              <a:cs typeface="Calibri"/>
            </a:rPr>
            <a:pPr algn="ctr"/>
            <a:t>Total Trips</a:t>
          </a:fld>
          <a:endParaRPr lang="en-IN" sz="2400" b="1">
            <a:solidFill>
              <a:schemeClr val="bg1"/>
            </a:solidFill>
          </a:endParaRPr>
        </a:p>
      </xdr:txBody>
    </xdr:sp>
    <xdr:clientData/>
  </xdr:twoCellAnchor>
  <xdr:twoCellAnchor>
    <xdr:from>
      <xdr:col>8</xdr:col>
      <xdr:colOff>208513</xdr:colOff>
      <xdr:row>12</xdr:row>
      <xdr:rowOff>106596</xdr:rowOff>
    </xdr:from>
    <xdr:to>
      <xdr:col>10</xdr:col>
      <xdr:colOff>190500</xdr:colOff>
      <xdr:row>15</xdr:row>
      <xdr:rowOff>102370</xdr:rowOff>
    </xdr:to>
    <xdr:sp macro="" textlink="'PIVOT ANALZYE'!G77">
      <xdr:nvSpPr>
        <xdr:cNvPr id="8" name="TextBox 7">
          <a:extLst>
            <a:ext uri="{FF2B5EF4-FFF2-40B4-BE49-F238E27FC236}">
              <a16:creationId xmlns:a16="http://schemas.microsoft.com/office/drawing/2014/main" id="{B7086986-5CC4-4032-9974-9ABC91E3DC19}"/>
            </a:ext>
          </a:extLst>
        </xdr:cNvPr>
        <xdr:cNvSpPr txBox="1"/>
      </xdr:nvSpPr>
      <xdr:spPr>
        <a:xfrm>
          <a:off x="5107084" y="2392596"/>
          <a:ext cx="1206630" cy="567274"/>
        </a:xfrm>
        <a:prstGeom prst="rect">
          <a:avLst/>
        </a:prstGeom>
        <a:solidFill>
          <a:srgbClr val="33333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4A2C498A-975F-47ED-BFA1-8793AE5D40F0}" type="TxLink">
            <a:rPr lang="en-US" sz="2800" b="1" i="0" u="none" strike="noStrike">
              <a:solidFill>
                <a:srgbClr val="00B0F0"/>
              </a:solidFill>
              <a:latin typeface="Calibri"/>
              <a:ea typeface="+mn-ea"/>
              <a:cs typeface="Calibri"/>
            </a:rPr>
            <a:pPr marL="0" indent="0"/>
            <a:t>2000</a:t>
          </a:fld>
          <a:endParaRPr lang="en-US" sz="2800" b="1" i="0" u="none" strike="noStrike">
            <a:solidFill>
              <a:srgbClr val="00B0F0"/>
            </a:solidFill>
            <a:latin typeface="Calibri"/>
            <a:ea typeface="+mn-ea"/>
            <a:cs typeface="Calibri"/>
          </a:endParaRPr>
        </a:p>
      </xdr:txBody>
    </xdr:sp>
    <xdr:clientData/>
  </xdr:twoCellAnchor>
  <xdr:twoCellAnchor>
    <xdr:from>
      <xdr:col>8</xdr:col>
      <xdr:colOff>340179</xdr:colOff>
      <xdr:row>6</xdr:row>
      <xdr:rowOff>152875</xdr:rowOff>
    </xdr:from>
    <xdr:to>
      <xdr:col>9</xdr:col>
      <xdr:colOff>571500</xdr:colOff>
      <xdr:row>10</xdr:row>
      <xdr:rowOff>52792</xdr:rowOff>
    </xdr:to>
    <xdr:pic>
      <xdr:nvPicPr>
        <xdr:cNvPr id="28" name="Graphic 27" descr="Airplane with solid fill">
          <a:extLst>
            <a:ext uri="{FF2B5EF4-FFF2-40B4-BE49-F238E27FC236}">
              <a16:creationId xmlns:a16="http://schemas.microsoft.com/office/drawing/2014/main" id="{EE764DE2-865D-A67E-A387-DC5F1266E688}"/>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238750" y="1295875"/>
          <a:ext cx="843643" cy="661917"/>
        </a:xfrm>
        <a:prstGeom prst="rect">
          <a:avLst/>
        </a:prstGeom>
      </xdr:spPr>
    </xdr:pic>
    <xdr:clientData/>
  </xdr:twoCellAnchor>
  <xdr:twoCellAnchor>
    <xdr:from>
      <xdr:col>11</xdr:col>
      <xdr:colOff>92361</xdr:colOff>
      <xdr:row>5</xdr:row>
      <xdr:rowOff>145968</xdr:rowOff>
    </xdr:from>
    <xdr:to>
      <xdr:col>14</xdr:col>
      <xdr:colOff>231321</xdr:colOff>
      <xdr:row>16</xdr:row>
      <xdr:rowOff>64325</xdr:rowOff>
    </xdr:to>
    <xdr:sp macro="" textlink="">
      <xdr:nvSpPr>
        <xdr:cNvPr id="22" name="Rectangle: Rounded Corners 21">
          <a:extLst>
            <a:ext uri="{FF2B5EF4-FFF2-40B4-BE49-F238E27FC236}">
              <a16:creationId xmlns:a16="http://schemas.microsoft.com/office/drawing/2014/main" id="{B856C11B-6CF4-4CD1-912B-2C276B9A85A1}"/>
            </a:ext>
          </a:extLst>
        </xdr:cNvPr>
        <xdr:cNvSpPr/>
      </xdr:nvSpPr>
      <xdr:spPr>
        <a:xfrm>
          <a:off x="6827897" y="1098468"/>
          <a:ext cx="1975924" cy="2013857"/>
        </a:xfrm>
        <a:prstGeom prst="roundRect">
          <a:avLst/>
        </a:prstGeom>
        <a:solidFill>
          <a:srgbClr val="33333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11</xdr:col>
      <xdr:colOff>299112</xdr:colOff>
      <xdr:row>9</xdr:row>
      <xdr:rowOff>146729</xdr:rowOff>
    </xdr:from>
    <xdr:to>
      <xdr:col>14</xdr:col>
      <xdr:colOff>164663</xdr:colOff>
      <xdr:row>12</xdr:row>
      <xdr:rowOff>173632</xdr:rowOff>
    </xdr:to>
    <xdr:sp macro="" textlink="'PIVOT ANALZYE'!F78">
      <xdr:nvSpPr>
        <xdr:cNvPr id="5" name="TextBox 4">
          <a:extLst>
            <a:ext uri="{FF2B5EF4-FFF2-40B4-BE49-F238E27FC236}">
              <a16:creationId xmlns:a16="http://schemas.microsoft.com/office/drawing/2014/main" id="{4D4E7004-62DC-4AA7-8AF6-DC84CE490AD8}"/>
            </a:ext>
          </a:extLst>
        </xdr:cNvPr>
        <xdr:cNvSpPr txBox="1"/>
      </xdr:nvSpPr>
      <xdr:spPr>
        <a:xfrm>
          <a:off x="7034648" y="1861229"/>
          <a:ext cx="1702515" cy="598403"/>
        </a:xfrm>
        <a:prstGeom prst="rect">
          <a:avLst/>
        </a:prstGeom>
        <a:solidFill>
          <a:srgbClr val="333333"/>
        </a:solidFill>
        <a:ln w="9525" cmpd="sng">
          <a:noFill/>
        </a:ln>
        <a:effectLst>
          <a:softEdge rad="127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9DBDDD0-F042-4C84-85BA-6A7D66EDA4A2}" type="TxLink">
            <a:rPr lang="en-US" sz="2400" b="1" i="0" u="none" strike="noStrike">
              <a:solidFill>
                <a:schemeClr val="bg1"/>
              </a:solidFill>
              <a:latin typeface="Calibri"/>
              <a:ea typeface="+mn-ea"/>
              <a:cs typeface="Calibri"/>
            </a:rPr>
            <a:pPr marL="0" indent="0" algn="ctr"/>
            <a:t>Confirmed Trips</a:t>
          </a:fld>
          <a:endParaRPr lang="en-IN" sz="2400" b="1" i="0" u="none" strike="noStrike">
            <a:solidFill>
              <a:schemeClr val="bg1"/>
            </a:solidFill>
            <a:latin typeface="Calibri"/>
            <a:ea typeface="+mn-ea"/>
            <a:cs typeface="Calibri"/>
          </a:endParaRPr>
        </a:p>
      </xdr:txBody>
    </xdr:sp>
    <xdr:clientData/>
  </xdr:twoCellAnchor>
  <xdr:twoCellAnchor>
    <xdr:from>
      <xdr:col>12</xdr:col>
      <xdr:colOff>92938</xdr:colOff>
      <xdr:row>11</xdr:row>
      <xdr:rowOff>89614</xdr:rowOff>
    </xdr:from>
    <xdr:to>
      <xdr:col>13</xdr:col>
      <xdr:colOff>287354</xdr:colOff>
      <xdr:row>14</xdr:row>
      <xdr:rowOff>151041</xdr:rowOff>
    </xdr:to>
    <xdr:sp macro="" textlink="'PIVOT ANALZYE'!G78">
      <xdr:nvSpPr>
        <xdr:cNvPr id="13" name="TextBox 12">
          <a:extLst>
            <a:ext uri="{FF2B5EF4-FFF2-40B4-BE49-F238E27FC236}">
              <a16:creationId xmlns:a16="http://schemas.microsoft.com/office/drawing/2014/main" id="{CC5E3565-E29F-4BBD-956D-1430B7026AB4}"/>
            </a:ext>
          </a:extLst>
        </xdr:cNvPr>
        <xdr:cNvSpPr txBox="1"/>
      </xdr:nvSpPr>
      <xdr:spPr>
        <a:xfrm>
          <a:off x="7440795" y="2185114"/>
          <a:ext cx="806738" cy="632927"/>
        </a:xfrm>
        <a:prstGeom prst="rect">
          <a:avLst/>
        </a:prstGeom>
        <a:solidFill>
          <a:srgbClr val="33333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2F98C94-E16B-41EC-B6AE-5FB4E704B817}" type="TxLink">
            <a:rPr lang="en-US" sz="2800" b="1" i="0" u="none" strike="noStrike">
              <a:solidFill>
                <a:srgbClr val="92D050"/>
              </a:solidFill>
              <a:latin typeface="Calibri"/>
              <a:ea typeface="+mn-ea"/>
              <a:cs typeface="Calibri"/>
            </a:rPr>
            <a:pPr marL="0" indent="0"/>
            <a:t>649</a:t>
          </a:fld>
          <a:endParaRPr lang="en-US" sz="2800" b="1" i="0" u="none" strike="noStrike">
            <a:solidFill>
              <a:srgbClr val="92D050"/>
            </a:solidFill>
            <a:latin typeface="Calibri"/>
            <a:ea typeface="+mn-ea"/>
            <a:cs typeface="Calibri"/>
          </a:endParaRPr>
        </a:p>
      </xdr:txBody>
    </xdr:sp>
    <xdr:clientData/>
  </xdr:twoCellAnchor>
  <xdr:twoCellAnchor>
    <xdr:from>
      <xdr:col>12</xdr:col>
      <xdr:colOff>244120</xdr:colOff>
      <xdr:row>7</xdr:row>
      <xdr:rowOff>110972</xdr:rowOff>
    </xdr:from>
    <xdr:to>
      <xdr:col>13</xdr:col>
      <xdr:colOff>111225</xdr:colOff>
      <xdr:row>10</xdr:row>
      <xdr:rowOff>11349</xdr:rowOff>
    </xdr:to>
    <xdr:pic>
      <xdr:nvPicPr>
        <xdr:cNvPr id="32" name="Graphic 31" descr="Checkmark with solid fill">
          <a:extLst>
            <a:ext uri="{FF2B5EF4-FFF2-40B4-BE49-F238E27FC236}">
              <a16:creationId xmlns:a16="http://schemas.microsoft.com/office/drawing/2014/main" id="{4837E5C9-7A6A-99A6-CA34-2ED72B946F48}"/>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7591977" y="1444472"/>
          <a:ext cx="479427" cy="471877"/>
        </a:xfrm>
        <a:prstGeom prst="rect">
          <a:avLst/>
        </a:prstGeom>
      </xdr:spPr>
    </xdr:pic>
    <xdr:clientData/>
  </xdr:twoCellAnchor>
  <xdr:twoCellAnchor>
    <xdr:from>
      <xdr:col>6</xdr:col>
      <xdr:colOff>574282</xdr:colOff>
      <xdr:row>17</xdr:row>
      <xdr:rowOff>27215</xdr:rowOff>
    </xdr:from>
    <xdr:to>
      <xdr:col>18</xdr:col>
      <xdr:colOff>13606</xdr:colOff>
      <xdr:row>39</xdr:row>
      <xdr:rowOff>108858</xdr:rowOff>
    </xdr:to>
    <xdr:grpSp>
      <xdr:nvGrpSpPr>
        <xdr:cNvPr id="54" name="Group 53">
          <a:extLst>
            <a:ext uri="{FF2B5EF4-FFF2-40B4-BE49-F238E27FC236}">
              <a16:creationId xmlns:a16="http://schemas.microsoft.com/office/drawing/2014/main" id="{CA1BA2F6-B9E5-3B35-3E34-64F7C720128D}"/>
            </a:ext>
          </a:extLst>
        </xdr:cNvPr>
        <xdr:cNvGrpSpPr/>
      </xdr:nvGrpSpPr>
      <xdr:grpSpPr>
        <a:xfrm>
          <a:off x="4248211" y="3265715"/>
          <a:ext cx="6787181" cy="4272643"/>
          <a:chOff x="353786" y="2762248"/>
          <a:chExt cx="5769429" cy="3837215"/>
        </a:xfrm>
      </xdr:grpSpPr>
      <xdr:sp macro="" textlink="">
        <xdr:nvSpPr>
          <xdr:cNvPr id="52" name="Rectangle: Rounded Corners 51">
            <a:extLst>
              <a:ext uri="{FF2B5EF4-FFF2-40B4-BE49-F238E27FC236}">
                <a16:creationId xmlns:a16="http://schemas.microsoft.com/office/drawing/2014/main" id="{7EB7B614-28F0-56AB-0B77-411A41E5DFDA}"/>
              </a:ext>
            </a:extLst>
          </xdr:cNvPr>
          <xdr:cNvSpPr/>
        </xdr:nvSpPr>
        <xdr:spPr>
          <a:xfrm>
            <a:off x="353786" y="2762248"/>
            <a:ext cx="5769429" cy="3837215"/>
          </a:xfrm>
          <a:prstGeom prst="roundRect">
            <a:avLst/>
          </a:prstGeom>
          <a:solidFill>
            <a:srgbClr val="33333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1" name="TextBox 50">
            <a:extLst>
              <a:ext uri="{FF2B5EF4-FFF2-40B4-BE49-F238E27FC236}">
                <a16:creationId xmlns:a16="http://schemas.microsoft.com/office/drawing/2014/main" id="{DC90257F-F203-A83B-6778-779C8889E123}"/>
              </a:ext>
            </a:extLst>
          </xdr:cNvPr>
          <xdr:cNvSpPr txBox="1"/>
        </xdr:nvSpPr>
        <xdr:spPr>
          <a:xfrm>
            <a:off x="1653267" y="2901723"/>
            <a:ext cx="3233398" cy="404813"/>
          </a:xfrm>
          <a:prstGeom prst="rect">
            <a:avLst/>
          </a:prstGeom>
          <a:solidFill>
            <a:srgbClr val="333333"/>
          </a:solidFill>
          <a:ln w="9525" cmpd="sng">
            <a:noFill/>
          </a:ln>
          <a:effectLst>
            <a:softEdge rad="127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IN" sz="2800" b="1" i="0" u="none" strike="noStrike">
                <a:solidFill>
                  <a:schemeClr val="bg1"/>
                </a:solidFill>
                <a:latin typeface="Calibri"/>
                <a:ea typeface="+mn-ea"/>
                <a:cs typeface="Calibri"/>
              </a:rPr>
              <a:t>Destination Trip Count</a:t>
            </a:r>
          </a:p>
        </xdr:txBody>
      </xdr:sp>
    </xdr:grpSp>
    <xdr:clientData/>
  </xdr:twoCellAnchor>
  <xdr:twoCellAnchor>
    <xdr:from>
      <xdr:col>7</xdr:col>
      <xdr:colOff>22206</xdr:colOff>
      <xdr:row>63</xdr:row>
      <xdr:rowOff>143738</xdr:rowOff>
    </xdr:from>
    <xdr:to>
      <xdr:col>17</xdr:col>
      <xdr:colOff>513361</xdr:colOff>
      <xdr:row>89</xdr:row>
      <xdr:rowOff>32162</xdr:rowOff>
    </xdr:to>
    <xdr:grpSp>
      <xdr:nvGrpSpPr>
        <xdr:cNvPr id="55" name="Group 54">
          <a:extLst>
            <a:ext uri="{FF2B5EF4-FFF2-40B4-BE49-F238E27FC236}">
              <a16:creationId xmlns:a16="http://schemas.microsoft.com/office/drawing/2014/main" id="{BDBD68DE-9013-48D4-A8B8-25AAC5D5F503}"/>
            </a:ext>
          </a:extLst>
        </xdr:cNvPr>
        <xdr:cNvGrpSpPr/>
      </xdr:nvGrpSpPr>
      <xdr:grpSpPr>
        <a:xfrm>
          <a:off x="4308456" y="12145238"/>
          <a:ext cx="6614369" cy="4841424"/>
          <a:chOff x="353786" y="2762248"/>
          <a:chExt cx="5769429" cy="3837215"/>
        </a:xfrm>
      </xdr:grpSpPr>
      <xdr:sp macro="" textlink="">
        <xdr:nvSpPr>
          <xdr:cNvPr id="56" name="Rectangle: Rounded Corners 55">
            <a:extLst>
              <a:ext uri="{FF2B5EF4-FFF2-40B4-BE49-F238E27FC236}">
                <a16:creationId xmlns:a16="http://schemas.microsoft.com/office/drawing/2014/main" id="{04FCDDB1-5EAB-7ECE-86AF-99800041A62A}"/>
              </a:ext>
            </a:extLst>
          </xdr:cNvPr>
          <xdr:cNvSpPr/>
        </xdr:nvSpPr>
        <xdr:spPr>
          <a:xfrm>
            <a:off x="353786" y="2762248"/>
            <a:ext cx="5769429" cy="3837215"/>
          </a:xfrm>
          <a:prstGeom prst="roundRect">
            <a:avLst/>
          </a:prstGeom>
          <a:solidFill>
            <a:srgbClr val="33333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7" name="TextBox 56">
            <a:extLst>
              <a:ext uri="{FF2B5EF4-FFF2-40B4-BE49-F238E27FC236}">
                <a16:creationId xmlns:a16="http://schemas.microsoft.com/office/drawing/2014/main" id="{E64105E7-054D-84EA-8655-0DBEC2D173E1}"/>
              </a:ext>
            </a:extLst>
          </xdr:cNvPr>
          <xdr:cNvSpPr txBox="1"/>
        </xdr:nvSpPr>
        <xdr:spPr>
          <a:xfrm>
            <a:off x="939732" y="2901723"/>
            <a:ext cx="4438977" cy="404813"/>
          </a:xfrm>
          <a:prstGeom prst="rect">
            <a:avLst/>
          </a:prstGeom>
          <a:solidFill>
            <a:srgbClr val="333333"/>
          </a:solidFill>
          <a:ln w="9525" cmpd="sng">
            <a:noFill/>
          </a:ln>
          <a:effectLst>
            <a:softEdge rad="127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IN" sz="2800" b="1" i="0" u="none" strike="noStrike">
                <a:solidFill>
                  <a:schemeClr val="bg1"/>
                </a:solidFill>
                <a:latin typeface="+mn-lt"/>
                <a:ea typeface="+mn-ea"/>
                <a:cs typeface="Calibri"/>
              </a:rPr>
              <a:t>Overall state Wise Trip Count </a:t>
            </a:r>
          </a:p>
        </xdr:txBody>
      </xdr:sp>
    </xdr:grpSp>
    <xdr:clientData/>
  </xdr:twoCellAnchor>
  <xdr:twoCellAnchor>
    <xdr:from>
      <xdr:col>18</xdr:col>
      <xdr:colOff>108857</xdr:colOff>
      <xdr:row>39</xdr:row>
      <xdr:rowOff>76877</xdr:rowOff>
    </xdr:from>
    <xdr:to>
      <xdr:col>29</xdr:col>
      <xdr:colOff>353786</xdr:colOff>
      <xdr:row>62</xdr:row>
      <xdr:rowOff>34636</xdr:rowOff>
    </xdr:to>
    <xdr:grpSp>
      <xdr:nvGrpSpPr>
        <xdr:cNvPr id="58" name="Group 57">
          <a:extLst>
            <a:ext uri="{FF2B5EF4-FFF2-40B4-BE49-F238E27FC236}">
              <a16:creationId xmlns:a16="http://schemas.microsoft.com/office/drawing/2014/main" id="{F504463F-8EE1-422D-852C-11EFC953D430}"/>
            </a:ext>
          </a:extLst>
        </xdr:cNvPr>
        <xdr:cNvGrpSpPr/>
      </xdr:nvGrpSpPr>
      <xdr:grpSpPr>
        <a:xfrm>
          <a:off x="11130643" y="7506377"/>
          <a:ext cx="6980464" cy="4339259"/>
          <a:chOff x="353786" y="2762248"/>
          <a:chExt cx="5769429" cy="3837215"/>
        </a:xfrm>
      </xdr:grpSpPr>
      <xdr:sp macro="" textlink="">
        <xdr:nvSpPr>
          <xdr:cNvPr id="59" name="Rectangle: Rounded Corners 58">
            <a:extLst>
              <a:ext uri="{FF2B5EF4-FFF2-40B4-BE49-F238E27FC236}">
                <a16:creationId xmlns:a16="http://schemas.microsoft.com/office/drawing/2014/main" id="{DABD3DDE-94F0-9DBB-0DAE-15AE9B35E4D3}"/>
              </a:ext>
            </a:extLst>
          </xdr:cNvPr>
          <xdr:cNvSpPr/>
        </xdr:nvSpPr>
        <xdr:spPr>
          <a:xfrm>
            <a:off x="353786" y="2762248"/>
            <a:ext cx="5769429" cy="3837215"/>
          </a:xfrm>
          <a:prstGeom prst="roundRect">
            <a:avLst/>
          </a:prstGeom>
          <a:solidFill>
            <a:srgbClr val="33333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0" name="TextBox 59">
            <a:extLst>
              <a:ext uri="{FF2B5EF4-FFF2-40B4-BE49-F238E27FC236}">
                <a16:creationId xmlns:a16="http://schemas.microsoft.com/office/drawing/2014/main" id="{53B76C96-091F-0F5F-175A-D1FDB85D8BD1}"/>
              </a:ext>
            </a:extLst>
          </xdr:cNvPr>
          <xdr:cNvSpPr txBox="1"/>
        </xdr:nvSpPr>
        <xdr:spPr>
          <a:xfrm>
            <a:off x="1653267" y="2901723"/>
            <a:ext cx="3233398" cy="404813"/>
          </a:xfrm>
          <a:prstGeom prst="rect">
            <a:avLst/>
          </a:prstGeom>
          <a:solidFill>
            <a:srgbClr val="333333"/>
          </a:solidFill>
          <a:ln w="9525" cmpd="sng">
            <a:noFill/>
          </a:ln>
          <a:effectLst>
            <a:softEdge rad="127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IN" sz="2800" b="1" i="0" u="none" strike="noStrike">
                <a:solidFill>
                  <a:schemeClr val="bg1"/>
                </a:solidFill>
                <a:latin typeface="+mn-lt"/>
                <a:ea typeface="+mn-ea"/>
                <a:cs typeface="Calibri"/>
              </a:rPr>
              <a:t>State Wise Average Rating</a:t>
            </a:r>
          </a:p>
        </xdr:txBody>
      </xdr:sp>
    </xdr:grpSp>
    <xdr:clientData/>
  </xdr:twoCellAnchor>
  <xdr:twoCellAnchor>
    <xdr:from>
      <xdr:col>7</xdr:col>
      <xdr:colOff>24494</xdr:colOff>
      <xdr:row>39</xdr:row>
      <xdr:rowOff>150357</xdr:rowOff>
    </xdr:from>
    <xdr:to>
      <xdr:col>17</xdr:col>
      <xdr:colOff>585107</xdr:colOff>
      <xdr:row>62</xdr:row>
      <xdr:rowOff>51955</xdr:rowOff>
    </xdr:to>
    <xdr:grpSp>
      <xdr:nvGrpSpPr>
        <xdr:cNvPr id="64" name="Group 63">
          <a:extLst>
            <a:ext uri="{FF2B5EF4-FFF2-40B4-BE49-F238E27FC236}">
              <a16:creationId xmlns:a16="http://schemas.microsoft.com/office/drawing/2014/main" id="{E0F92309-F29E-442C-9670-C3C36BAC6C13}"/>
            </a:ext>
          </a:extLst>
        </xdr:cNvPr>
        <xdr:cNvGrpSpPr/>
      </xdr:nvGrpSpPr>
      <xdr:grpSpPr>
        <a:xfrm>
          <a:off x="4310744" y="7579857"/>
          <a:ext cx="6683827" cy="4283098"/>
          <a:chOff x="353786" y="2762248"/>
          <a:chExt cx="5769429" cy="3837215"/>
        </a:xfrm>
      </xdr:grpSpPr>
      <xdr:sp macro="" textlink="">
        <xdr:nvSpPr>
          <xdr:cNvPr id="65" name="Rectangle: Rounded Corners 64">
            <a:extLst>
              <a:ext uri="{FF2B5EF4-FFF2-40B4-BE49-F238E27FC236}">
                <a16:creationId xmlns:a16="http://schemas.microsoft.com/office/drawing/2014/main" id="{23F79636-E1F7-55DE-08FA-A3619A0334B5}"/>
              </a:ext>
            </a:extLst>
          </xdr:cNvPr>
          <xdr:cNvSpPr/>
        </xdr:nvSpPr>
        <xdr:spPr>
          <a:xfrm>
            <a:off x="353786" y="2762248"/>
            <a:ext cx="5769429" cy="3837215"/>
          </a:xfrm>
          <a:prstGeom prst="roundRect">
            <a:avLst/>
          </a:prstGeom>
          <a:solidFill>
            <a:srgbClr val="33333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6" name="TextBox 65">
            <a:extLst>
              <a:ext uri="{FF2B5EF4-FFF2-40B4-BE49-F238E27FC236}">
                <a16:creationId xmlns:a16="http://schemas.microsoft.com/office/drawing/2014/main" id="{9C41DA07-2001-C7BC-313C-76E55E9AA2D2}"/>
              </a:ext>
            </a:extLst>
          </xdr:cNvPr>
          <xdr:cNvSpPr txBox="1"/>
        </xdr:nvSpPr>
        <xdr:spPr>
          <a:xfrm>
            <a:off x="1653267" y="2901723"/>
            <a:ext cx="3233398" cy="566972"/>
          </a:xfrm>
          <a:prstGeom prst="rect">
            <a:avLst/>
          </a:prstGeom>
          <a:solidFill>
            <a:srgbClr val="333333"/>
          </a:solidFill>
          <a:ln w="9525" cmpd="sng">
            <a:noFill/>
          </a:ln>
          <a:effectLst>
            <a:softEdge rad="127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IN" sz="2800" b="1">
                <a:solidFill>
                  <a:schemeClr val="bg1"/>
                </a:solidFill>
              </a:rPr>
              <a:t>Travel Mode Usage</a:t>
            </a:r>
            <a:endParaRPr lang="en-IN" sz="2400" b="1" i="0" u="none" strike="noStrike">
              <a:solidFill>
                <a:schemeClr val="bg1"/>
              </a:solidFill>
              <a:latin typeface="Calibri"/>
              <a:ea typeface="+mn-ea"/>
              <a:cs typeface="Calibri"/>
            </a:endParaRPr>
          </a:p>
        </xdr:txBody>
      </xdr:sp>
    </xdr:grpSp>
    <xdr:clientData/>
  </xdr:twoCellAnchor>
  <xdr:twoCellAnchor>
    <xdr:from>
      <xdr:col>18</xdr:col>
      <xdr:colOff>231323</xdr:colOff>
      <xdr:row>63</xdr:row>
      <xdr:rowOff>149923</xdr:rowOff>
    </xdr:from>
    <xdr:to>
      <xdr:col>29</xdr:col>
      <xdr:colOff>340180</xdr:colOff>
      <xdr:row>89</xdr:row>
      <xdr:rowOff>92776</xdr:rowOff>
    </xdr:to>
    <xdr:grpSp>
      <xdr:nvGrpSpPr>
        <xdr:cNvPr id="67" name="Group 66">
          <a:extLst>
            <a:ext uri="{FF2B5EF4-FFF2-40B4-BE49-F238E27FC236}">
              <a16:creationId xmlns:a16="http://schemas.microsoft.com/office/drawing/2014/main" id="{3074B150-E710-4183-8E3C-36F509E5A1BB}"/>
            </a:ext>
          </a:extLst>
        </xdr:cNvPr>
        <xdr:cNvGrpSpPr/>
      </xdr:nvGrpSpPr>
      <xdr:grpSpPr>
        <a:xfrm>
          <a:off x="11253109" y="12151423"/>
          <a:ext cx="6844392" cy="4895853"/>
          <a:chOff x="353786" y="2762248"/>
          <a:chExt cx="5769429" cy="3837215"/>
        </a:xfrm>
      </xdr:grpSpPr>
      <xdr:sp macro="" textlink="">
        <xdr:nvSpPr>
          <xdr:cNvPr id="68" name="Rectangle: Rounded Corners 67">
            <a:extLst>
              <a:ext uri="{FF2B5EF4-FFF2-40B4-BE49-F238E27FC236}">
                <a16:creationId xmlns:a16="http://schemas.microsoft.com/office/drawing/2014/main" id="{DB0F8C38-E788-D9CA-76FB-D694DD5EDC3D}"/>
              </a:ext>
            </a:extLst>
          </xdr:cNvPr>
          <xdr:cNvSpPr/>
        </xdr:nvSpPr>
        <xdr:spPr>
          <a:xfrm>
            <a:off x="353786" y="2762248"/>
            <a:ext cx="5769429" cy="3837215"/>
          </a:xfrm>
          <a:prstGeom prst="roundRect">
            <a:avLst/>
          </a:prstGeom>
          <a:solidFill>
            <a:srgbClr val="33333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9" name="TextBox 68">
            <a:extLst>
              <a:ext uri="{FF2B5EF4-FFF2-40B4-BE49-F238E27FC236}">
                <a16:creationId xmlns:a16="http://schemas.microsoft.com/office/drawing/2014/main" id="{DE6B7FE2-8F42-E7B6-0A3A-9E100EB2CB3E}"/>
              </a:ext>
            </a:extLst>
          </xdr:cNvPr>
          <xdr:cNvSpPr txBox="1"/>
        </xdr:nvSpPr>
        <xdr:spPr>
          <a:xfrm>
            <a:off x="1133747" y="2901723"/>
            <a:ext cx="4278324" cy="404813"/>
          </a:xfrm>
          <a:prstGeom prst="rect">
            <a:avLst/>
          </a:prstGeom>
          <a:solidFill>
            <a:srgbClr val="333333"/>
          </a:solidFill>
          <a:ln w="9525" cmpd="sng">
            <a:noFill/>
          </a:ln>
          <a:effectLst>
            <a:softEdge rad="127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IN" sz="2800" b="1" i="0" u="none" strike="noStrike">
                <a:solidFill>
                  <a:schemeClr val="bg1"/>
                </a:solidFill>
                <a:latin typeface="+mn-lt"/>
                <a:ea typeface="+mn-ea"/>
                <a:cs typeface="Calibri"/>
              </a:rPr>
              <a:t>City Wise Count and Overall Cost</a:t>
            </a:r>
          </a:p>
        </xdr:txBody>
      </xdr:sp>
    </xdr:grpSp>
    <xdr:clientData/>
  </xdr:twoCellAnchor>
  <xdr:twoCellAnchor>
    <xdr:from>
      <xdr:col>0</xdr:col>
      <xdr:colOff>611085</xdr:colOff>
      <xdr:row>6</xdr:row>
      <xdr:rowOff>162048</xdr:rowOff>
    </xdr:from>
    <xdr:to>
      <xdr:col>6</xdr:col>
      <xdr:colOff>163531</xdr:colOff>
      <xdr:row>23</xdr:row>
      <xdr:rowOff>107620</xdr:rowOff>
    </xdr:to>
    <mc:AlternateContent xmlns:mc="http://schemas.openxmlformats.org/markup-compatibility/2006" xmlns:a14="http://schemas.microsoft.com/office/drawing/2010/main">
      <mc:Choice Requires="a14">
        <xdr:graphicFrame macro="">
          <xdr:nvGraphicFramePr>
            <xdr:cNvPr id="73" name="Destination 2">
              <a:extLst>
                <a:ext uri="{FF2B5EF4-FFF2-40B4-BE49-F238E27FC236}">
                  <a16:creationId xmlns:a16="http://schemas.microsoft.com/office/drawing/2014/main" id="{A59DF3E3-131E-4ABD-8D1D-45E4ABAD8254}"/>
                </a:ext>
              </a:extLst>
            </xdr:cNvPr>
            <xdr:cNvGraphicFramePr/>
          </xdr:nvGraphicFramePr>
          <xdr:xfrm>
            <a:off x="0" y="0"/>
            <a:ext cx="0" cy="0"/>
          </xdr:xfrm>
          <a:graphic>
            <a:graphicData uri="http://schemas.microsoft.com/office/drawing/2010/slicer">
              <sle:slicer xmlns:sle="http://schemas.microsoft.com/office/drawing/2010/slicer" name="Destination 2"/>
            </a:graphicData>
          </a:graphic>
        </xdr:graphicFrame>
      </mc:Choice>
      <mc:Fallback xmlns="">
        <xdr:sp macro="" textlink="">
          <xdr:nvSpPr>
            <xdr:cNvPr id="0" name=""/>
            <xdr:cNvSpPr>
              <a:spLocks noTextEdit="1"/>
            </xdr:cNvSpPr>
          </xdr:nvSpPr>
          <xdr:spPr>
            <a:xfrm>
              <a:off x="611085" y="1305048"/>
              <a:ext cx="3226375" cy="318407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3713</xdr:colOff>
      <xdr:row>26</xdr:row>
      <xdr:rowOff>2476</xdr:rowOff>
    </xdr:from>
    <xdr:to>
      <xdr:col>6</xdr:col>
      <xdr:colOff>132480</xdr:colOff>
      <xdr:row>41</xdr:row>
      <xdr:rowOff>169115</xdr:rowOff>
    </xdr:to>
    <mc:AlternateContent xmlns:mc="http://schemas.openxmlformats.org/markup-compatibility/2006" xmlns:a14="http://schemas.microsoft.com/office/drawing/2010/main">
      <mc:Choice Requires="a14">
        <xdr:graphicFrame macro="">
          <xdr:nvGraphicFramePr>
            <xdr:cNvPr id="76" name="Season 1">
              <a:extLst>
                <a:ext uri="{FF2B5EF4-FFF2-40B4-BE49-F238E27FC236}">
                  <a16:creationId xmlns:a16="http://schemas.microsoft.com/office/drawing/2014/main" id="{590A74CD-3731-4D9C-B81B-6486D1A9B5FC}"/>
                </a:ext>
              </a:extLst>
            </xdr:cNvPr>
            <xdr:cNvGraphicFramePr/>
          </xdr:nvGraphicFramePr>
          <xdr:xfrm>
            <a:off x="0" y="0"/>
            <a:ext cx="0" cy="0"/>
          </xdr:xfrm>
          <a:graphic>
            <a:graphicData uri="http://schemas.microsoft.com/office/drawing/2010/slicer">
              <sle:slicer xmlns:sle="http://schemas.microsoft.com/office/drawing/2010/slicer" name="Season 1"/>
            </a:graphicData>
          </a:graphic>
        </xdr:graphicFrame>
      </mc:Choice>
      <mc:Fallback xmlns="">
        <xdr:sp macro="" textlink="">
          <xdr:nvSpPr>
            <xdr:cNvPr id="0" name=""/>
            <xdr:cNvSpPr>
              <a:spLocks noTextEdit="1"/>
            </xdr:cNvSpPr>
          </xdr:nvSpPr>
          <xdr:spPr>
            <a:xfrm>
              <a:off x="616034" y="4955476"/>
              <a:ext cx="3190375" cy="30241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95251</xdr:colOff>
      <xdr:row>43</xdr:row>
      <xdr:rowOff>95248</xdr:rowOff>
    </xdr:from>
    <xdr:to>
      <xdr:col>6</xdr:col>
      <xdr:colOff>176893</xdr:colOff>
      <xdr:row>58</xdr:row>
      <xdr:rowOff>95249</xdr:rowOff>
    </xdr:to>
    <mc:AlternateContent xmlns:mc="http://schemas.openxmlformats.org/markup-compatibility/2006" xmlns:a14="http://schemas.microsoft.com/office/drawing/2010/main">
      <mc:Choice Requires="a14">
        <xdr:graphicFrame macro="">
          <xdr:nvGraphicFramePr>
            <xdr:cNvPr id="77" name="Travel_Mode 1">
              <a:extLst>
                <a:ext uri="{FF2B5EF4-FFF2-40B4-BE49-F238E27FC236}">
                  <a16:creationId xmlns:a16="http://schemas.microsoft.com/office/drawing/2014/main" id="{23665525-6D71-4FA2-9EF1-7201C069A0C2}"/>
                </a:ext>
              </a:extLst>
            </xdr:cNvPr>
            <xdr:cNvGraphicFramePr/>
          </xdr:nvGraphicFramePr>
          <xdr:xfrm>
            <a:off x="0" y="0"/>
            <a:ext cx="0" cy="0"/>
          </xdr:xfrm>
          <a:graphic>
            <a:graphicData uri="http://schemas.microsoft.com/office/drawing/2010/slicer">
              <sle:slicer xmlns:sle="http://schemas.microsoft.com/office/drawing/2010/slicer" name="Travel_Mode 1"/>
            </a:graphicData>
          </a:graphic>
        </xdr:graphicFrame>
      </mc:Choice>
      <mc:Fallback xmlns="">
        <xdr:sp macro="" textlink="">
          <xdr:nvSpPr>
            <xdr:cNvPr id="0" name=""/>
            <xdr:cNvSpPr>
              <a:spLocks noTextEdit="1"/>
            </xdr:cNvSpPr>
          </xdr:nvSpPr>
          <xdr:spPr>
            <a:xfrm>
              <a:off x="707572" y="8286748"/>
              <a:ext cx="3143250" cy="285750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136071</xdr:colOff>
      <xdr:row>60</xdr:row>
      <xdr:rowOff>178129</xdr:rowOff>
    </xdr:from>
    <xdr:to>
      <xdr:col>6</xdr:col>
      <xdr:colOff>217714</xdr:colOff>
      <xdr:row>76</xdr:row>
      <xdr:rowOff>110094</xdr:rowOff>
    </xdr:to>
    <mc:AlternateContent xmlns:mc="http://schemas.openxmlformats.org/markup-compatibility/2006" xmlns:a14="http://schemas.microsoft.com/office/drawing/2010/main">
      <mc:Choice Requires="a14">
        <xdr:graphicFrame macro="">
          <xdr:nvGraphicFramePr>
            <xdr:cNvPr id="78" name="Travel_Agent 1">
              <a:extLst>
                <a:ext uri="{FF2B5EF4-FFF2-40B4-BE49-F238E27FC236}">
                  <a16:creationId xmlns:a16="http://schemas.microsoft.com/office/drawing/2014/main" id="{EA7C98BE-6CC5-4AF1-B137-F7B438B0997F}"/>
                </a:ext>
              </a:extLst>
            </xdr:cNvPr>
            <xdr:cNvGraphicFramePr/>
          </xdr:nvGraphicFramePr>
          <xdr:xfrm>
            <a:off x="0" y="0"/>
            <a:ext cx="0" cy="0"/>
          </xdr:xfrm>
          <a:graphic>
            <a:graphicData uri="http://schemas.microsoft.com/office/drawing/2010/slicer">
              <sle:slicer xmlns:sle="http://schemas.microsoft.com/office/drawing/2010/slicer" name="Travel_Agent 1"/>
            </a:graphicData>
          </a:graphic>
        </xdr:graphicFrame>
      </mc:Choice>
      <mc:Fallback xmlns="">
        <xdr:sp macro="" textlink="">
          <xdr:nvSpPr>
            <xdr:cNvPr id="0" name=""/>
            <xdr:cNvSpPr>
              <a:spLocks noTextEdit="1"/>
            </xdr:cNvSpPr>
          </xdr:nvSpPr>
          <xdr:spPr>
            <a:xfrm>
              <a:off x="748392" y="11608129"/>
              <a:ext cx="3143251" cy="297996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185059</xdr:colOff>
      <xdr:row>17</xdr:row>
      <xdr:rowOff>13608</xdr:rowOff>
    </xdr:from>
    <xdr:to>
      <xdr:col>29</xdr:col>
      <xdr:colOff>244929</xdr:colOff>
      <xdr:row>39</xdr:row>
      <xdr:rowOff>0</xdr:rowOff>
    </xdr:to>
    <xdr:grpSp>
      <xdr:nvGrpSpPr>
        <xdr:cNvPr id="96" name="Group 95">
          <a:extLst>
            <a:ext uri="{FF2B5EF4-FFF2-40B4-BE49-F238E27FC236}">
              <a16:creationId xmlns:a16="http://schemas.microsoft.com/office/drawing/2014/main" id="{C5AC0D15-2CF7-D6B2-AB74-05494481B8B6}"/>
            </a:ext>
          </a:extLst>
        </xdr:cNvPr>
        <xdr:cNvGrpSpPr/>
      </xdr:nvGrpSpPr>
      <xdr:grpSpPr>
        <a:xfrm>
          <a:off x="11206845" y="3252108"/>
          <a:ext cx="6795405" cy="4177392"/>
          <a:chOff x="11095514" y="3252108"/>
          <a:chExt cx="6727370" cy="4177392"/>
        </a:xfrm>
      </xdr:grpSpPr>
      <xdr:sp macro="" textlink="">
        <xdr:nvSpPr>
          <xdr:cNvPr id="62" name="Rectangle: Rounded Corners 61">
            <a:extLst>
              <a:ext uri="{FF2B5EF4-FFF2-40B4-BE49-F238E27FC236}">
                <a16:creationId xmlns:a16="http://schemas.microsoft.com/office/drawing/2014/main" id="{8015FA84-3507-3FE7-BAC5-CEEB902A10DB}"/>
              </a:ext>
            </a:extLst>
          </xdr:cNvPr>
          <xdr:cNvSpPr/>
        </xdr:nvSpPr>
        <xdr:spPr>
          <a:xfrm>
            <a:off x="11095514" y="3252108"/>
            <a:ext cx="6727370" cy="4177392"/>
          </a:xfrm>
          <a:prstGeom prst="roundRect">
            <a:avLst/>
          </a:prstGeom>
          <a:solidFill>
            <a:srgbClr val="33333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3" name="TextBox 62">
            <a:extLst>
              <a:ext uri="{FF2B5EF4-FFF2-40B4-BE49-F238E27FC236}">
                <a16:creationId xmlns:a16="http://schemas.microsoft.com/office/drawing/2014/main" id="{198BC5B1-3138-C5F7-8FB1-A31268003457}"/>
              </a:ext>
            </a:extLst>
          </xdr:cNvPr>
          <xdr:cNvSpPr txBox="1"/>
        </xdr:nvSpPr>
        <xdr:spPr>
          <a:xfrm>
            <a:off x="11992160" y="3382735"/>
            <a:ext cx="5060619" cy="658586"/>
          </a:xfrm>
          <a:prstGeom prst="rect">
            <a:avLst/>
          </a:prstGeom>
          <a:solidFill>
            <a:srgbClr val="333333"/>
          </a:solidFill>
          <a:ln w="9525" cmpd="sng">
            <a:noFill/>
          </a:ln>
          <a:effectLst>
            <a:softEdge rad="127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IN" sz="2800" b="1" i="0" u="none" strike="noStrike">
                <a:solidFill>
                  <a:schemeClr val="bg1"/>
                </a:solidFill>
                <a:latin typeface="Calibri"/>
                <a:ea typeface="+mn-ea"/>
                <a:cs typeface="Calibri"/>
              </a:rPr>
              <a:t>Booking</a:t>
            </a:r>
            <a:r>
              <a:rPr lang="en-IN" sz="3200"/>
              <a:t> </a:t>
            </a:r>
            <a:r>
              <a:rPr lang="en-IN" sz="2800" b="1">
                <a:solidFill>
                  <a:schemeClr val="bg1"/>
                </a:solidFill>
              </a:rPr>
              <a:t>Status</a:t>
            </a:r>
            <a:r>
              <a:rPr lang="en-IN" sz="3200" b="1">
                <a:solidFill>
                  <a:schemeClr val="bg1"/>
                </a:solidFill>
              </a:rPr>
              <a:t> </a:t>
            </a:r>
            <a:r>
              <a:rPr lang="en-IN" sz="2800" b="1">
                <a:solidFill>
                  <a:schemeClr val="bg1"/>
                </a:solidFill>
              </a:rPr>
              <a:t>Overview</a:t>
            </a:r>
            <a:endParaRPr lang="en-IN" sz="2800" b="1" i="0" u="none" strike="noStrike">
              <a:solidFill>
                <a:schemeClr val="bg1"/>
              </a:solidFill>
              <a:latin typeface="Calibri"/>
              <a:ea typeface="+mn-ea"/>
              <a:cs typeface="Calibri"/>
            </a:endParaRPr>
          </a:p>
        </xdr:txBody>
      </xdr:sp>
      <xdr:graphicFrame macro="">
        <xdr:nvGraphicFramePr>
          <xdr:cNvPr id="89" name="Chart 88">
            <a:extLst>
              <a:ext uri="{FF2B5EF4-FFF2-40B4-BE49-F238E27FC236}">
                <a16:creationId xmlns:a16="http://schemas.microsoft.com/office/drawing/2014/main" id="{480DA904-ED76-4805-9998-9E8D379E05BD}"/>
              </a:ext>
            </a:extLst>
          </xdr:cNvPr>
          <xdr:cNvGraphicFramePr>
            <a:graphicFrameLocks/>
          </xdr:cNvGraphicFramePr>
        </xdr:nvGraphicFramePr>
        <xdr:xfrm>
          <a:off x="11557413" y="4054928"/>
          <a:ext cx="5659334" cy="3061608"/>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xdr:twoCellAnchor>
    <xdr:from>
      <xdr:col>7</xdr:col>
      <xdr:colOff>557893</xdr:colOff>
      <xdr:row>20</xdr:row>
      <xdr:rowOff>163286</xdr:rowOff>
    </xdr:from>
    <xdr:to>
      <xdr:col>17</xdr:col>
      <xdr:colOff>285750</xdr:colOff>
      <xdr:row>37</xdr:row>
      <xdr:rowOff>146275</xdr:rowOff>
    </xdr:to>
    <xdr:graphicFrame macro="">
      <xdr:nvGraphicFramePr>
        <xdr:cNvPr id="90" name="Chart 89">
          <a:extLst>
            <a:ext uri="{FF2B5EF4-FFF2-40B4-BE49-F238E27FC236}">
              <a16:creationId xmlns:a16="http://schemas.microsoft.com/office/drawing/2014/main" id="{7DDBD43B-DA0A-47F8-AAAF-05289E93B7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461405</xdr:colOff>
      <xdr:row>41</xdr:row>
      <xdr:rowOff>9894</xdr:rowOff>
    </xdr:from>
    <xdr:to>
      <xdr:col>17</xdr:col>
      <xdr:colOff>288223</xdr:colOff>
      <xdr:row>61</xdr:row>
      <xdr:rowOff>96486</xdr:rowOff>
    </xdr:to>
    <xdr:graphicFrame macro="">
      <xdr:nvGraphicFramePr>
        <xdr:cNvPr id="95" name="Chart 94">
          <a:extLst>
            <a:ext uri="{FF2B5EF4-FFF2-40B4-BE49-F238E27FC236}">
              <a16:creationId xmlns:a16="http://schemas.microsoft.com/office/drawing/2014/main" id="{A5C75B12-16A2-4E07-A4C5-8B38F0AB37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19</xdr:col>
      <xdr:colOff>272142</xdr:colOff>
      <xdr:row>42</xdr:row>
      <xdr:rowOff>176893</xdr:rowOff>
    </xdr:from>
    <xdr:to>
      <xdr:col>28</xdr:col>
      <xdr:colOff>530678</xdr:colOff>
      <xdr:row>59</xdr:row>
      <xdr:rowOff>108857</xdr:rowOff>
    </xdr:to>
    <xdr:graphicFrame macro="">
      <xdr:nvGraphicFramePr>
        <xdr:cNvPr id="97" name="Chart 96">
          <a:extLst>
            <a:ext uri="{FF2B5EF4-FFF2-40B4-BE49-F238E27FC236}">
              <a16:creationId xmlns:a16="http://schemas.microsoft.com/office/drawing/2014/main" id="{395A4C6B-C771-4FBE-A15E-B1408F085D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19</xdr:col>
      <xdr:colOff>272143</xdr:colOff>
      <xdr:row>6</xdr:row>
      <xdr:rowOff>81643</xdr:rowOff>
    </xdr:from>
    <xdr:to>
      <xdr:col>20</xdr:col>
      <xdr:colOff>421821</xdr:colOff>
      <xdr:row>10</xdr:row>
      <xdr:rowOff>81643</xdr:rowOff>
    </xdr:to>
    <xdr:pic>
      <xdr:nvPicPr>
        <xdr:cNvPr id="99" name="Picture 98">
          <a:extLst>
            <a:ext uri="{FF2B5EF4-FFF2-40B4-BE49-F238E27FC236}">
              <a16:creationId xmlns:a16="http://schemas.microsoft.com/office/drawing/2014/main" id="{0F013536-0763-74BD-A5E2-B741D9C77D21}"/>
            </a:ext>
          </a:extLst>
        </xdr:cNvPr>
        <xdr:cNvPicPr>
          <a:picLocks noChangeAspect="1"/>
        </xdr:cNvPicPr>
      </xdr:nvPicPr>
      <xdr:blipFill>
        <a:blip xmlns:r="http://schemas.openxmlformats.org/officeDocument/2006/relationships" r:embed="rId11"/>
        <a:stretch>
          <a:fillRect/>
        </a:stretch>
      </xdr:blipFill>
      <xdr:spPr>
        <a:xfrm>
          <a:off x="11906250" y="1224643"/>
          <a:ext cx="762000" cy="762000"/>
        </a:xfrm>
        <a:prstGeom prst="rect">
          <a:avLst/>
        </a:prstGeom>
      </xdr:spPr>
    </xdr:pic>
    <xdr:clientData/>
  </xdr:twoCellAnchor>
  <xdr:twoCellAnchor editAs="oneCell">
    <xdr:from>
      <xdr:col>15</xdr:col>
      <xdr:colOff>461036</xdr:colOff>
      <xdr:row>7</xdr:row>
      <xdr:rowOff>11381</xdr:rowOff>
    </xdr:from>
    <xdr:to>
      <xdr:col>16</xdr:col>
      <xdr:colOff>453239</xdr:colOff>
      <xdr:row>9</xdr:row>
      <xdr:rowOff>122464</xdr:rowOff>
    </xdr:to>
    <xdr:pic>
      <xdr:nvPicPr>
        <xdr:cNvPr id="100" name="Picture 99">
          <a:extLst>
            <a:ext uri="{FF2B5EF4-FFF2-40B4-BE49-F238E27FC236}">
              <a16:creationId xmlns:a16="http://schemas.microsoft.com/office/drawing/2014/main" id="{1DC98F3B-13A0-D66D-7B02-D81FBC0129C7}"/>
            </a:ext>
          </a:extLst>
        </xdr:cNvPr>
        <xdr:cNvPicPr>
          <a:picLocks noChangeAspect="1"/>
        </xdr:cNvPicPr>
      </xdr:nvPicPr>
      <xdr:blipFill>
        <a:blip xmlns:r="http://schemas.openxmlformats.org/officeDocument/2006/relationships" r:embed="rId12"/>
        <a:stretch>
          <a:fillRect/>
        </a:stretch>
      </xdr:blipFill>
      <xdr:spPr>
        <a:xfrm>
          <a:off x="9645857" y="1344881"/>
          <a:ext cx="604525" cy="492083"/>
        </a:xfrm>
        <a:prstGeom prst="rect">
          <a:avLst/>
        </a:prstGeom>
      </xdr:spPr>
    </xdr:pic>
    <xdr:clientData/>
  </xdr:twoCellAnchor>
  <xdr:twoCellAnchor>
    <xdr:from>
      <xdr:col>8</xdr:col>
      <xdr:colOff>40883</xdr:colOff>
      <xdr:row>66</xdr:row>
      <xdr:rowOff>162413</xdr:rowOff>
    </xdr:from>
    <xdr:to>
      <xdr:col>17</xdr:col>
      <xdr:colOff>56029</xdr:colOff>
      <xdr:row>88</xdr:row>
      <xdr:rowOff>130735</xdr:rowOff>
    </xdr:to>
    <mc:AlternateContent xmlns:mc="http://schemas.openxmlformats.org/markup-compatibility/2006">
      <mc:Choice xmlns:cx4="http://schemas.microsoft.com/office/drawing/2016/5/10/chartex" Requires="cx4">
        <xdr:graphicFrame macro="">
          <xdr:nvGraphicFramePr>
            <xdr:cNvPr id="101" name="Chart 100">
              <a:extLst>
                <a:ext uri="{FF2B5EF4-FFF2-40B4-BE49-F238E27FC236}">
                  <a16:creationId xmlns:a16="http://schemas.microsoft.com/office/drawing/2014/main" id="{460A8DBB-3E1C-47E2-B39A-DC434D11BDC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3"/>
            </a:graphicData>
          </a:graphic>
        </xdr:graphicFrame>
      </mc:Choice>
      <mc:Fallback>
        <xdr:sp macro="" textlink="">
          <xdr:nvSpPr>
            <xdr:cNvPr id="0" name=""/>
            <xdr:cNvSpPr>
              <a:spLocks noTextEdit="1"/>
            </xdr:cNvSpPr>
          </xdr:nvSpPr>
          <xdr:spPr>
            <a:xfrm>
              <a:off x="4917683" y="12735413"/>
              <a:ext cx="5501546" cy="4159322"/>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19</xdr:col>
      <xdr:colOff>40822</xdr:colOff>
      <xdr:row>67</xdr:row>
      <xdr:rowOff>76200</xdr:rowOff>
    </xdr:from>
    <xdr:to>
      <xdr:col>28</xdr:col>
      <xdr:colOff>552450</xdr:colOff>
      <xdr:row>87</xdr:row>
      <xdr:rowOff>38100</xdr:rowOff>
    </xdr:to>
    <xdr:graphicFrame macro="">
      <xdr:nvGraphicFramePr>
        <xdr:cNvPr id="102" name="Chart 101">
          <a:extLst>
            <a:ext uri="{FF2B5EF4-FFF2-40B4-BE49-F238E27FC236}">
              <a16:creationId xmlns:a16="http://schemas.microsoft.com/office/drawing/2014/main" id="{3BABBAA3-6211-4AF7-9EEA-AC525F472D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25</xdr:col>
      <xdr:colOff>367393</xdr:colOff>
      <xdr:row>6</xdr:row>
      <xdr:rowOff>13606</xdr:rowOff>
    </xdr:from>
    <xdr:to>
      <xdr:col>28</xdr:col>
      <xdr:colOff>493940</xdr:colOff>
      <xdr:row>16</xdr:row>
      <xdr:rowOff>69272</xdr:rowOff>
    </xdr:to>
    <xdr:grpSp>
      <xdr:nvGrpSpPr>
        <xdr:cNvPr id="103" name="Group 102">
          <a:extLst>
            <a:ext uri="{FF2B5EF4-FFF2-40B4-BE49-F238E27FC236}">
              <a16:creationId xmlns:a16="http://schemas.microsoft.com/office/drawing/2014/main" id="{607A1C16-EC31-48B7-83AD-748EA09E682C}"/>
            </a:ext>
          </a:extLst>
        </xdr:cNvPr>
        <xdr:cNvGrpSpPr/>
      </xdr:nvGrpSpPr>
      <xdr:grpSpPr>
        <a:xfrm>
          <a:off x="15675429" y="1156606"/>
          <a:ext cx="1963511" cy="1960666"/>
          <a:chOff x="14014124" y="1312101"/>
          <a:chExt cx="1963511" cy="1668112"/>
        </a:xfrm>
      </xdr:grpSpPr>
      <xdr:sp macro="" textlink="">
        <xdr:nvSpPr>
          <xdr:cNvPr id="104" name="Rectangle: Rounded Corners 103">
            <a:extLst>
              <a:ext uri="{FF2B5EF4-FFF2-40B4-BE49-F238E27FC236}">
                <a16:creationId xmlns:a16="http://schemas.microsoft.com/office/drawing/2014/main" id="{76110F5F-020B-F2D3-76B8-899672204A0C}"/>
              </a:ext>
            </a:extLst>
          </xdr:cNvPr>
          <xdr:cNvSpPr/>
        </xdr:nvSpPr>
        <xdr:spPr>
          <a:xfrm>
            <a:off x="14014124" y="1312101"/>
            <a:ext cx="1963511" cy="1668112"/>
          </a:xfrm>
          <a:prstGeom prst="roundRect">
            <a:avLst/>
          </a:prstGeom>
          <a:solidFill>
            <a:srgbClr val="333333"/>
          </a:solidFill>
          <a:ln w="9525" cmpd="sng">
            <a:noFill/>
          </a:ln>
          <a:effectLst>
            <a:softEdge rad="127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endParaRPr lang="en-IN" sz="2400" b="1" i="0" u="none" strike="noStrike">
              <a:solidFill>
                <a:schemeClr val="bg1"/>
              </a:solidFill>
              <a:latin typeface="Calibri"/>
              <a:ea typeface="+mn-ea"/>
              <a:cs typeface="Calibri"/>
            </a:endParaRPr>
          </a:p>
        </xdr:txBody>
      </xdr:sp>
      <xdr:sp macro="" textlink="'PIVOT ANALZYE'!F82">
        <xdr:nvSpPr>
          <xdr:cNvPr id="105" name="TextBox 104">
            <a:extLst>
              <a:ext uri="{FF2B5EF4-FFF2-40B4-BE49-F238E27FC236}">
                <a16:creationId xmlns:a16="http://schemas.microsoft.com/office/drawing/2014/main" id="{99D52A45-21BA-CD9A-2DFA-836C4C2055C2}"/>
              </a:ext>
            </a:extLst>
          </xdr:cNvPr>
          <xdr:cNvSpPr txBox="1"/>
        </xdr:nvSpPr>
        <xdr:spPr>
          <a:xfrm>
            <a:off x="14316830" y="2002501"/>
            <a:ext cx="1656721" cy="343154"/>
          </a:xfrm>
          <a:prstGeom prst="rect">
            <a:avLst/>
          </a:prstGeom>
          <a:solidFill>
            <a:srgbClr val="333333"/>
          </a:solidFill>
          <a:ln w="9525" cmpd="sng">
            <a:noFill/>
          </a:ln>
          <a:effectLst>
            <a:softEdge rad="127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A98EE500-C2FC-45B3-9595-B73B9AF0951A}" type="TxLink">
              <a:rPr lang="en-US" sz="2400" b="1" i="0" u="none" strike="noStrike">
                <a:solidFill>
                  <a:schemeClr val="bg1"/>
                </a:solidFill>
                <a:latin typeface="Calibri"/>
                <a:ea typeface="+mn-ea"/>
                <a:cs typeface="Calibri"/>
              </a:rPr>
              <a:pPr marL="0" indent="0" algn="l"/>
              <a:t>Re-booked</a:t>
            </a:fld>
            <a:endParaRPr lang="en-IN" sz="2400" b="1" i="0" u="none" strike="noStrike">
              <a:solidFill>
                <a:schemeClr val="bg1"/>
              </a:solidFill>
              <a:latin typeface="Calibri"/>
              <a:ea typeface="+mn-ea"/>
              <a:cs typeface="Calibri"/>
            </a:endParaRPr>
          </a:p>
        </xdr:txBody>
      </xdr:sp>
      <xdr:sp macro="" textlink="'PIVOT ANALZYE'!G82">
        <xdr:nvSpPr>
          <xdr:cNvPr id="106" name="TextBox 105">
            <a:extLst>
              <a:ext uri="{FF2B5EF4-FFF2-40B4-BE49-F238E27FC236}">
                <a16:creationId xmlns:a16="http://schemas.microsoft.com/office/drawing/2014/main" id="{3370678D-02CE-38FF-E9DA-6F4240BDEE23}"/>
              </a:ext>
            </a:extLst>
          </xdr:cNvPr>
          <xdr:cNvSpPr txBox="1"/>
        </xdr:nvSpPr>
        <xdr:spPr>
          <a:xfrm>
            <a:off x="14385287" y="2307706"/>
            <a:ext cx="1219933" cy="447134"/>
          </a:xfrm>
          <a:prstGeom prst="rect">
            <a:avLst/>
          </a:prstGeom>
          <a:solidFill>
            <a:srgbClr val="333333"/>
          </a:solidFill>
          <a:ln w="9525" cmpd="sng">
            <a:noFill/>
          </a:ln>
          <a:effectLst>
            <a:softEdge rad="127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4C0E5C8-9F58-45E1-9C97-481E3CBE2895}" type="TxLink">
              <a:rPr lang="en-US" sz="2400" b="1" i="0" u="none" strike="noStrike">
                <a:solidFill>
                  <a:schemeClr val="bg1"/>
                </a:solidFill>
                <a:latin typeface="Calibri"/>
                <a:ea typeface="+mn-ea"/>
                <a:cs typeface="Calibri"/>
              </a:rPr>
              <a:pPr marL="0" indent="0" algn="ctr"/>
              <a:t>969</a:t>
            </a:fld>
            <a:endParaRPr lang="en-US" sz="2400" b="1" i="0" u="none" strike="noStrike">
              <a:solidFill>
                <a:schemeClr val="bg1"/>
              </a:solidFill>
              <a:latin typeface="Calibri"/>
              <a:ea typeface="+mn-ea"/>
              <a:cs typeface="Calibri"/>
            </a:endParaRPr>
          </a:p>
        </xdr:txBody>
      </xdr:sp>
    </xdr:grpSp>
    <xdr:clientData/>
  </xdr:twoCellAnchor>
  <xdr:twoCellAnchor editAs="oneCell">
    <xdr:from>
      <xdr:col>8</xdr:col>
      <xdr:colOff>353786</xdr:colOff>
      <xdr:row>0</xdr:row>
      <xdr:rowOff>63211</xdr:rowOff>
    </xdr:from>
    <xdr:to>
      <xdr:col>9</xdr:col>
      <xdr:colOff>544285</xdr:colOff>
      <xdr:row>4</xdr:row>
      <xdr:rowOff>104032</xdr:rowOff>
    </xdr:to>
    <xdr:pic>
      <xdr:nvPicPr>
        <xdr:cNvPr id="108" name="Picture 107">
          <a:extLst>
            <a:ext uri="{FF2B5EF4-FFF2-40B4-BE49-F238E27FC236}">
              <a16:creationId xmlns:a16="http://schemas.microsoft.com/office/drawing/2014/main" id="{77F32834-4699-F543-B0BF-1C69A0039E0E}"/>
            </a:ext>
          </a:extLst>
        </xdr:cNvPr>
        <xdr:cNvPicPr>
          <a:picLocks noChangeAspect="1"/>
        </xdr:cNvPicPr>
      </xdr:nvPicPr>
      <xdr:blipFill>
        <a:blip xmlns:r="http://schemas.openxmlformats.org/officeDocument/2006/relationships" r:embed="rId15"/>
        <a:stretch>
          <a:fillRect/>
        </a:stretch>
      </xdr:blipFill>
      <xdr:spPr>
        <a:xfrm>
          <a:off x="5252357" y="63211"/>
          <a:ext cx="802821" cy="802821"/>
        </a:xfrm>
        <a:prstGeom prst="rect">
          <a:avLst/>
        </a:prstGeom>
      </xdr:spPr>
    </xdr:pic>
    <xdr:clientData/>
  </xdr:twoCellAnchor>
  <xdr:twoCellAnchor editAs="oneCell">
    <xdr:from>
      <xdr:col>26</xdr:col>
      <xdr:colOff>476250</xdr:colOff>
      <xdr:row>6</xdr:row>
      <xdr:rowOff>172069</xdr:rowOff>
    </xdr:from>
    <xdr:to>
      <xdr:col>27</xdr:col>
      <xdr:colOff>481073</xdr:colOff>
      <xdr:row>10</xdr:row>
      <xdr:rowOff>27214</xdr:rowOff>
    </xdr:to>
    <xdr:pic>
      <xdr:nvPicPr>
        <xdr:cNvPr id="112" name="Picture 111">
          <a:extLst>
            <a:ext uri="{FF2B5EF4-FFF2-40B4-BE49-F238E27FC236}">
              <a16:creationId xmlns:a16="http://schemas.microsoft.com/office/drawing/2014/main" id="{D52B807A-76CB-E3AF-8583-46BA22F789E9}"/>
            </a:ext>
          </a:extLst>
        </xdr:cNvPr>
        <xdr:cNvPicPr>
          <a:picLocks noChangeAspect="1"/>
        </xdr:cNvPicPr>
      </xdr:nvPicPr>
      <xdr:blipFill>
        <a:blip xmlns:r="http://schemas.openxmlformats.org/officeDocument/2006/relationships" r:embed="rId16"/>
        <a:stretch>
          <a:fillRect/>
        </a:stretch>
      </xdr:blipFill>
      <xdr:spPr>
        <a:xfrm>
          <a:off x="16396607" y="1315069"/>
          <a:ext cx="617145" cy="617145"/>
        </a:xfrm>
        <a:prstGeom prst="rect">
          <a:avLst/>
        </a:prstGeom>
      </xdr:spPr>
    </xdr:pic>
    <xdr:clientData/>
  </xdr:twoCellAnchor>
  <xdr:twoCellAnchor editAs="oneCell">
    <xdr:from>
      <xdr:col>3</xdr:col>
      <xdr:colOff>94014</xdr:colOff>
      <xdr:row>29</xdr:row>
      <xdr:rowOff>94012</xdr:rowOff>
    </xdr:from>
    <xdr:to>
      <xdr:col>4</xdr:col>
      <xdr:colOff>13607</xdr:colOff>
      <xdr:row>32</xdr:row>
      <xdr:rowOff>54427</xdr:rowOff>
    </xdr:to>
    <xdr:pic>
      <xdr:nvPicPr>
        <xdr:cNvPr id="116" name="Picture 115">
          <a:extLst>
            <a:ext uri="{FF2B5EF4-FFF2-40B4-BE49-F238E27FC236}">
              <a16:creationId xmlns:a16="http://schemas.microsoft.com/office/drawing/2014/main" id="{05E979F0-2955-964A-2861-70F19629188D}"/>
            </a:ext>
          </a:extLst>
        </xdr:cNvPr>
        <xdr:cNvPicPr>
          <a:picLocks noChangeAspect="1"/>
        </xdr:cNvPicPr>
      </xdr:nvPicPr>
      <xdr:blipFill>
        <a:blip xmlns:r="http://schemas.openxmlformats.org/officeDocument/2006/relationships" r:embed="rId17"/>
        <a:stretch>
          <a:fillRect/>
        </a:stretch>
      </xdr:blipFill>
      <xdr:spPr>
        <a:xfrm>
          <a:off x="1930978" y="5618512"/>
          <a:ext cx="531915" cy="531915"/>
        </a:xfrm>
        <a:prstGeom prst="rect">
          <a:avLst/>
        </a:prstGeom>
      </xdr:spPr>
    </xdr:pic>
    <xdr:clientData/>
  </xdr:twoCellAnchor>
  <xdr:twoCellAnchor editAs="oneCell">
    <xdr:from>
      <xdr:col>2</xdr:col>
      <xdr:colOff>367394</xdr:colOff>
      <xdr:row>31</xdr:row>
      <xdr:rowOff>149678</xdr:rowOff>
    </xdr:from>
    <xdr:to>
      <xdr:col>3</xdr:col>
      <xdr:colOff>176895</xdr:colOff>
      <xdr:row>34</xdr:row>
      <xdr:rowOff>40821</xdr:rowOff>
    </xdr:to>
    <xdr:pic>
      <xdr:nvPicPr>
        <xdr:cNvPr id="118" name="Picture 117">
          <a:extLst>
            <a:ext uri="{FF2B5EF4-FFF2-40B4-BE49-F238E27FC236}">
              <a16:creationId xmlns:a16="http://schemas.microsoft.com/office/drawing/2014/main" id="{A63A03A5-D3D5-1BEF-9F4A-C6F1FC323FAB}"/>
            </a:ext>
          </a:extLst>
        </xdr:cNvPr>
        <xdr:cNvPicPr>
          <a:picLocks noChangeAspect="1"/>
        </xdr:cNvPicPr>
      </xdr:nvPicPr>
      <xdr:blipFill>
        <a:blip xmlns:r="http://schemas.openxmlformats.org/officeDocument/2006/relationships" r:embed="rId18"/>
        <a:stretch>
          <a:fillRect/>
        </a:stretch>
      </xdr:blipFill>
      <xdr:spPr>
        <a:xfrm>
          <a:off x="1592037" y="6055178"/>
          <a:ext cx="421822" cy="462643"/>
        </a:xfrm>
        <a:prstGeom prst="rect">
          <a:avLst/>
        </a:prstGeom>
      </xdr:spPr>
    </xdr:pic>
    <xdr:clientData/>
  </xdr:twoCellAnchor>
  <xdr:twoCellAnchor editAs="oneCell">
    <xdr:from>
      <xdr:col>3</xdr:col>
      <xdr:colOff>40822</xdr:colOff>
      <xdr:row>34</xdr:row>
      <xdr:rowOff>40821</xdr:rowOff>
    </xdr:from>
    <xdr:to>
      <xdr:col>4</xdr:col>
      <xdr:colOff>130847</xdr:colOff>
      <xdr:row>36</xdr:row>
      <xdr:rowOff>125802</xdr:rowOff>
    </xdr:to>
    <xdr:pic>
      <xdr:nvPicPr>
        <xdr:cNvPr id="119" name="Picture 118">
          <a:extLst>
            <a:ext uri="{FF2B5EF4-FFF2-40B4-BE49-F238E27FC236}">
              <a16:creationId xmlns:a16="http://schemas.microsoft.com/office/drawing/2014/main" id="{8BAD577F-C7D2-99DD-078E-1A86941B58DA}"/>
            </a:ext>
          </a:extLst>
        </xdr:cNvPr>
        <xdr:cNvPicPr>
          <a:picLocks noChangeAspect="1"/>
        </xdr:cNvPicPr>
      </xdr:nvPicPr>
      <xdr:blipFill>
        <a:blip xmlns:r="http://schemas.openxmlformats.org/officeDocument/2006/relationships" r:embed="rId19"/>
        <a:stretch>
          <a:fillRect/>
        </a:stretch>
      </xdr:blipFill>
      <xdr:spPr>
        <a:xfrm>
          <a:off x="1873935" y="6762236"/>
          <a:ext cx="701063" cy="480358"/>
        </a:xfrm>
        <a:prstGeom prst="rect">
          <a:avLst/>
        </a:prstGeom>
      </xdr:spPr>
    </xdr:pic>
    <xdr:clientData/>
  </xdr:twoCellAnchor>
  <xdr:twoCellAnchor editAs="oneCell">
    <xdr:from>
      <xdr:col>2</xdr:col>
      <xdr:colOff>449037</xdr:colOff>
      <xdr:row>36</xdr:row>
      <xdr:rowOff>176892</xdr:rowOff>
    </xdr:from>
    <xdr:to>
      <xdr:col>3</xdr:col>
      <xdr:colOff>367394</xdr:colOff>
      <xdr:row>39</xdr:row>
      <xdr:rowOff>136070</xdr:rowOff>
    </xdr:to>
    <xdr:pic>
      <xdr:nvPicPr>
        <xdr:cNvPr id="120" name="Picture 119">
          <a:extLst>
            <a:ext uri="{FF2B5EF4-FFF2-40B4-BE49-F238E27FC236}">
              <a16:creationId xmlns:a16="http://schemas.microsoft.com/office/drawing/2014/main" id="{44A871C7-2E6F-90DB-E763-29EDCD9D1939}"/>
            </a:ext>
          </a:extLst>
        </xdr:cNvPr>
        <xdr:cNvPicPr>
          <a:picLocks noChangeAspect="1"/>
        </xdr:cNvPicPr>
      </xdr:nvPicPr>
      <xdr:blipFill>
        <a:blip xmlns:r="http://schemas.openxmlformats.org/officeDocument/2006/relationships" r:embed="rId20"/>
        <a:stretch>
          <a:fillRect/>
        </a:stretch>
      </xdr:blipFill>
      <xdr:spPr>
        <a:xfrm>
          <a:off x="1673680" y="7034892"/>
          <a:ext cx="530678" cy="530678"/>
        </a:xfrm>
        <a:prstGeom prst="rect">
          <a:avLst/>
        </a:prstGeom>
      </xdr:spPr>
    </xdr:pic>
    <xdr:clientData/>
  </xdr:twoCellAnchor>
  <xdr:twoCellAnchor editAs="oneCell">
    <xdr:from>
      <xdr:col>2</xdr:col>
      <xdr:colOff>51954</xdr:colOff>
      <xdr:row>9</xdr:row>
      <xdr:rowOff>69273</xdr:rowOff>
    </xdr:from>
    <xdr:to>
      <xdr:col>2</xdr:col>
      <xdr:colOff>571499</xdr:colOff>
      <xdr:row>12</xdr:row>
      <xdr:rowOff>17318</xdr:rowOff>
    </xdr:to>
    <xdr:pic>
      <xdr:nvPicPr>
        <xdr:cNvPr id="122" name="Picture 121">
          <a:extLst>
            <a:ext uri="{FF2B5EF4-FFF2-40B4-BE49-F238E27FC236}">
              <a16:creationId xmlns:a16="http://schemas.microsoft.com/office/drawing/2014/main" id="{99AEC480-578B-93AE-1874-C9AD3F67A1EE}"/>
            </a:ext>
          </a:extLst>
        </xdr:cNvPr>
        <xdr:cNvPicPr>
          <a:picLocks noChangeAspect="1"/>
        </xdr:cNvPicPr>
      </xdr:nvPicPr>
      <xdr:blipFill>
        <a:blip xmlns:r="http://schemas.openxmlformats.org/officeDocument/2006/relationships" r:embed="rId21"/>
        <a:stretch>
          <a:fillRect/>
        </a:stretch>
      </xdr:blipFill>
      <xdr:spPr>
        <a:xfrm>
          <a:off x="1264227" y="1783773"/>
          <a:ext cx="519545" cy="519545"/>
        </a:xfrm>
        <a:prstGeom prst="rect">
          <a:avLst/>
        </a:prstGeom>
      </xdr:spPr>
    </xdr:pic>
    <xdr:clientData/>
  </xdr:twoCellAnchor>
  <xdr:twoCellAnchor editAs="oneCell">
    <xdr:from>
      <xdr:col>4</xdr:col>
      <xdr:colOff>521156</xdr:colOff>
      <xdr:row>12</xdr:row>
      <xdr:rowOff>78180</xdr:rowOff>
    </xdr:from>
    <xdr:to>
      <xdr:col>6</xdr:col>
      <xdr:colOff>153781</xdr:colOff>
      <xdr:row>15</xdr:row>
      <xdr:rowOff>9802</xdr:rowOff>
    </xdr:to>
    <xdr:pic>
      <xdr:nvPicPr>
        <xdr:cNvPr id="123" name="Picture 122">
          <a:extLst>
            <a:ext uri="{FF2B5EF4-FFF2-40B4-BE49-F238E27FC236}">
              <a16:creationId xmlns:a16="http://schemas.microsoft.com/office/drawing/2014/main" id="{3584D29D-504E-14E5-C9C1-4743E97B75D4}"/>
            </a:ext>
          </a:extLst>
        </xdr:cNvPr>
        <xdr:cNvPicPr>
          <a:picLocks noChangeAspect="1"/>
        </xdr:cNvPicPr>
      </xdr:nvPicPr>
      <xdr:blipFill>
        <a:blip xmlns:r="http://schemas.openxmlformats.org/officeDocument/2006/relationships" r:embed="rId22"/>
        <a:stretch>
          <a:fillRect/>
        </a:stretch>
      </xdr:blipFill>
      <xdr:spPr>
        <a:xfrm>
          <a:off x="2945701" y="2364180"/>
          <a:ext cx="597229" cy="597229"/>
        </a:xfrm>
        <a:prstGeom prst="rect">
          <a:avLst/>
        </a:prstGeom>
      </xdr:spPr>
    </xdr:pic>
    <xdr:clientData/>
  </xdr:twoCellAnchor>
  <xdr:twoCellAnchor editAs="oneCell">
    <xdr:from>
      <xdr:col>2</xdr:col>
      <xdr:colOff>346363</xdr:colOff>
      <xdr:row>14</xdr:row>
      <xdr:rowOff>155863</xdr:rowOff>
    </xdr:from>
    <xdr:to>
      <xdr:col>3</xdr:col>
      <xdr:colOff>242455</xdr:colOff>
      <xdr:row>17</xdr:row>
      <xdr:rowOff>86591</xdr:rowOff>
    </xdr:to>
    <xdr:pic>
      <xdr:nvPicPr>
        <xdr:cNvPr id="125" name="Picture 124">
          <a:extLst>
            <a:ext uri="{FF2B5EF4-FFF2-40B4-BE49-F238E27FC236}">
              <a16:creationId xmlns:a16="http://schemas.microsoft.com/office/drawing/2014/main" id="{EEDE3082-C116-1CED-6CBF-5BFBB44B6E5A}"/>
            </a:ext>
          </a:extLst>
        </xdr:cNvPr>
        <xdr:cNvPicPr>
          <a:picLocks noChangeAspect="1"/>
        </xdr:cNvPicPr>
      </xdr:nvPicPr>
      <xdr:blipFill>
        <a:blip xmlns:r="http://schemas.openxmlformats.org/officeDocument/2006/relationships" r:embed="rId23"/>
        <a:stretch>
          <a:fillRect/>
        </a:stretch>
      </xdr:blipFill>
      <xdr:spPr>
        <a:xfrm flipH="1">
          <a:off x="1558636" y="2822863"/>
          <a:ext cx="502228" cy="502228"/>
        </a:xfrm>
        <a:prstGeom prst="rect">
          <a:avLst/>
        </a:prstGeom>
      </xdr:spPr>
    </xdr:pic>
    <xdr:clientData/>
  </xdr:twoCellAnchor>
  <xdr:twoCellAnchor editAs="oneCell">
    <xdr:from>
      <xdr:col>2</xdr:col>
      <xdr:colOff>502227</xdr:colOff>
      <xdr:row>18</xdr:row>
      <xdr:rowOff>17319</xdr:rowOff>
    </xdr:from>
    <xdr:to>
      <xdr:col>3</xdr:col>
      <xdr:colOff>346364</xdr:colOff>
      <xdr:row>20</xdr:row>
      <xdr:rowOff>86592</xdr:rowOff>
    </xdr:to>
    <xdr:pic>
      <xdr:nvPicPr>
        <xdr:cNvPr id="126" name="Picture 125">
          <a:extLst>
            <a:ext uri="{FF2B5EF4-FFF2-40B4-BE49-F238E27FC236}">
              <a16:creationId xmlns:a16="http://schemas.microsoft.com/office/drawing/2014/main" id="{7024F433-A1BC-AA8A-8FDE-76FDE19F9751}"/>
            </a:ext>
          </a:extLst>
        </xdr:cNvPr>
        <xdr:cNvPicPr>
          <a:picLocks noChangeAspect="1"/>
        </xdr:cNvPicPr>
      </xdr:nvPicPr>
      <xdr:blipFill>
        <a:blip xmlns:r="http://schemas.openxmlformats.org/officeDocument/2006/relationships" r:embed="rId24"/>
        <a:stretch>
          <a:fillRect/>
        </a:stretch>
      </xdr:blipFill>
      <xdr:spPr>
        <a:xfrm flipH="1">
          <a:off x="1714500" y="3446319"/>
          <a:ext cx="450273" cy="450273"/>
        </a:xfrm>
        <a:prstGeom prst="rect">
          <a:avLst/>
        </a:prstGeom>
      </xdr:spPr>
    </xdr:pic>
    <xdr:clientData/>
  </xdr:twoCellAnchor>
  <xdr:twoCellAnchor editAs="oneCell">
    <xdr:from>
      <xdr:col>3</xdr:col>
      <xdr:colOff>428625</xdr:colOff>
      <xdr:row>20</xdr:row>
      <xdr:rowOff>47336</xdr:rowOff>
    </xdr:from>
    <xdr:to>
      <xdr:col>4</xdr:col>
      <xdr:colOff>349250</xdr:colOff>
      <xdr:row>22</xdr:row>
      <xdr:rowOff>190211</xdr:rowOff>
    </xdr:to>
    <xdr:pic>
      <xdr:nvPicPr>
        <xdr:cNvPr id="127" name="Picture 126">
          <a:extLst>
            <a:ext uri="{FF2B5EF4-FFF2-40B4-BE49-F238E27FC236}">
              <a16:creationId xmlns:a16="http://schemas.microsoft.com/office/drawing/2014/main" id="{96EC27E4-ADF8-A2A2-91C6-82C7F3263CD4}"/>
            </a:ext>
          </a:extLst>
        </xdr:cNvPr>
        <xdr:cNvPicPr>
          <a:picLocks noChangeAspect="1"/>
        </xdr:cNvPicPr>
      </xdr:nvPicPr>
      <xdr:blipFill>
        <a:blip xmlns:r="http://schemas.openxmlformats.org/officeDocument/2006/relationships" r:embed="rId25"/>
        <a:stretch>
          <a:fillRect/>
        </a:stretch>
      </xdr:blipFill>
      <xdr:spPr>
        <a:xfrm>
          <a:off x="2238375" y="3857336"/>
          <a:ext cx="523875" cy="523875"/>
        </a:xfrm>
        <a:prstGeom prst="rect">
          <a:avLst/>
        </a:prstGeom>
      </xdr:spPr>
    </xdr:pic>
    <xdr:clientData/>
  </xdr:twoCellAnchor>
  <xdr:twoCellAnchor editAs="oneCell">
    <xdr:from>
      <xdr:col>2</xdr:col>
      <xdr:colOff>174626</xdr:colOff>
      <xdr:row>49</xdr:row>
      <xdr:rowOff>15876</xdr:rowOff>
    </xdr:from>
    <xdr:to>
      <xdr:col>3</xdr:col>
      <xdr:colOff>79376</xdr:colOff>
      <xdr:row>51</xdr:row>
      <xdr:rowOff>142876</xdr:rowOff>
    </xdr:to>
    <xdr:pic>
      <xdr:nvPicPr>
        <xdr:cNvPr id="128" name="Picture 127">
          <a:extLst>
            <a:ext uri="{FF2B5EF4-FFF2-40B4-BE49-F238E27FC236}">
              <a16:creationId xmlns:a16="http://schemas.microsoft.com/office/drawing/2014/main" id="{034BB42F-5BE3-35FA-DC67-F0CA105792FB}"/>
            </a:ext>
          </a:extLst>
        </xdr:cNvPr>
        <xdr:cNvPicPr>
          <a:picLocks noChangeAspect="1"/>
        </xdr:cNvPicPr>
      </xdr:nvPicPr>
      <xdr:blipFill>
        <a:blip xmlns:r="http://schemas.openxmlformats.org/officeDocument/2006/relationships" r:embed="rId26"/>
        <a:stretch>
          <a:fillRect/>
        </a:stretch>
      </xdr:blipFill>
      <xdr:spPr>
        <a:xfrm>
          <a:off x="1381126" y="9350376"/>
          <a:ext cx="508000" cy="508000"/>
        </a:xfrm>
        <a:prstGeom prst="rect">
          <a:avLst/>
        </a:prstGeom>
      </xdr:spPr>
    </xdr:pic>
    <xdr:clientData/>
  </xdr:twoCellAnchor>
  <xdr:twoCellAnchor editAs="oneCell">
    <xdr:from>
      <xdr:col>2</xdr:col>
      <xdr:colOff>190500</xdr:colOff>
      <xdr:row>46</xdr:row>
      <xdr:rowOff>174625</xdr:rowOff>
    </xdr:from>
    <xdr:to>
      <xdr:col>2</xdr:col>
      <xdr:colOff>523875</xdr:colOff>
      <xdr:row>48</xdr:row>
      <xdr:rowOff>127000</xdr:rowOff>
    </xdr:to>
    <xdr:pic>
      <xdr:nvPicPr>
        <xdr:cNvPr id="129" name="Picture 128">
          <a:extLst>
            <a:ext uri="{FF2B5EF4-FFF2-40B4-BE49-F238E27FC236}">
              <a16:creationId xmlns:a16="http://schemas.microsoft.com/office/drawing/2014/main" id="{163AC003-D5E4-94A9-0BD1-33D4521261B9}"/>
            </a:ext>
          </a:extLst>
        </xdr:cNvPr>
        <xdr:cNvPicPr>
          <a:picLocks noChangeAspect="1"/>
        </xdr:cNvPicPr>
      </xdr:nvPicPr>
      <xdr:blipFill>
        <a:blip xmlns:r="http://schemas.openxmlformats.org/officeDocument/2006/relationships" r:embed="rId27"/>
        <a:stretch>
          <a:fillRect/>
        </a:stretch>
      </xdr:blipFill>
      <xdr:spPr>
        <a:xfrm>
          <a:off x="1397000" y="8937625"/>
          <a:ext cx="333375" cy="333375"/>
        </a:xfrm>
        <a:prstGeom prst="rect">
          <a:avLst/>
        </a:prstGeom>
      </xdr:spPr>
    </xdr:pic>
    <xdr:clientData/>
  </xdr:twoCellAnchor>
  <xdr:twoCellAnchor editAs="oneCell">
    <xdr:from>
      <xdr:col>2</xdr:col>
      <xdr:colOff>254000</xdr:colOff>
      <xdr:row>54</xdr:row>
      <xdr:rowOff>142875</xdr:rowOff>
    </xdr:from>
    <xdr:to>
      <xdr:col>3</xdr:col>
      <xdr:colOff>79375</xdr:colOff>
      <xdr:row>57</xdr:row>
      <xdr:rowOff>0</xdr:rowOff>
    </xdr:to>
    <xdr:pic>
      <xdr:nvPicPr>
        <xdr:cNvPr id="130" name="Picture 129">
          <a:extLst>
            <a:ext uri="{FF2B5EF4-FFF2-40B4-BE49-F238E27FC236}">
              <a16:creationId xmlns:a16="http://schemas.microsoft.com/office/drawing/2014/main" id="{B90184E3-5837-F817-72A9-57679B9DDEF3}"/>
            </a:ext>
          </a:extLst>
        </xdr:cNvPr>
        <xdr:cNvPicPr>
          <a:picLocks noChangeAspect="1"/>
        </xdr:cNvPicPr>
      </xdr:nvPicPr>
      <xdr:blipFill>
        <a:blip xmlns:r="http://schemas.openxmlformats.org/officeDocument/2006/relationships" r:embed="rId28"/>
        <a:stretch>
          <a:fillRect/>
        </a:stretch>
      </xdr:blipFill>
      <xdr:spPr>
        <a:xfrm>
          <a:off x="1460500" y="10429875"/>
          <a:ext cx="428625" cy="428625"/>
        </a:xfrm>
        <a:prstGeom prst="rect">
          <a:avLst/>
        </a:prstGeom>
      </xdr:spPr>
    </xdr:pic>
    <xdr:clientData/>
  </xdr:twoCellAnchor>
  <xdr:twoCellAnchor editAs="oneCell">
    <xdr:from>
      <xdr:col>2</xdr:col>
      <xdr:colOff>333376</xdr:colOff>
      <xdr:row>51</xdr:row>
      <xdr:rowOff>95251</xdr:rowOff>
    </xdr:from>
    <xdr:to>
      <xdr:col>3</xdr:col>
      <xdr:colOff>301626</xdr:colOff>
      <xdr:row>54</xdr:row>
      <xdr:rowOff>95251</xdr:rowOff>
    </xdr:to>
    <xdr:pic>
      <xdr:nvPicPr>
        <xdr:cNvPr id="131" name="Picture 130">
          <a:extLst>
            <a:ext uri="{FF2B5EF4-FFF2-40B4-BE49-F238E27FC236}">
              <a16:creationId xmlns:a16="http://schemas.microsoft.com/office/drawing/2014/main" id="{43F914E3-54FD-07BF-340E-557DE113F6F5}"/>
            </a:ext>
          </a:extLst>
        </xdr:cNvPr>
        <xdr:cNvPicPr>
          <a:picLocks noChangeAspect="1"/>
        </xdr:cNvPicPr>
      </xdr:nvPicPr>
      <xdr:blipFill>
        <a:blip xmlns:r="http://schemas.openxmlformats.org/officeDocument/2006/relationships" r:embed="rId29"/>
        <a:stretch>
          <a:fillRect/>
        </a:stretch>
      </xdr:blipFill>
      <xdr:spPr>
        <a:xfrm>
          <a:off x="1539876" y="9810751"/>
          <a:ext cx="571500" cy="571500"/>
        </a:xfrm>
        <a:prstGeom prst="rect">
          <a:avLst/>
        </a:prstGeom>
      </xdr:spPr>
    </xdr:pic>
    <xdr:clientData/>
  </xdr:twoCellAnchor>
  <xdr:twoCellAnchor>
    <xdr:from>
      <xdr:col>23</xdr:col>
      <xdr:colOff>415636</xdr:colOff>
      <xdr:row>0</xdr:row>
      <xdr:rowOff>138544</xdr:rowOff>
    </xdr:from>
    <xdr:to>
      <xdr:col>29</xdr:col>
      <xdr:colOff>536862</xdr:colOff>
      <xdr:row>5</xdr:row>
      <xdr:rowOff>121227</xdr:rowOff>
    </xdr:to>
    <xdr:sp macro="" textlink="">
      <xdr:nvSpPr>
        <xdr:cNvPr id="135" name="Rectangle: Rounded Corners 134">
          <a:extLst>
            <a:ext uri="{FF2B5EF4-FFF2-40B4-BE49-F238E27FC236}">
              <a16:creationId xmlns:a16="http://schemas.microsoft.com/office/drawing/2014/main" id="{DA8219BD-AD78-DBF9-6A1C-42C3A65C88DE}"/>
            </a:ext>
          </a:extLst>
        </xdr:cNvPr>
        <xdr:cNvSpPr/>
      </xdr:nvSpPr>
      <xdr:spPr>
        <a:xfrm>
          <a:off x="14356772" y="138544"/>
          <a:ext cx="3758045" cy="935183"/>
        </a:xfrm>
        <a:prstGeom prst="roundRect">
          <a:avLst/>
        </a:prstGeom>
        <a:solidFill>
          <a:srgbClr val="33333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23</xdr:col>
      <xdr:colOff>311730</xdr:colOff>
      <xdr:row>0</xdr:row>
      <xdr:rowOff>34637</xdr:rowOff>
    </xdr:from>
    <xdr:to>
      <xdr:col>25</xdr:col>
      <xdr:colOff>225137</xdr:colOff>
      <xdr:row>6</xdr:row>
      <xdr:rowOff>17317</xdr:rowOff>
    </xdr:to>
    <xdr:pic>
      <xdr:nvPicPr>
        <xdr:cNvPr id="133" name="Picture 132">
          <a:hlinkClick xmlns:r="http://schemas.openxmlformats.org/officeDocument/2006/relationships" r:id="rId30"/>
          <a:extLst>
            <a:ext uri="{FF2B5EF4-FFF2-40B4-BE49-F238E27FC236}">
              <a16:creationId xmlns:a16="http://schemas.microsoft.com/office/drawing/2014/main" id="{D656A20B-0C00-F97C-69A8-30C938AE94A9}"/>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14252866" y="34637"/>
          <a:ext cx="1125680" cy="1125680"/>
        </a:xfrm>
        <a:prstGeom prst="rect">
          <a:avLst/>
        </a:prstGeom>
      </xdr:spPr>
    </xdr:pic>
    <xdr:clientData/>
  </xdr:twoCellAnchor>
  <xdr:twoCellAnchor editAs="oneCell">
    <xdr:from>
      <xdr:col>26</xdr:col>
      <xdr:colOff>432956</xdr:colOff>
      <xdr:row>0</xdr:row>
      <xdr:rowOff>138547</xdr:rowOff>
    </xdr:from>
    <xdr:to>
      <xdr:col>28</xdr:col>
      <xdr:colOff>86591</xdr:colOff>
      <xdr:row>5</xdr:row>
      <xdr:rowOff>51955</xdr:rowOff>
    </xdr:to>
    <xdr:pic>
      <xdr:nvPicPr>
        <xdr:cNvPr id="146" name="Picture 145">
          <a:hlinkClick xmlns:r="http://schemas.openxmlformats.org/officeDocument/2006/relationships" r:id="rId32"/>
          <a:extLst>
            <a:ext uri="{FF2B5EF4-FFF2-40B4-BE49-F238E27FC236}">
              <a16:creationId xmlns:a16="http://schemas.microsoft.com/office/drawing/2014/main" id="{F8880212-8F88-154F-2F06-41EE612B9C49}"/>
            </a:ext>
          </a:extLst>
        </xdr:cNvPr>
        <xdr:cNvPicPr>
          <a:picLocks noChangeAspect="1"/>
        </xdr:cNvPicPr>
      </xdr:nvPicPr>
      <xdr:blipFill>
        <a:blip xmlns:r="http://schemas.openxmlformats.org/officeDocument/2006/relationships" r:embed="rId33" cstate="print">
          <a:extLst>
            <a:ext uri="{28A0092B-C50C-407E-A947-70E740481C1C}">
              <a14:useLocalDpi xmlns:a14="http://schemas.microsoft.com/office/drawing/2010/main" val="0"/>
            </a:ext>
          </a:extLst>
        </a:blip>
        <a:stretch>
          <a:fillRect/>
        </a:stretch>
      </xdr:blipFill>
      <xdr:spPr>
        <a:xfrm>
          <a:off x="16192501" y="138547"/>
          <a:ext cx="865908" cy="865908"/>
        </a:xfrm>
        <a:prstGeom prst="rect">
          <a:avLst/>
        </a:prstGeom>
      </xdr:spPr>
    </xdr:pic>
    <xdr:clientData/>
  </xdr:twoCellAnchor>
  <xdr:twoCellAnchor editAs="oneCell">
    <xdr:from>
      <xdr:col>25</xdr:col>
      <xdr:colOff>121228</xdr:colOff>
      <xdr:row>1</xdr:row>
      <xdr:rowOff>0</xdr:rowOff>
    </xdr:from>
    <xdr:to>
      <xdr:col>26</xdr:col>
      <xdr:colOff>329048</xdr:colOff>
      <xdr:row>5</xdr:row>
      <xdr:rowOff>51956</xdr:rowOff>
    </xdr:to>
    <xdr:pic>
      <xdr:nvPicPr>
        <xdr:cNvPr id="148" name="Picture 147">
          <a:hlinkClick xmlns:r="http://schemas.openxmlformats.org/officeDocument/2006/relationships" r:id="rId34"/>
          <a:extLst>
            <a:ext uri="{FF2B5EF4-FFF2-40B4-BE49-F238E27FC236}">
              <a16:creationId xmlns:a16="http://schemas.microsoft.com/office/drawing/2014/main" id="{C290FFF5-10AE-987B-8F35-4CAB3D840395}"/>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Lst>
        </a:blip>
        <a:stretch>
          <a:fillRect/>
        </a:stretch>
      </xdr:blipFill>
      <xdr:spPr>
        <a:xfrm>
          <a:off x="15274637" y="190500"/>
          <a:ext cx="813956" cy="813956"/>
        </a:xfrm>
        <a:prstGeom prst="rect">
          <a:avLst/>
        </a:prstGeom>
      </xdr:spPr>
    </xdr:pic>
    <xdr:clientData/>
  </xdr:twoCellAnchor>
  <xdr:twoCellAnchor editAs="oneCell">
    <xdr:from>
      <xdr:col>28</xdr:col>
      <xdr:colOff>207820</xdr:colOff>
      <xdr:row>0</xdr:row>
      <xdr:rowOff>173183</xdr:rowOff>
    </xdr:from>
    <xdr:to>
      <xdr:col>29</xdr:col>
      <xdr:colOff>432955</xdr:colOff>
      <xdr:row>5</xdr:row>
      <xdr:rowOff>51955</xdr:rowOff>
    </xdr:to>
    <xdr:pic>
      <xdr:nvPicPr>
        <xdr:cNvPr id="150" name="Picture 149">
          <a:hlinkClick xmlns:r="http://schemas.openxmlformats.org/officeDocument/2006/relationships" r:id="rId36"/>
          <a:extLst>
            <a:ext uri="{FF2B5EF4-FFF2-40B4-BE49-F238E27FC236}">
              <a16:creationId xmlns:a16="http://schemas.microsoft.com/office/drawing/2014/main" id="{1CFEEF50-A3BA-D42E-E6EB-1B7895F7334F}"/>
            </a:ext>
          </a:extLst>
        </xdr:cNvPr>
        <xdr:cNvPicPr>
          <a:picLocks noChangeAspect="1"/>
        </xdr:cNvPicPr>
      </xdr:nvPicPr>
      <xdr:blipFill>
        <a:blip xmlns:r="http://schemas.openxmlformats.org/officeDocument/2006/relationships" r:embed="rId37" cstate="print">
          <a:extLst>
            <a:ext uri="{28A0092B-C50C-407E-A947-70E740481C1C}">
              <a14:useLocalDpi xmlns:a14="http://schemas.microsoft.com/office/drawing/2010/main" val="0"/>
            </a:ext>
          </a:extLst>
        </a:blip>
        <a:stretch>
          <a:fillRect/>
        </a:stretch>
      </xdr:blipFill>
      <xdr:spPr>
        <a:xfrm>
          <a:off x="17179638" y="173183"/>
          <a:ext cx="831272" cy="831272"/>
        </a:xfrm>
        <a:prstGeom prst="rect">
          <a:avLst/>
        </a:prstGeom>
      </xdr:spPr>
    </xdr:pic>
    <xdr:clientData/>
  </xdr:twoCellAnchor>
  <xdr:twoCellAnchor>
    <xdr:from>
      <xdr:col>0</xdr:col>
      <xdr:colOff>217714</xdr:colOff>
      <xdr:row>0</xdr:row>
      <xdr:rowOff>95250</xdr:rowOff>
    </xdr:from>
    <xdr:to>
      <xdr:col>8</xdr:col>
      <xdr:colOff>27214</xdr:colOff>
      <xdr:row>5</xdr:row>
      <xdr:rowOff>122464</xdr:rowOff>
    </xdr:to>
    <xdr:sp macro="" textlink="">
      <xdr:nvSpPr>
        <xdr:cNvPr id="152" name="Rectangle: Rounded Corners 151">
          <a:extLst>
            <a:ext uri="{FF2B5EF4-FFF2-40B4-BE49-F238E27FC236}">
              <a16:creationId xmlns:a16="http://schemas.microsoft.com/office/drawing/2014/main" id="{519D3816-4ADB-38C5-5BF4-732FFA3D300A}"/>
            </a:ext>
          </a:extLst>
        </xdr:cNvPr>
        <xdr:cNvSpPr/>
      </xdr:nvSpPr>
      <xdr:spPr>
        <a:xfrm>
          <a:off x="217714" y="95250"/>
          <a:ext cx="4708071" cy="979714"/>
        </a:xfrm>
        <a:prstGeom prst="roundRect">
          <a:avLst/>
        </a:prstGeom>
        <a:solidFill>
          <a:srgbClr val="33333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380999</xdr:colOff>
      <xdr:row>1</xdr:row>
      <xdr:rowOff>27214</xdr:rowOff>
    </xdr:from>
    <xdr:to>
      <xdr:col>1</xdr:col>
      <xdr:colOff>381000</xdr:colOff>
      <xdr:row>4</xdr:row>
      <xdr:rowOff>68036</xdr:rowOff>
    </xdr:to>
    <xdr:pic macro="[0]!Pdf_Converted">
      <xdr:nvPicPr>
        <xdr:cNvPr id="157" name="Picture 156">
          <a:extLst>
            <a:ext uri="{FF2B5EF4-FFF2-40B4-BE49-F238E27FC236}">
              <a16:creationId xmlns:a16="http://schemas.microsoft.com/office/drawing/2014/main" id="{E1262F0D-E976-4FBD-8F62-83B7EA752D4C}"/>
            </a:ext>
          </a:extLst>
        </xdr:cNvPr>
        <xdr:cNvPicPr>
          <a:picLocks noChangeAspect="1"/>
        </xdr:cNvPicPr>
      </xdr:nvPicPr>
      <xdr:blipFill>
        <a:blip xmlns:r="http://schemas.openxmlformats.org/officeDocument/2006/relationships" r:embed="rId38"/>
        <a:stretch>
          <a:fillRect/>
        </a:stretch>
      </xdr:blipFill>
      <xdr:spPr>
        <a:xfrm>
          <a:off x="380999" y="217714"/>
          <a:ext cx="612322" cy="612322"/>
        </a:xfrm>
        <a:prstGeom prst="rect">
          <a:avLst/>
        </a:prstGeom>
      </xdr:spPr>
    </xdr:pic>
    <xdr:clientData/>
  </xdr:twoCellAnchor>
  <xdr:twoCellAnchor editAs="oneCell">
    <xdr:from>
      <xdr:col>1</xdr:col>
      <xdr:colOff>489857</xdr:colOff>
      <xdr:row>1</xdr:row>
      <xdr:rowOff>0</xdr:rowOff>
    </xdr:from>
    <xdr:to>
      <xdr:col>2</xdr:col>
      <xdr:colOff>530679</xdr:colOff>
      <xdr:row>4</xdr:row>
      <xdr:rowOff>81644</xdr:rowOff>
    </xdr:to>
    <xdr:pic>
      <xdr:nvPicPr>
        <xdr:cNvPr id="159" name="Picture 158">
          <a:hlinkClick xmlns:r="http://schemas.openxmlformats.org/officeDocument/2006/relationships" r:id="rId39"/>
          <a:extLst>
            <a:ext uri="{FF2B5EF4-FFF2-40B4-BE49-F238E27FC236}">
              <a16:creationId xmlns:a16="http://schemas.microsoft.com/office/drawing/2014/main" id="{C28FF02E-37BF-3DC1-F75A-FF928F9AA24E}"/>
            </a:ext>
          </a:extLst>
        </xdr:cNvPr>
        <xdr:cNvPicPr>
          <a:picLocks noChangeAspect="1"/>
        </xdr:cNvPicPr>
      </xdr:nvPicPr>
      <xdr:blipFill>
        <a:blip xmlns:r="http://schemas.openxmlformats.org/officeDocument/2006/relationships" r:embed="rId40"/>
        <a:stretch>
          <a:fillRect/>
        </a:stretch>
      </xdr:blipFill>
      <xdr:spPr>
        <a:xfrm>
          <a:off x="1102178" y="190500"/>
          <a:ext cx="653144" cy="653144"/>
        </a:xfrm>
        <a:prstGeom prst="rect">
          <a:avLst/>
        </a:prstGeom>
      </xdr:spPr>
    </xdr:pic>
    <xdr:clientData/>
  </xdr:twoCellAnchor>
  <xdr:twoCellAnchor editAs="oneCell">
    <xdr:from>
      <xdr:col>3</xdr:col>
      <xdr:colOff>0</xdr:colOff>
      <xdr:row>1</xdr:row>
      <xdr:rowOff>0</xdr:rowOff>
    </xdr:from>
    <xdr:to>
      <xdr:col>4</xdr:col>
      <xdr:colOff>136071</xdr:colOff>
      <xdr:row>4</xdr:row>
      <xdr:rowOff>176893</xdr:rowOff>
    </xdr:to>
    <xdr:pic>
      <xdr:nvPicPr>
        <xdr:cNvPr id="161" name="Picture 160">
          <a:hlinkClick xmlns:r="http://schemas.openxmlformats.org/officeDocument/2006/relationships" r:id="rId41"/>
          <a:extLst>
            <a:ext uri="{FF2B5EF4-FFF2-40B4-BE49-F238E27FC236}">
              <a16:creationId xmlns:a16="http://schemas.microsoft.com/office/drawing/2014/main" id="{93DF3619-A5DA-F080-08D9-91182564EDC6}"/>
            </a:ext>
          </a:extLst>
        </xdr:cNvPr>
        <xdr:cNvPicPr>
          <a:picLocks noChangeAspect="1"/>
        </xdr:cNvPicPr>
      </xdr:nvPicPr>
      <xdr:blipFill>
        <a:blip xmlns:r="http://schemas.openxmlformats.org/officeDocument/2006/relationships" r:embed="rId42"/>
        <a:stretch>
          <a:fillRect/>
        </a:stretch>
      </xdr:blipFill>
      <xdr:spPr>
        <a:xfrm>
          <a:off x="1836964" y="190500"/>
          <a:ext cx="748393" cy="748393"/>
        </a:xfrm>
        <a:prstGeom prst="rect">
          <a:avLst/>
        </a:prstGeom>
      </xdr:spPr>
    </xdr:pic>
    <xdr:clientData/>
  </xdr:twoCellAnchor>
  <xdr:twoCellAnchor editAs="oneCell">
    <xdr:from>
      <xdr:col>4</xdr:col>
      <xdr:colOff>231321</xdr:colOff>
      <xdr:row>0</xdr:row>
      <xdr:rowOff>149679</xdr:rowOff>
    </xdr:from>
    <xdr:to>
      <xdr:col>5</xdr:col>
      <xdr:colOff>299357</xdr:colOff>
      <xdr:row>4</xdr:row>
      <xdr:rowOff>68036</xdr:rowOff>
    </xdr:to>
    <xdr:pic>
      <xdr:nvPicPr>
        <xdr:cNvPr id="9" name="Picture 8">
          <a:hlinkClick xmlns:r="http://schemas.openxmlformats.org/officeDocument/2006/relationships" r:id="rId43"/>
          <a:extLst>
            <a:ext uri="{FF2B5EF4-FFF2-40B4-BE49-F238E27FC236}">
              <a16:creationId xmlns:a16="http://schemas.microsoft.com/office/drawing/2014/main" id="{1C32F62D-DD13-215F-205E-542F1161E3C5}"/>
            </a:ext>
          </a:extLst>
        </xdr:cNvPr>
        <xdr:cNvPicPr>
          <a:picLocks noChangeAspect="1"/>
        </xdr:cNvPicPr>
      </xdr:nvPicPr>
      <xdr:blipFill>
        <a:blip xmlns:r="http://schemas.openxmlformats.org/officeDocument/2006/relationships" r:embed="rId44"/>
        <a:stretch>
          <a:fillRect/>
        </a:stretch>
      </xdr:blipFill>
      <xdr:spPr>
        <a:xfrm>
          <a:off x="2680607" y="149679"/>
          <a:ext cx="680357" cy="680357"/>
        </a:xfrm>
        <a:prstGeom prst="rect">
          <a:avLst/>
        </a:prstGeom>
      </xdr:spPr>
    </xdr:pic>
    <xdr:clientData/>
  </xdr:twoCellAnchor>
  <xdr:twoCellAnchor editAs="oneCell">
    <xdr:from>
      <xdr:col>6</xdr:col>
      <xdr:colOff>534761</xdr:colOff>
      <xdr:row>1</xdr:row>
      <xdr:rowOff>28699</xdr:rowOff>
    </xdr:from>
    <xdr:to>
      <xdr:col>7</xdr:col>
      <xdr:colOff>503465</xdr:colOff>
      <xdr:row>4</xdr:row>
      <xdr:rowOff>38224</xdr:rowOff>
    </xdr:to>
    <xdr:pic macro="[0]!Close_This_File">
      <xdr:nvPicPr>
        <xdr:cNvPr id="11" name="Picture 10">
          <a:extLst>
            <a:ext uri="{FF2B5EF4-FFF2-40B4-BE49-F238E27FC236}">
              <a16:creationId xmlns:a16="http://schemas.microsoft.com/office/drawing/2014/main" id="{C72E5FBF-823A-F813-72BD-DF7FEA79DFFB}"/>
            </a:ext>
          </a:extLst>
        </xdr:cNvPr>
        <xdr:cNvPicPr>
          <a:picLocks noChangeAspect="1"/>
        </xdr:cNvPicPr>
      </xdr:nvPicPr>
      <xdr:blipFill>
        <a:blip xmlns:r="http://schemas.openxmlformats.org/officeDocument/2006/relationships" r:embed="rId45"/>
        <a:stretch>
          <a:fillRect/>
        </a:stretch>
      </xdr:blipFill>
      <xdr:spPr>
        <a:xfrm>
          <a:off x="4208690" y="219199"/>
          <a:ext cx="581025" cy="581025"/>
        </a:xfrm>
        <a:prstGeom prst="rect">
          <a:avLst/>
        </a:prstGeom>
      </xdr:spPr>
    </xdr:pic>
    <xdr:clientData/>
  </xdr:twoCellAnchor>
  <xdr:twoCellAnchor editAs="oneCell">
    <xdr:from>
      <xdr:col>5</xdr:col>
      <xdr:colOff>326573</xdr:colOff>
      <xdr:row>0</xdr:row>
      <xdr:rowOff>190498</xdr:rowOff>
    </xdr:from>
    <xdr:to>
      <xdr:col>6</xdr:col>
      <xdr:colOff>367396</xdr:colOff>
      <xdr:row>4</xdr:row>
      <xdr:rowOff>81643</xdr:rowOff>
    </xdr:to>
    <xdr:pic>
      <xdr:nvPicPr>
        <xdr:cNvPr id="19" name="Picture 18">
          <a:hlinkClick xmlns:r="http://schemas.openxmlformats.org/officeDocument/2006/relationships" r:id="rId46"/>
          <a:extLst>
            <a:ext uri="{FF2B5EF4-FFF2-40B4-BE49-F238E27FC236}">
              <a16:creationId xmlns:a16="http://schemas.microsoft.com/office/drawing/2014/main" id="{D71E0C47-AB2F-F8BC-4593-8149437A6F41}"/>
            </a:ext>
          </a:extLst>
        </xdr:cNvPr>
        <xdr:cNvPicPr>
          <a:picLocks noChangeAspect="1"/>
        </xdr:cNvPicPr>
      </xdr:nvPicPr>
      <xdr:blipFill>
        <a:blip xmlns:r="http://schemas.openxmlformats.org/officeDocument/2006/relationships" r:embed="rId47"/>
        <a:stretch>
          <a:fillRect/>
        </a:stretch>
      </xdr:blipFill>
      <xdr:spPr>
        <a:xfrm>
          <a:off x="3388180" y="190498"/>
          <a:ext cx="653145" cy="653145"/>
        </a:xfrm>
        <a:prstGeom prst="rect">
          <a:avLst/>
        </a:prstGeom>
      </xdr:spPr>
    </xdr:pic>
    <xdr:clientData/>
  </xdr:twoCellAnchor>
  <xdr:twoCellAnchor editAs="oneCell">
    <xdr:from>
      <xdr:col>3</xdr:col>
      <xdr:colOff>544041</xdr:colOff>
      <xdr:row>6</xdr:row>
      <xdr:rowOff>173943</xdr:rowOff>
    </xdr:from>
    <xdr:to>
      <xdr:col>4</xdr:col>
      <xdr:colOff>465346</xdr:colOff>
      <xdr:row>9</xdr:row>
      <xdr:rowOff>136070</xdr:rowOff>
    </xdr:to>
    <xdr:pic>
      <xdr:nvPicPr>
        <xdr:cNvPr id="10" name="Picture 9">
          <a:extLst>
            <a:ext uri="{FF2B5EF4-FFF2-40B4-BE49-F238E27FC236}">
              <a16:creationId xmlns:a16="http://schemas.microsoft.com/office/drawing/2014/main" id="{1A0C6F28-91D3-607E-B7D7-73C4CA9FA6D6}"/>
            </a:ext>
          </a:extLst>
        </xdr:cNvPr>
        <xdr:cNvPicPr>
          <a:picLocks noChangeAspect="1"/>
        </xdr:cNvPicPr>
      </xdr:nvPicPr>
      <xdr:blipFill>
        <a:blip xmlns:r="http://schemas.openxmlformats.org/officeDocument/2006/relationships" r:embed="rId48"/>
        <a:stretch>
          <a:fillRect/>
        </a:stretch>
      </xdr:blipFill>
      <xdr:spPr>
        <a:xfrm>
          <a:off x="2381005" y="1316943"/>
          <a:ext cx="533627" cy="533627"/>
        </a:xfrm>
        <a:prstGeom prst="rect">
          <a:avLst/>
        </a:prstGeom>
      </xdr:spPr>
    </xdr:pic>
    <xdr:clientData/>
  </xdr:twoCellAnchor>
  <xdr:twoCellAnchor editAs="oneCell">
    <xdr:from>
      <xdr:col>2</xdr:col>
      <xdr:colOff>505940</xdr:colOff>
      <xdr:row>26</xdr:row>
      <xdr:rowOff>54200</xdr:rowOff>
    </xdr:from>
    <xdr:to>
      <xdr:col>3</xdr:col>
      <xdr:colOff>427246</xdr:colOff>
      <xdr:row>29</xdr:row>
      <xdr:rowOff>16327</xdr:rowOff>
    </xdr:to>
    <xdr:pic>
      <xdr:nvPicPr>
        <xdr:cNvPr id="20" name="Picture 19">
          <a:extLst>
            <a:ext uri="{FF2B5EF4-FFF2-40B4-BE49-F238E27FC236}">
              <a16:creationId xmlns:a16="http://schemas.microsoft.com/office/drawing/2014/main" id="{9A599415-AB74-4D1B-977D-1D0CEFEB7DCD}"/>
            </a:ext>
          </a:extLst>
        </xdr:cNvPr>
        <xdr:cNvPicPr>
          <a:picLocks noChangeAspect="1"/>
        </xdr:cNvPicPr>
      </xdr:nvPicPr>
      <xdr:blipFill>
        <a:blip xmlns:r="http://schemas.openxmlformats.org/officeDocument/2006/relationships" r:embed="rId48"/>
        <a:stretch>
          <a:fillRect/>
        </a:stretch>
      </xdr:blipFill>
      <xdr:spPr>
        <a:xfrm>
          <a:off x="1730583" y="5007200"/>
          <a:ext cx="533627" cy="533627"/>
        </a:xfrm>
        <a:prstGeom prst="rect">
          <a:avLst/>
        </a:prstGeom>
      </xdr:spPr>
    </xdr:pic>
    <xdr:clientData/>
  </xdr:twoCellAnchor>
  <xdr:twoCellAnchor editAs="oneCell">
    <xdr:from>
      <xdr:col>4</xdr:col>
      <xdr:colOff>263732</xdr:colOff>
      <xdr:row>61</xdr:row>
      <xdr:rowOff>70529</xdr:rowOff>
    </xdr:from>
    <xdr:to>
      <xdr:col>5</xdr:col>
      <xdr:colOff>190500</xdr:colOff>
      <xdr:row>64</xdr:row>
      <xdr:rowOff>32656</xdr:rowOff>
    </xdr:to>
    <xdr:pic>
      <xdr:nvPicPr>
        <xdr:cNvPr id="21" name="Picture 20">
          <a:extLst>
            <a:ext uri="{FF2B5EF4-FFF2-40B4-BE49-F238E27FC236}">
              <a16:creationId xmlns:a16="http://schemas.microsoft.com/office/drawing/2014/main" id="{0868493A-B5C8-4251-8D20-3E88FAA20147}"/>
            </a:ext>
          </a:extLst>
        </xdr:cNvPr>
        <xdr:cNvPicPr>
          <a:picLocks noChangeAspect="1"/>
        </xdr:cNvPicPr>
      </xdr:nvPicPr>
      <xdr:blipFill>
        <a:blip xmlns:r="http://schemas.openxmlformats.org/officeDocument/2006/relationships" r:embed="rId48"/>
        <a:stretch>
          <a:fillRect/>
        </a:stretch>
      </xdr:blipFill>
      <xdr:spPr>
        <a:xfrm>
          <a:off x="2713018" y="11691029"/>
          <a:ext cx="539089" cy="533627"/>
        </a:xfrm>
        <a:prstGeom prst="rect">
          <a:avLst/>
        </a:prstGeom>
      </xdr:spPr>
    </xdr:pic>
    <xdr:clientData/>
  </xdr:twoCellAnchor>
  <xdr:twoCellAnchor editAs="oneCell">
    <xdr:from>
      <xdr:col>4</xdr:col>
      <xdr:colOff>190501</xdr:colOff>
      <xdr:row>44</xdr:row>
      <xdr:rowOff>13607</xdr:rowOff>
    </xdr:from>
    <xdr:to>
      <xdr:col>5</xdr:col>
      <xdr:colOff>117269</xdr:colOff>
      <xdr:row>46</xdr:row>
      <xdr:rowOff>166234</xdr:rowOff>
    </xdr:to>
    <xdr:pic>
      <xdr:nvPicPr>
        <xdr:cNvPr id="26" name="Picture 25">
          <a:extLst>
            <a:ext uri="{FF2B5EF4-FFF2-40B4-BE49-F238E27FC236}">
              <a16:creationId xmlns:a16="http://schemas.microsoft.com/office/drawing/2014/main" id="{44F02FB9-5235-426F-8282-79CD2B98ED6B}"/>
            </a:ext>
          </a:extLst>
        </xdr:cNvPr>
        <xdr:cNvPicPr>
          <a:picLocks noChangeAspect="1"/>
        </xdr:cNvPicPr>
      </xdr:nvPicPr>
      <xdr:blipFill>
        <a:blip xmlns:r="http://schemas.openxmlformats.org/officeDocument/2006/relationships" r:embed="rId48"/>
        <a:stretch>
          <a:fillRect/>
        </a:stretch>
      </xdr:blipFill>
      <xdr:spPr>
        <a:xfrm>
          <a:off x="2639787" y="8395607"/>
          <a:ext cx="539089" cy="53362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11</xdr:col>
      <xdr:colOff>541267</xdr:colOff>
      <xdr:row>9</xdr:row>
      <xdr:rowOff>19050</xdr:rowOff>
    </xdr:from>
    <xdr:to>
      <xdr:col>15</xdr:col>
      <xdr:colOff>467140</xdr:colOff>
      <xdr:row>15</xdr:row>
      <xdr:rowOff>123825</xdr:rowOff>
    </xdr:to>
    <mc:AlternateContent xmlns:mc="http://schemas.openxmlformats.org/markup-compatibility/2006" xmlns:sle15="http://schemas.microsoft.com/office/drawing/2012/slicer">
      <mc:Choice Requires="sle15">
        <xdr:graphicFrame macro="">
          <xdr:nvGraphicFramePr>
            <xdr:cNvPr id="2" name="Booking_Status">
              <a:extLst>
                <a:ext uri="{FF2B5EF4-FFF2-40B4-BE49-F238E27FC236}">
                  <a16:creationId xmlns:a16="http://schemas.microsoft.com/office/drawing/2014/main" id="{8C58AC4A-45F2-48BA-834C-9BF4CD10A324}"/>
                </a:ext>
              </a:extLst>
            </xdr:cNvPr>
            <xdr:cNvGraphicFramePr/>
          </xdr:nvGraphicFramePr>
          <xdr:xfrm>
            <a:off x="0" y="0"/>
            <a:ext cx="0" cy="0"/>
          </xdr:xfrm>
          <a:graphic>
            <a:graphicData uri="http://schemas.microsoft.com/office/drawing/2010/slicer">
              <sle:slicer xmlns:sle="http://schemas.microsoft.com/office/drawing/2010/slicer" name="Booking_Status"/>
            </a:graphicData>
          </a:graphic>
        </xdr:graphicFrame>
      </mc:Choice>
      <mc:Fallback xmlns="">
        <xdr:sp macro="" textlink="">
          <xdr:nvSpPr>
            <xdr:cNvPr id="0" name=""/>
            <xdr:cNvSpPr>
              <a:spLocks noTextEdit="1"/>
            </xdr:cNvSpPr>
          </xdr:nvSpPr>
          <xdr:spPr>
            <a:xfrm>
              <a:off x="11275528" y="1733550"/>
              <a:ext cx="2518329" cy="1247775"/>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11</xdr:col>
      <xdr:colOff>588892</xdr:colOff>
      <xdr:row>17</xdr:row>
      <xdr:rowOff>19049</xdr:rowOff>
    </xdr:from>
    <xdr:to>
      <xdr:col>15</xdr:col>
      <xdr:colOff>565703</xdr:colOff>
      <xdr:row>26</xdr:row>
      <xdr:rowOff>171450</xdr:rowOff>
    </xdr:to>
    <mc:AlternateContent xmlns:mc="http://schemas.openxmlformats.org/markup-compatibility/2006" xmlns:sle15="http://schemas.microsoft.com/office/drawing/2012/slicer">
      <mc:Choice Requires="sle15">
        <xdr:graphicFrame macro="">
          <xdr:nvGraphicFramePr>
            <xdr:cNvPr id="3" name="Destination">
              <a:extLst>
                <a:ext uri="{FF2B5EF4-FFF2-40B4-BE49-F238E27FC236}">
                  <a16:creationId xmlns:a16="http://schemas.microsoft.com/office/drawing/2014/main" id="{09CB1926-D6D2-46D0-91E2-B0D9B4F1A245}"/>
                </a:ext>
              </a:extLst>
            </xdr:cNvPr>
            <xdr:cNvGraphicFramePr/>
          </xdr:nvGraphicFramePr>
          <xdr:xfrm>
            <a:off x="0" y="0"/>
            <a:ext cx="0" cy="0"/>
          </xdr:xfrm>
          <a:graphic>
            <a:graphicData uri="http://schemas.microsoft.com/office/drawing/2010/slicer">
              <sle:slicer xmlns:sle="http://schemas.microsoft.com/office/drawing/2010/slicer" name="Destination"/>
            </a:graphicData>
          </a:graphic>
        </xdr:graphicFrame>
      </mc:Choice>
      <mc:Fallback xmlns="">
        <xdr:sp macro="" textlink="">
          <xdr:nvSpPr>
            <xdr:cNvPr id="0" name=""/>
            <xdr:cNvSpPr>
              <a:spLocks noTextEdit="1"/>
            </xdr:cNvSpPr>
          </xdr:nvSpPr>
          <xdr:spPr>
            <a:xfrm>
              <a:off x="11323153" y="3257549"/>
              <a:ext cx="2569267" cy="1866901"/>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2</xdr:col>
      <xdr:colOff>803413</xdr:colOff>
      <xdr:row>1</xdr:row>
      <xdr:rowOff>131072</xdr:rowOff>
    </xdr:from>
    <xdr:to>
      <xdr:col>6</xdr:col>
      <xdr:colOff>946288</xdr:colOff>
      <xdr:row>15</xdr:row>
      <xdr:rowOff>59635</xdr:rowOff>
    </xdr:to>
    <xdr:graphicFrame macro="">
      <xdr:nvGraphicFramePr>
        <xdr:cNvPr id="7" name="Chart 6">
          <a:extLst>
            <a:ext uri="{FF2B5EF4-FFF2-40B4-BE49-F238E27FC236}">
              <a16:creationId xmlns:a16="http://schemas.microsoft.com/office/drawing/2014/main" id="{FFA32F07-A2E6-352E-F697-6B59FFAF21D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762984</xdr:colOff>
      <xdr:row>17</xdr:row>
      <xdr:rowOff>175612</xdr:rowOff>
    </xdr:from>
    <xdr:to>
      <xdr:col>5</xdr:col>
      <xdr:colOff>513522</xdr:colOff>
      <xdr:row>28</xdr:row>
      <xdr:rowOff>91109</xdr:rowOff>
    </xdr:to>
    <xdr:graphicFrame macro="">
      <xdr:nvGraphicFramePr>
        <xdr:cNvPr id="8" name="Chart 2">
          <a:extLst>
            <a:ext uri="{FF2B5EF4-FFF2-40B4-BE49-F238E27FC236}">
              <a16:creationId xmlns:a16="http://schemas.microsoft.com/office/drawing/2014/main" id="{A42C514C-97CB-F54E-4048-25F65121B6C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182218</xdr:colOff>
      <xdr:row>30</xdr:row>
      <xdr:rowOff>165652</xdr:rowOff>
    </xdr:from>
    <xdr:to>
      <xdr:col>11</xdr:col>
      <xdr:colOff>140805</xdr:colOff>
      <xdr:row>40</xdr:row>
      <xdr:rowOff>49696</xdr:rowOff>
    </xdr:to>
    <xdr:graphicFrame macro="">
      <xdr:nvGraphicFramePr>
        <xdr:cNvPr id="10" name="Chart 9">
          <a:extLst>
            <a:ext uri="{FF2B5EF4-FFF2-40B4-BE49-F238E27FC236}">
              <a16:creationId xmlns:a16="http://schemas.microsoft.com/office/drawing/2014/main" id="{5F611A23-5097-2F50-2850-88885F4AAAD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82826</xdr:colOff>
      <xdr:row>58</xdr:row>
      <xdr:rowOff>127551</xdr:rowOff>
    </xdr:from>
    <xdr:to>
      <xdr:col>10</xdr:col>
      <xdr:colOff>977348</xdr:colOff>
      <xdr:row>73</xdr:row>
      <xdr:rowOff>13251</xdr:rowOff>
    </xdr:to>
    <xdr:graphicFrame macro="">
      <xdr:nvGraphicFramePr>
        <xdr:cNvPr id="12" name="Chart 11">
          <a:extLst>
            <a:ext uri="{FF2B5EF4-FFF2-40B4-BE49-F238E27FC236}">
              <a16:creationId xmlns:a16="http://schemas.microsoft.com/office/drawing/2014/main" id="{BC390612-60E0-19D2-2186-BE9825C9D1D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9</xdr:col>
      <xdr:colOff>755375</xdr:colOff>
      <xdr:row>76</xdr:row>
      <xdr:rowOff>83654</xdr:rowOff>
    </xdr:from>
    <xdr:to>
      <xdr:col>11</xdr:col>
      <xdr:colOff>629479</xdr:colOff>
      <xdr:row>89</xdr:row>
      <xdr:rowOff>131279</xdr:rowOff>
    </xdr:to>
    <mc:AlternateContent xmlns:mc="http://schemas.openxmlformats.org/markup-compatibility/2006" xmlns:a14="http://schemas.microsoft.com/office/drawing/2010/main">
      <mc:Choice Requires="a14">
        <xdr:graphicFrame macro="">
          <xdr:nvGraphicFramePr>
            <xdr:cNvPr id="14" name="Destination 1">
              <a:extLst>
                <a:ext uri="{FF2B5EF4-FFF2-40B4-BE49-F238E27FC236}">
                  <a16:creationId xmlns:a16="http://schemas.microsoft.com/office/drawing/2014/main" id="{0BFAB3D0-D23B-3E1C-3C1D-7304C4CB14B1}"/>
                </a:ext>
              </a:extLst>
            </xdr:cNvPr>
            <xdr:cNvGraphicFramePr/>
          </xdr:nvGraphicFramePr>
          <xdr:xfrm>
            <a:off x="0" y="0"/>
            <a:ext cx="0" cy="0"/>
          </xdr:xfrm>
          <a:graphic>
            <a:graphicData uri="http://schemas.microsoft.com/office/drawing/2010/slicer">
              <sle:slicer xmlns:sle="http://schemas.microsoft.com/office/drawing/2010/slicer" name="Destination 1"/>
            </a:graphicData>
          </a:graphic>
        </xdr:graphicFrame>
      </mc:Choice>
      <mc:Fallback xmlns="">
        <xdr:sp macro="" textlink="">
          <xdr:nvSpPr>
            <xdr:cNvPr id="0" name=""/>
            <xdr:cNvSpPr>
              <a:spLocks noTextEdit="1"/>
            </xdr:cNvSpPr>
          </xdr:nvSpPr>
          <xdr:spPr>
            <a:xfrm>
              <a:off x="9534940" y="14561654"/>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457200</xdr:colOff>
      <xdr:row>84</xdr:row>
      <xdr:rowOff>55079</xdr:rowOff>
    </xdr:from>
    <xdr:to>
      <xdr:col>6</xdr:col>
      <xdr:colOff>819978</xdr:colOff>
      <xdr:row>92</xdr:row>
      <xdr:rowOff>49696</xdr:rowOff>
    </xdr:to>
    <mc:AlternateContent xmlns:mc="http://schemas.openxmlformats.org/markup-compatibility/2006" xmlns:a14="http://schemas.microsoft.com/office/drawing/2010/main">
      <mc:Choice Requires="a14">
        <xdr:graphicFrame macro="">
          <xdr:nvGraphicFramePr>
            <xdr:cNvPr id="15" name="Season">
              <a:extLst>
                <a:ext uri="{FF2B5EF4-FFF2-40B4-BE49-F238E27FC236}">
                  <a16:creationId xmlns:a16="http://schemas.microsoft.com/office/drawing/2014/main" id="{038F48AC-0DC2-EFF6-DB9E-51A169FF936D}"/>
                </a:ext>
              </a:extLst>
            </xdr:cNvPr>
            <xdr:cNvGraphicFramePr/>
          </xdr:nvGraphicFramePr>
          <xdr:xfrm>
            <a:off x="0" y="0"/>
            <a:ext cx="0" cy="0"/>
          </xdr:xfrm>
          <a:graphic>
            <a:graphicData uri="http://schemas.microsoft.com/office/drawing/2010/slicer">
              <sle:slicer xmlns:sle="http://schemas.microsoft.com/office/drawing/2010/slicer" name="Season"/>
            </a:graphicData>
          </a:graphic>
        </xdr:graphicFrame>
      </mc:Choice>
      <mc:Fallback xmlns="">
        <xdr:sp macro="" textlink="">
          <xdr:nvSpPr>
            <xdr:cNvPr id="0" name=""/>
            <xdr:cNvSpPr>
              <a:spLocks noTextEdit="1"/>
            </xdr:cNvSpPr>
          </xdr:nvSpPr>
          <xdr:spPr>
            <a:xfrm>
              <a:off x="4747591" y="16057079"/>
              <a:ext cx="1828800" cy="151861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987287</xdr:colOff>
      <xdr:row>84</xdr:row>
      <xdr:rowOff>113059</xdr:rowOff>
    </xdr:from>
    <xdr:to>
      <xdr:col>8</xdr:col>
      <xdr:colOff>596348</xdr:colOff>
      <xdr:row>92</xdr:row>
      <xdr:rowOff>24849</xdr:rowOff>
    </xdr:to>
    <mc:AlternateContent xmlns:mc="http://schemas.openxmlformats.org/markup-compatibility/2006" xmlns:a14="http://schemas.microsoft.com/office/drawing/2010/main">
      <mc:Choice Requires="a14">
        <xdr:graphicFrame macro="">
          <xdr:nvGraphicFramePr>
            <xdr:cNvPr id="16" name="Travel_Mode">
              <a:extLst>
                <a:ext uri="{FF2B5EF4-FFF2-40B4-BE49-F238E27FC236}">
                  <a16:creationId xmlns:a16="http://schemas.microsoft.com/office/drawing/2014/main" id="{251C484B-ADA3-37CF-25BE-DCD5559F5029}"/>
                </a:ext>
              </a:extLst>
            </xdr:cNvPr>
            <xdr:cNvGraphicFramePr/>
          </xdr:nvGraphicFramePr>
          <xdr:xfrm>
            <a:off x="0" y="0"/>
            <a:ext cx="0" cy="0"/>
          </xdr:xfrm>
          <a:graphic>
            <a:graphicData uri="http://schemas.microsoft.com/office/drawing/2010/slicer">
              <sle:slicer xmlns:sle="http://schemas.microsoft.com/office/drawing/2010/slicer" name="Travel_Mode"/>
            </a:graphicData>
          </a:graphic>
        </xdr:graphicFrame>
      </mc:Choice>
      <mc:Fallback xmlns="">
        <xdr:sp macro="" textlink="">
          <xdr:nvSpPr>
            <xdr:cNvPr id="0" name=""/>
            <xdr:cNvSpPr>
              <a:spLocks noTextEdit="1"/>
            </xdr:cNvSpPr>
          </xdr:nvSpPr>
          <xdr:spPr>
            <a:xfrm>
              <a:off x="6743700" y="16115059"/>
              <a:ext cx="1828800" cy="143579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713962</xdr:colOff>
      <xdr:row>83</xdr:row>
      <xdr:rowOff>17806</xdr:rowOff>
    </xdr:from>
    <xdr:to>
      <xdr:col>5</xdr:col>
      <xdr:colOff>298175</xdr:colOff>
      <xdr:row>91</xdr:row>
      <xdr:rowOff>8281</xdr:rowOff>
    </xdr:to>
    <mc:AlternateContent xmlns:mc="http://schemas.openxmlformats.org/markup-compatibility/2006" xmlns:a14="http://schemas.microsoft.com/office/drawing/2010/main">
      <mc:Choice Requires="a14">
        <xdr:graphicFrame macro="">
          <xdr:nvGraphicFramePr>
            <xdr:cNvPr id="17" name="Travel_Agent">
              <a:extLst>
                <a:ext uri="{FF2B5EF4-FFF2-40B4-BE49-F238E27FC236}">
                  <a16:creationId xmlns:a16="http://schemas.microsoft.com/office/drawing/2014/main" id="{94C51AFC-86A3-E2CE-14E1-761E2048E26F}"/>
                </a:ext>
              </a:extLst>
            </xdr:cNvPr>
            <xdr:cNvGraphicFramePr/>
          </xdr:nvGraphicFramePr>
          <xdr:xfrm>
            <a:off x="0" y="0"/>
            <a:ext cx="0" cy="0"/>
          </xdr:xfrm>
          <a:graphic>
            <a:graphicData uri="http://schemas.microsoft.com/office/drawing/2010/slicer">
              <sle:slicer xmlns:sle="http://schemas.microsoft.com/office/drawing/2010/slicer" name="Travel_Agent"/>
            </a:graphicData>
          </a:graphic>
        </xdr:graphicFrame>
      </mc:Choice>
      <mc:Fallback xmlns="">
        <xdr:sp macro="" textlink="">
          <xdr:nvSpPr>
            <xdr:cNvPr id="0" name=""/>
            <xdr:cNvSpPr>
              <a:spLocks noTextEdit="1"/>
            </xdr:cNvSpPr>
          </xdr:nvSpPr>
          <xdr:spPr>
            <a:xfrm>
              <a:off x="2759766" y="15829306"/>
              <a:ext cx="1828800" cy="15144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1043609</xdr:colOff>
      <xdr:row>45</xdr:row>
      <xdr:rowOff>160683</xdr:rowOff>
    </xdr:from>
    <xdr:to>
      <xdr:col>6</xdr:col>
      <xdr:colOff>861391</xdr:colOff>
      <xdr:row>60</xdr:row>
      <xdr:rowOff>46383</xdr:rowOff>
    </xdr:to>
    <xdr:graphicFrame macro="">
      <xdr:nvGraphicFramePr>
        <xdr:cNvPr id="23" name="Chart 22">
          <a:extLst>
            <a:ext uri="{FF2B5EF4-FFF2-40B4-BE49-F238E27FC236}">
              <a16:creationId xmlns:a16="http://schemas.microsoft.com/office/drawing/2014/main" id="{B864EE28-AAA3-81FE-54B3-7D861ED64E1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5978.628194675926" createdVersion="8" refreshedVersion="8" minRefreshableVersion="3" recordCount="2000" xr:uid="{72993CC2-F277-41F2-9E0B-8D83F20A19F8}">
  <cacheSource type="worksheet">
    <worksheetSource name="Table1"/>
  </cacheSource>
  <cacheFields count="27">
    <cacheField name="Travel_ID" numFmtId="0">
      <sharedItems/>
    </cacheField>
    <cacheField name="Date" numFmtId="14">
      <sharedItems containsSemiMixedTypes="0" containsNonDate="0" containsDate="1" containsString="0" minDate="2023-01-01T00:00:00" maxDate="2028-06-23T00:00:00" count="2000">
        <d v="2023-01-01T00:00:00"/>
        <d v="2023-01-02T00:00:00"/>
        <d v="2023-01-03T00:00:00"/>
        <d v="2023-01-04T00:00:00"/>
        <d v="2023-01-05T00:00:00"/>
        <d v="2023-01-06T00:00:00"/>
        <d v="2023-01-07T00:00:00"/>
        <d v="2023-01-08T00:00:00"/>
        <d v="2023-01-09T00:00:00"/>
        <d v="2023-01-10T00:00:00"/>
        <d v="2023-01-11T00:00:00"/>
        <d v="2023-01-12T00:00:00"/>
        <d v="2023-01-13T00:00:00"/>
        <d v="2023-01-14T00:00:00"/>
        <d v="2023-01-15T00:00:00"/>
        <d v="2023-01-16T00:00:00"/>
        <d v="2023-01-17T00:00:00"/>
        <d v="2023-01-18T00:00:00"/>
        <d v="2023-01-19T00:00:00"/>
        <d v="2023-01-20T00:00:00"/>
        <d v="2023-01-21T00:00:00"/>
        <d v="2023-01-22T00:00:00"/>
        <d v="2023-01-23T00:00:00"/>
        <d v="2023-01-24T00:00:00"/>
        <d v="2023-01-25T00:00:00"/>
        <d v="2023-01-26T00:00:00"/>
        <d v="2023-01-27T00:00:00"/>
        <d v="2023-01-28T00:00:00"/>
        <d v="2023-01-29T00:00:00"/>
        <d v="2023-01-30T00:00:00"/>
        <d v="2023-01-31T00:00:00"/>
        <d v="2023-02-01T00:00:00"/>
        <d v="2023-02-02T00:00:00"/>
        <d v="2023-02-03T00:00:00"/>
        <d v="2023-02-04T00:00:00"/>
        <d v="2023-02-05T00:00:00"/>
        <d v="2023-02-06T00:00:00"/>
        <d v="2023-02-07T00:00:00"/>
        <d v="2023-02-08T00:00:00"/>
        <d v="2023-02-09T00:00:00"/>
        <d v="2023-02-10T00:00:00"/>
        <d v="2023-02-11T00:00:00"/>
        <d v="2023-02-12T00:00:00"/>
        <d v="2023-02-13T00:00:00"/>
        <d v="2023-02-14T00:00:00"/>
        <d v="2023-02-15T00:00:00"/>
        <d v="2023-02-16T00:00:00"/>
        <d v="2023-02-17T00:00:00"/>
        <d v="2023-02-18T00:00:00"/>
        <d v="2023-02-19T00:00:00"/>
        <d v="2023-02-20T00:00:00"/>
        <d v="2023-02-21T00:00:00"/>
        <d v="2023-02-22T00:00:00"/>
        <d v="2023-02-23T00:00:00"/>
        <d v="2023-02-24T00:00:00"/>
        <d v="2023-02-25T00:00:00"/>
        <d v="2023-02-26T00:00:00"/>
        <d v="2023-02-27T00:00:00"/>
        <d v="2023-02-28T00:00:00"/>
        <d v="2023-03-01T00:00:00"/>
        <d v="2023-03-02T00:00:00"/>
        <d v="2023-03-03T00:00:00"/>
        <d v="2023-03-04T00:00:00"/>
        <d v="2023-03-05T00:00:00"/>
        <d v="2023-03-06T00:00:00"/>
        <d v="2023-03-07T00:00:00"/>
        <d v="2023-03-08T00:00:00"/>
        <d v="2023-03-09T00:00:00"/>
        <d v="2023-03-10T00:00:00"/>
        <d v="2023-03-11T00:00:00"/>
        <d v="2023-03-12T00:00:00"/>
        <d v="2023-03-13T00:00:00"/>
        <d v="2023-03-14T00:00:00"/>
        <d v="2023-03-15T00:00:00"/>
        <d v="2023-03-16T00:00:00"/>
        <d v="2023-03-17T00:00:00"/>
        <d v="2023-03-18T00:00:00"/>
        <d v="2023-03-19T00:00:00"/>
        <d v="2023-03-20T00:00:00"/>
        <d v="2023-03-21T00:00:00"/>
        <d v="2023-03-22T00:00:00"/>
        <d v="2023-03-23T00:00:00"/>
        <d v="2023-03-24T00:00:00"/>
        <d v="2023-03-25T00:00:00"/>
        <d v="2023-03-26T00:00:00"/>
        <d v="2023-03-27T00:00:00"/>
        <d v="2023-03-28T00:00:00"/>
        <d v="2023-03-29T00:00:00"/>
        <d v="2023-03-30T00:00:00"/>
        <d v="2023-03-31T00:00:00"/>
        <d v="2023-04-01T00:00:00"/>
        <d v="2023-04-02T00:00:00"/>
        <d v="2023-04-03T00:00:00"/>
        <d v="2023-04-04T00:00:00"/>
        <d v="2023-04-05T00:00:00"/>
        <d v="2023-04-06T00:00:00"/>
        <d v="2023-04-07T00:00:00"/>
        <d v="2023-04-08T00:00:00"/>
        <d v="2023-04-09T00:00:00"/>
        <d v="2023-04-10T00:00:00"/>
        <d v="2023-04-11T00:00:00"/>
        <d v="2023-04-12T00:00:00"/>
        <d v="2023-04-13T00:00:00"/>
        <d v="2023-04-14T00:00:00"/>
        <d v="2023-04-15T00:00:00"/>
        <d v="2023-04-16T00:00:00"/>
        <d v="2023-04-17T00:00:00"/>
        <d v="2023-04-18T00:00:00"/>
        <d v="2023-04-19T00:00:00"/>
        <d v="2023-04-20T00:00:00"/>
        <d v="2023-04-21T00:00:00"/>
        <d v="2023-04-22T00:00:00"/>
        <d v="2023-04-23T00:00:00"/>
        <d v="2023-04-24T00:00:00"/>
        <d v="2023-04-25T00:00:00"/>
        <d v="2023-04-26T00:00:00"/>
        <d v="2023-04-27T00:00:00"/>
        <d v="2023-04-28T00:00:00"/>
        <d v="2023-04-29T00:00:00"/>
        <d v="2023-04-30T00:00:00"/>
        <d v="2023-05-01T00:00:00"/>
        <d v="2023-05-02T00:00:00"/>
        <d v="2023-05-03T00:00:00"/>
        <d v="2023-05-04T00:00:00"/>
        <d v="2023-05-05T00:00:00"/>
        <d v="2023-05-06T00:00:00"/>
        <d v="2023-05-07T00:00:00"/>
        <d v="2023-05-08T00:00:00"/>
        <d v="2023-05-09T00:00:00"/>
        <d v="2023-05-10T00:00:00"/>
        <d v="2023-05-11T00:00:00"/>
        <d v="2023-05-12T00:00:00"/>
        <d v="2023-05-13T00:00:00"/>
        <d v="2023-05-14T00:00:00"/>
        <d v="2023-05-15T00:00:00"/>
        <d v="2023-05-16T00:00:00"/>
        <d v="2023-05-17T00:00:00"/>
        <d v="2023-05-18T00:00:00"/>
        <d v="2023-05-19T00:00:00"/>
        <d v="2023-05-20T00:00:00"/>
        <d v="2023-05-21T00:00:00"/>
        <d v="2023-05-22T00:00:00"/>
        <d v="2023-05-23T00:00:00"/>
        <d v="2023-05-24T00:00:00"/>
        <d v="2023-05-25T00:00:00"/>
        <d v="2023-05-26T00:00:00"/>
        <d v="2023-05-27T00:00:00"/>
        <d v="2023-05-28T00:00:00"/>
        <d v="2023-05-29T00:00:00"/>
        <d v="2023-05-30T00:00:00"/>
        <d v="2023-05-31T00:00:00"/>
        <d v="2023-06-01T00:00:00"/>
        <d v="2023-06-02T00:00:00"/>
        <d v="2023-06-03T00:00:00"/>
        <d v="2023-06-04T00:00:00"/>
        <d v="2023-06-05T00:00:00"/>
        <d v="2023-06-06T00:00:00"/>
        <d v="2023-06-07T00:00:00"/>
        <d v="2023-06-08T00:00:00"/>
        <d v="2023-06-09T00:00:00"/>
        <d v="2023-06-10T00:00:00"/>
        <d v="2023-06-11T00:00:00"/>
        <d v="2023-06-12T00:00:00"/>
        <d v="2023-06-13T00:00:00"/>
        <d v="2023-06-14T00:00:00"/>
        <d v="2023-06-15T00:00:00"/>
        <d v="2023-06-16T00:00:00"/>
        <d v="2023-06-17T00:00:00"/>
        <d v="2023-06-18T00:00:00"/>
        <d v="2023-06-19T00:00:00"/>
        <d v="2023-06-20T00:00:00"/>
        <d v="2023-06-21T00:00:00"/>
        <d v="2023-06-22T00:00:00"/>
        <d v="2023-06-23T00:00:00"/>
        <d v="2023-06-24T00:00:00"/>
        <d v="2023-06-25T00:00:00"/>
        <d v="2023-06-26T00:00:00"/>
        <d v="2023-06-27T00:00:00"/>
        <d v="2023-06-28T00:00:00"/>
        <d v="2023-06-29T00:00:00"/>
        <d v="2023-06-30T00:00:00"/>
        <d v="2023-07-01T00:00:00"/>
        <d v="2023-07-02T00:00:00"/>
        <d v="2023-07-03T00:00:00"/>
        <d v="2023-07-04T00:00:00"/>
        <d v="2023-07-05T00:00:00"/>
        <d v="2023-07-06T00:00:00"/>
        <d v="2023-07-07T00:00:00"/>
        <d v="2023-07-08T00:00:00"/>
        <d v="2023-07-09T00:00:00"/>
        <d v="2023-07-10T00:00:00"/>
        <d v="2023-07-11T00:00:00"/>
        <d v="2023-07-12T00:00:00"/>
        <d v="2023-07-13T00:00:00"/>
        <d v="2023-07-14T00:00:00"/>
        <d v="2023-07-15T00:00:00"/>
        <d v="2023-07-16T00:00:00"/>
        <d v="2023-07-17T00:00:00"/>
        <d v="2023-07-18T00:00:00"/>
        <d v="2023-07-19T00:00:00"/>
        <d v="2023-07-20T00:00:00"/>
        <d v="2023-07-21T00:00:00"/>
        <d v="2023-07-22T00:00:00"/>
        <d v="2023-07-23T00:00:00"/>
        <d v="2023-07-24T00:00:00"/>
        <d v="2023-07-25T00:00:00"/>
        <d v="2023-07-26T00:00:00"/>
        <d v="2023-07-27T00:00:00"/>
        <d v="2023-07-28T00:00:00"/>
        <d v="2023-07-29T00:00:00"/>
        <d v="2023-07-30T00:00:00"/>
        <d v="2023-07-31T00:00:00"/>
        <d v="2023-08-01T00:00:00"/>
        <d v="2023-08-02T00:00:00"/>
        <d v="2023-08-03T00:00:00"/>
        <d v="2023-08-04T00:00:00"/>
        <d v="2023-08-05T00:00:00"/>
        <d v="2023-08-06T00:00:00"/>
        <d v="2023-08-07T00:00:00"/>
        <d v="2023-08-08T00:00:00"/>
        <d v="2023-08-09T00:00:00"/>
        <d v="2023-08-10T00:00:00"/>
        <d v="2023-08-11T00:00:00"/>
        <d v="2023-08-12T00:00:00"/>
        <d v="2023-08-13T00:00:00"/>
        <d v="2023-08-14T00:00:00"/>
        <d v="2023-08-15T00:00:00"/>
        <d v="2023-08-16T00:00:00"/>
        <d v="2023-08-17T00:00:00"/>
        <d v="2023-08-18T00:00:00"/>
        <d v="2023-08-19T00:00:00"/>
        <d v="2023-08-20T00:00:00"/>
        <d v="2023-08-21T00:00:00"/>
        <d v="2023-08-22T00:00:00"/>
        <d v="2023-08-23T00:00:00"/>
        <d v="2023-08-24T00:00:00"/>
        <d v="2023-08-25T00:00:00"/>
        <d v="2023-08-26T00:00:00"/>
        <d v="2023-08-27T00:00:00"/>
        <d v="2023-08-28T00:00:00"/>
        <d v="2023-08-29T00:00:00"/>
        <d v="2023-08-30T00:00:00"/>
        <d v="2023-08-31T00:00:00"/>
        <d v="2023-09-01T00:00:00"/>
        <d v="2023-09-02T00:00:00"/>
        <d v="2023-09-03T00:00:00"/>
        <d v="2023-09-04T00:00:00"/>
        <d v="2023-09-05T00:00:00"/>
        <d v="2023-09-06T00:00:00"/>
        <d v="2023-09-07T00:00:00"/>
        <d v="2023-09-08T00:00:00"/>
        <d v="2023-09-09T00:00:00"/>
        <d v="2023-09-10T00:00:00"/>
        <d v="2023-09-11T00:00:00"/>
        <d v="2023-09-12T00:00:00"/>
        <d v="2023-09-13T00:00:00"/>
        <d v="2023-09-14T00:00:00"/>
        <d v="2023-09-15T00:00:00"/>
        <d v="2023-09-16T00:00:00"/>
        <d v="2023-09-17T00:00:00"/>
        <d v="2023-09-18T00:00:00"/>
        <d v="2023-09-19T00:00:00"/>
        <d v="2023-09-20T00:00:00"/>
        <d v="2023-09-21T00:00:00"/>
        <d v="2023-09-22T00:00:00"/>
        <d v="2023-09-23T00:00:00"/>
        <d v="2023-09-24T00:00:00"/>
        <d v="2023-09-25T00:00:00"/>
        <d v="2023-09-26T00:00:00"/>
        <d v="2023-09-27T00:00:00"/>
        <d v="2023-09-28T00:00:00"/>
        <d v="2023-09-29T00:00:00"/>
        <d v="2023-09-30T00:00:00"/>
        <d v="2023-10-01T00:00:00"/>
        <d v="2023-10-02T00:00:00"/>
        <d v="2023-10-03T00:00:00"/>
        <d v="2023-10-04T00:00:00"/>
        <d v="2023-10-05T00:00:00"/>
        <d v="2023-10-06T00:00:00"/>
        <d v="2023-10-07T00:00:00"/>
        <d v="2023-10-08T00:00:00"/>
        <d v="2023-10-09T00:00:00"/>
        <d v="2023-10-10T00:00:00"/>
        <d v="2023-10-11T00:00:00"/>
        <d v="2023-10-12T00:00:00"/>
        <d v="2023-10-13T00:00:00"/>
        <d v="2023-10-14T00:00:00"/>
        <d v="2023-10-15T00:00:00"/>
        <d v="2023-10-16T00:00:00"/>
        <d v="2023-10-17T00:00:00"/>
        <d v="2023-10-18T00:00:00"/>
        <d v="2023-10-19T00:00:00"/>
        <d v="2023-10-20T00:00:00"/>
        <d v="2023-10-21T00:00:00"/>
        <d v="2023-10-22T00:00:00"/>
        <d v="2023-10-23T00:00:00"/>
        <d v="2023-10-24T00:00:00"/>
        <d v="2023-10-25T00:00:00"/>
        <d v="2023-10-26T00:00:00"/>
        <d v="2023-10-27T00:00:00"/>
        <d v="2023-10-28T00:00:00"/>
        <d v="2023-10-29T00:00:00"/>
        <d v="2023-10-30T00:00:00"/>
        <d v="2023-10-31T00:00:00"/>
        <d v="2023-11-01T00:00:00"/>
        <d v="2023-11-02T00:00:00"/>
        <d v="2023-11-03T00:00:00"/>
        <d v="2023-11-04T00:00:00"/>
        <d v="2023-11-05T00:00:00"/>
        <d v="2023-11-06T00:00:00"/>
        <d v="2023-11-07T00:00:00"/>
        <d v="2023-11-08T00:00:00"/>
        <d v="2023-11-09T00:00:00"/>
        <d v="2023-11-10T00:00:00"/>
        <d v="2023-11-11T00:00:00"/>
        <d v="2023-11-12T00:00:00"/>
        <d v="2023-11-13T00:00:00"/>
        <d v="2023-11-14T00:00:00"/>
        <d v="2023-11-15T00:00:00"/>
        <d v="2023-11-16T00:00:00"/>
        <d v="2023-11-17T00:00:00"/>
        <d v="2023-11-18T00:00:00"/>
        <d v="2023-11-19T00:00:00"/>
        <d v="2023-11-20T00:00:00"/>
        <d v="2023-11-21T00:00:00"/>
        <d v="2023-11-22T00:00:00"/>
        <d v="2023-11-23T00:00:00"/>
        <d v="2023-11-24T00:00:00"/>
        <d v="2023-11-25T00:00:00"/>
        <d v="2023-11-26T00:00:00"/>
        <d v="2023-11-27T00:00:00"/>
        <d v="2023-11-28T00:00:00"/>
        <d v="2023-11-29T00:00:00"/>
        <d v="2023-11-30T00:00:00"/>
        <d v="2023-12-01T00:00:00"/>
        <d v="2023-12-02T00:00:00"/>
        <d v="2023-12-03T00:00:00"/>
        <d v="2023-12-04T00:00:00"/>
        <d v="2023-12-05T00:00:00"/>
        <d v="2023-12-06T00:00:00"/>
        <d v="2023-12-07T00:00:00"/>
        <d v="2023-12-08T00:00:00"/>
        <d v="2023-12-09T00:00:00"/>
        <d v="2023-12-10T00:00:00"/>
        <d v="2023-12-11T00:00:00"/>
        <d v="2023-12-12T00:00:00"/>
        <d v="2023-12-13T00:00:00"/>
        <d v="2023-12-14T00:00:00"/>
        <d v="2023-12-15T00:00:00"/>
        <d v="2023-12-16T00:00:00"/>
        <d v="2023-12-17T00:00:00"/>
        <d v="2023-12-18T00:00:00"/>
        <d v="2023-12-19T00:00:00"/>
        <d v="2023-12-20T00:00:00"/>
        <d v="2023-12-21T00:00:00"/>
        <d v="2023-12-22T00:00:00"/>
        <d v="2023-12-23T00:00:00"/>
        <d v="2023-12-24T00:00:00"/>
        <d v="2023-12-25T00:00:00"/>
        <d v="2023-12-26T00:00:00"/>
        <d v="2023-12-27T00:00:00"/>
        <d v="2023-12-28T00:00:00"/>
        <d v="2023-12-29T00:00:00"/>
        <d v="2023-12-30T00:00:00"/>
        <d v="2023-12-31T00:00:00"/>
        <d v="2024-01-01T00:00:00"/>
        <d v="2024-01-02T00:00:00"/>
        <d v="2024-01-03T00:00:00"/>
        <d v="2024-01-04T00:00:00"/>
        <d v="2024-01-05T00:00:00"/>
        <d v="2024-01-06T00:00:00"/>
        <d v="2024-01-07T00:00:00"/>
        <d v="2024-01-08T00:00:00"/>
        <d v="2024-01-09T00:00:00"/>
        <d v="2024-01-10T00:00:00"/>
        <d v="2024-01-11T00:00:00"/>
        <d v="2024-01-12T00:00:00"/>
        <d v="2024-01-13T00:00:00"/>
        <d v="2024-01-14T00:00:00"/>
        <d v="2024-01-15T00:00:00"/>
        <d v="2024-01-16T00:00:00"/>
        <d v="2024-01-17T00:00:00"/>
        <d v="2024-01-18T00:00:00"/>
        <d v="2024-01-19T00:00:00"/>
        <d v="2024-01-20T00:00:00"/>
        <d v="2024-01-21T00:00:00"/>
        <d v="2024-01-22T00:00:00"/>
        <d v="2024-01-23T00:00:00"/>
        <d v="2024-01-24T00:00:00"/>
        <d v="2024-01-25T00:00:00"/>
        <d v="2024-01-26T00:00:00"/>
        <d v="2024-01-27T00:00:00"/>
        <d v="2024-01-28T00:00:00"/>
        <d v="2024-01-29T00:00:00"/>
        <d v="2024-01-30T00:00:00"/>
        <d v="2024-01-31T00:00:00"/>
        <d v="2024-02-01T00:00:00"/>
        <d v="2024-02-02T00:00:00"/>
        <d v="2024-02-03T00:00:00"/>
        <d v="2024-02-04T00:00:00"/>
        <d v="2024-02-05T00:00:00"/>
        <d v="2024-02-06T00:00:00"/>
        <d v="2024-02-07T00:00:00"/>
        <d v="2024-02-08T00:00:00"/>
        <d v="2024-02-09T00:00:00"/>
        <d v="2024-02-10T00:00:00"/>
        <d v="2024-02-11T00:00:00"/>
        <d v="2024-02-12T00:00:00"/>
        <d v="2024-02-13T00:00:00"/>
        <d v="2024-02-14T00:00:00"/>
        <d v="2024-02-15T00:00:00"/>
        <d v="2024-02-16T00:00:00"/>
        <d v="2024-02-17T00:00:00"/>
        <d v="2024-02-18T00:00:00"/>
        <d v="2024-02-19T00:00:00"/>
        <d v="2024-02-20T00:00:00"/>
        <d v="2024-02-21T00:00:00"/>
        <d v="2024-02-22T00:00:00"/>
        <d v="2024-02-23T00:00:00"/>
        <d v="2024-02-24T00:00:00"/>
        <d v="2024-02-25T00:00:00"/>
        <d v="2024-02-26T00:00:00"/>
        <d v="2024-02-27T00:00:00"/>
        <d v="2024-02-28T00:00:00"/>
        <d v="2024-02-29T00:00:00"/>
        <d v="2024-03-01T00:00:00"/>
        <d v="2024-03-02T00:00:00"/>
        <d v="2024-03-03T00:00:00"/>
        <d v="2024-03-04T00:00:00"/>
        <d v="2024-03-05T00:00:00"/>
        <d v="2024-03-06T00:00:00"/>
        <d v="2024-03-07T00:00:00"/>
        <d v="2024-03-08T00:00:00"/>
        <d v="2024-03-09T00:00:00"/>
        <d v="2024-03-10T00:00:00"/>
        <d v="2024-03-11T00:00:00"/>
        <d v="2024-03-12T00:00:00"/>
        <d v="2024-03-13T00:00:00"/>
        <d v="2024-03-14T00:00:00"/>
        <d v="2024-03-15T00:00:00"/>
        <d v="2024-03-16T00:00:00"/>
        <d v="2024-03-17T00:00:00"/>
        <d v="2024-03-18T00:00:00"/>
        <d v="2024-03-19T00:00:00"/>
        <d v="2024-03-20T00:00:00"/>
        <d v="2024-03-21T00:00:00"/>
        <d v="2024-03-22T00:00:00"/>
        <d v="2024-03-23T00:00:00"/>
        <d v="2024-03-24T00:00:00"/>
        <d v="2024-03-25T00:00:00"/>
        <d v="2024-03-26T00:00:00"/>
        <d v="2024-03-27T00:00:00"/>
        <d v="2024-03-28T00:00:00"/>
        <d v="2024-03-29T00:00:00"/>
        <d v="2024-03-30T00:00:00"/>
        <d v="2024-03-31T00:00:00"/>
        <d v="2024-04-01T00:00:00"/>
        <d v="2024-04-02T00:00:00"/>
        <d v="2024-04-03T00:00:00"/>
        <d v="2024-04-04T00:00:00"/>
        <d v="2024-04-05T00:00:00"/>
        <d v="2024-04-06T00:00:00"/>
        <d v="2024-04-07T00:00:00"/>
        <d v="2024-04-08T00:00:00"/>
        <d v="2024-04-09T00:00:00"/>
        <d v="2024-04-10T00:00:00"/>
        <d v="2024-04-11T00:00:00"/>
        <d v="2024-04-12T00:00:00"/>
        <d v="2024-04-13T00:00:00"/>
        <d v="2024-04-14T00:00:00"/>
        <d v="2024-04-15T00:00:00"/>
        <d v="2024-04-16T00:00:00"/>
        <d v="2024-04-17T00:00:00"/>
        <d v="2024-04-18T00:00:00"/>
        <d v="2024-04-19T00:00:00"/>
        <d v="2024-04-20T00:00:00"/>
        <d v="2024-04-21T00:00:00"/>
        <d v="2024-04-22T00:00:00"/>
        <d v="2024-04-23T00:00:00"/>
        <d v="2024-04-24T00:00:00"/>
        <d v="2024-04-25T00:00:00"/>
        <d v="2024-04-26T00:00:00"/>
        <d v="2024-04-27T00:00:00"/>
        <d v="2024-04-28T00:00:00"/>
        <d v="2024-04-29T00:00:00"/>
        <d v="2024-04-30T00:00:00"/>
        <d v="2024-05-01T00:00:00"/>
        <d v="2024-05-02T00:00:00"/>
        <d v="2024-05-03T00:00:00"/>
        <d v="2024-05-04T00:00:00"/>
        <d v="2024-05-05T00:00:00"/>
        <d v="2024-05-06T00:00:00"/>
        <d v="2024-05-07T00:00:00"/>
        <d v="2024-05-08T00:00:00"/>
        <d v="2024-05-09T00:00:00"/>
        <d v="2024-05-10T00:00:00"/>
        <d v="2024-05-11T00:00:00"/>
        <d v="2024-05-12T00:00:00"/>
        <d v="2024-05-13T00:00:00"/>
        <d v="2024-05-14T00:00:00"/>
        <d v="2024-05-15T00:00:00"/>
        <d v="2024-05-16T00:00:00"/>
        <d v="2024-05-17T00:00:00"/>
        <d v="2024-05-18T00:00:00"/>
        <d v="2024-05-19T00:00:00"/>
        <d v="2024-05-20T00:00:00"/>
        <d v="2024-05-21T00:00:00"/>
        <d v="2024-05-22T00:00:00"/>
        <d v="2024-05-23T00:00:00"/>
        <d v="2024-05-24T00:00:00"/>
        <d v="2024-05-25T00:00:00"/>
        <d v="2024-05-26T00:00:00"/>
        <d v="2024-05-27T00:00:00"/>
        <d v="2024-05-28T00:00:00"/>
        <d v="2024-05-29T00:00:00"/>
        <d v="2024-05-30T00:00:00"/>
        <d v="2024-05-31T00:00:00"/>
        <d v="2024-06-01T00:00:00"/>
        <d v="2024-06-02T00:00:00"/>
        <d v="2024-06-03T00:00:00"/>
        <d v="2024-06-04T00:00:00"/>
        <d v="2024-06-05T00:00:00"/>
        <d v="2024-06-06T00:00:00"/>
        <d v="2024-06-07T00:00:00"/>
        <d v="2024-06-08T00:00:00"/>
        <d v="2024-06-09T00:00:00"/>
        <d v="2024-06-10T00:00:00"/>
        <d v="2024-06-11T00:00:00"/>
        <d v="2024-06-12T00:00:00"/>
        <d v="2024-06-13T00:00:00"/>
        <d v="2024-06-14T00:00:00"/>
        <d v="2024-06-15T00:00:00"/>
        <d v="2024-06-16T00:00:00"/>
        <d v="2024-06-17T00:00:00"/>
        <d v="2024-06-18T00:00:00"/>
        <d v="2024-06-19T00:00:00"/>
        <d v="2024-06-20T00:00:00"/>
        <d v="2024-06-21T00:00:00"/>
        <d v="2024-06-22T00:00:00"/>
        <d v="2024-06-23T00:00:00"/>
        <d v="2024-06-24T00:00:00"/>
        <d v="2024-06-25T00:00:00"/>
        <d v="2024-06-26T00:00:00"/>
        <d v="2024-06-27T00:00:00"/>
        <d v="2024-06-28T00:00:00"/>
        <d v="2024-06-29T00:00:00"/>
        <d v="2024-06-30T00:00:00"/>
        <d v="2024-07-01T00:00:00"/>
        <d v="2024-07-02T00:00:00"/>
        <d v="2024-07-03T00:00:00"/>
        <d v="2024-07-04T00:00:00"/>
        <d v="2024-07-05T00:00:00"/>
        <d v="2024-07-06T00:00:00"/>
        <d v="2024-07-07T00:00:00"/>
        <d v="2024-07-08T00:00:00"/>
        <d v="2024-07-09T00:00:00"/>
        <d v="2024-07-10T00:00:00"/>
        <d v="2024-07-11T00:00:00"/>
        <d v="2024-07-12T00:00:00"/>
        <d v="2024-07-13T00:00:00"/>
        <d v="2024-07-14T00:00:00"/>
        <d v="2024-07-15T00:00:00"/>
        <d v="2024-07-16T00:00:00"/>
        <d v="2024-07-17T00:00:00"/>
        <d v="2024-07-18T00:00:00"/>
        <d v="2024-07-19T00:00:00"/>
        <d v="2024-07-20T00:00:00"/>
        <d v="2024-07-21T00:00:00"/>
        <d v="2024-07-22T00:00:00"/>
        <d v="2024-07-23T00:00:00"/>
        <d v="2024-07-24T00:00:00"/>
        <d v="2024-07-25T00:00:00"/>
        <d v="2024-07-26T00:00:00"/>
        <d v="2024-07-27T00:00:00"/>
        <d v="2024-07-28T00:00:00"/>
        <d v="2024-07-29T00:00:00"/>
        <d v="2024-07-30T00:00:00"/>
        <d v="2024-07-31T00:00:00"/>
        <d v="2024-08-01T00:00:00"/>
        <d v="2024-08-02T00:00:00"/>
        <d v="2024-08-03T00:00:00"/>
        <d v="2024-08-04T00:00:00"/>
        <d v="2024-08-05T00:00:00"/>
        <d v="2024-08-06T00:00:00"/>
        <d v="2024-08-07T00:00:00"/>
        <d v="2024-08-08T00:00:00"/>
        <d v="2024-08-09T00:00:00"/>
        <d v="2024-08-10T00:00:00"/>
        <d v="2024-08-11T00:00:00"/>
        <d v="2024-08-12T00:00:00"/>
        <d v="2024-08-13T00:00:00"/>
        <d v="2024-08-14T00:00:00"/>
        <d v="2024-08-15T00:00:00"/>
        <d v="2024-08-16T00:00:00"/>
        <d v="2024-08-17T00:00:00"/>
        <d v="2024-08-18T00:00:00"/>
        <d v="2024-08-19T00:00:00"/>
        <d v="2024-08-20T00:00:00"/>
        <d v="2024-08-21T00:00:00"/>
        <d v="2024-08-22T00:00:00"/>
        <d v="2024-08-23T00:00:00"/>
        <d v="2024-08-24T00:00:00"/>
        <d v="2024-08-25T00:00:00"/>
        <d v="2024-08-26T00:00:00"/>
        <d v="2024-08-27T00:00:00"/>
        <d v="2024-08-28T00:00:00"/>
        <d v="2024-08-29T00:00:00"/>
        <d v="2024-08-30T00:00:00"/>
        <d v="2024-08-31T00:00:00"/>
        <d v="2024-09-01T00:00:00"/>
        <d v="2024-09-02T00:00:00"/>
        <d v="2024-09-03T00:00:00"/>
        <d v="2024-09-04T00:00:00"/>
        <d v="2024-09-05T00:00:00"/>
        <d v="2024-09-06T00:00:00"/>
        <d v="2024-09-07T00:00:00"/>
        <d v="2024-09-08T00:00:00"/>
        <d v="2024-09-09T00:00:00"/>
        <d v="2024-09-10T00:00:00"/>
        <d v="2024-09-11T00:00:00"/>
        <d v="2024-09-12T00:00:00"/>
        <d v="2024-09-13T00:00:00"/>
        <d v="2024-09-14T00:00:00"/>
        <d v="2024-09-15T00:00:00"/>
        <d v="2024-09-16T00:00:00"/>
        <d v="2024-09-17T00:00:00"/>
        <d v="2024-09-18T00:00:00"/>
        <d v="2024-09-19T00:00:00"/>
        <d v="2024-09-20T00:00:00"/>
        <d v="2024-09-21T00:00:00"/>
        <d v="2024-09-22T00:00:00"/>
        <d v="2024-09-23T00:00:00"/>
        <d v="2024-09-24T00:00:00"/>
        <d v="2024-09-25T00:00:00"/>
        <d v="2024-09-26T00:00:00"/>
        <d v="2024-09-27T00:00:00"/>
        <d v="2024-09-28T00:00:00"/>
        <d v="2024-09-29T00:00:00"/>
        <d v="2024-09-30T00:00:00"/>
        <d v="2024-10-01T00:00:00"/>
        <d v="2024-10-02T00:00:00"/>
        <d v="2024-10-03T00:00:00"/>
        <d v="2024-10-04T00:00:00"/>
        <d v="2024-10-05T00:00:00"/>
        <d v="2024-10-06T00:00:00"/>
        <d v="2024-10-07T00:00:00"/>
        <d v="2024-10-08T00:00:00"/>
        <d v="2024-10-09T00:00:00"/>
        <d v="2024-10-10T00:00:00"/>
        <d v="2024-10-11T00:00:00"/>
        <d v="2024-10-12T00:00:00"/>
        <d v="2024-10-13T00:00:00"/>
        <d v="2024-10-14T00:00:00"/>
        <d v="2024-10-15T00:00:00"/>
        <d v="2024-10-16T00:00:00"/>
        <d v="2024-10-17T00:00:00"/>
        <d v="2024-10-18T00:00:00"/>
        <d v="2024-10-19T00:00:00"/>
        <d v="2024-10-20T00:00:00"/>
        <d v="2024-10-21T00:00:00"/>
        <d v="2024-10-22T00:00:00"/>
        <d v="2024-10-23T00:00:00"/>
        <d v="2024-10-24T00:00:00"/>
        <d v="2024-10-25T00:00:00"/>
        <d v="2024-10-26T00:00:00"/>
        <d v="2024-10-27T00:00:00"/>
        <d v="2024-10-28T00:00:00"/>
        <d v="2024-10-29T00:00:00"/>
        <d v="2024-10-30T00:00:00"/>
        <d v="2024-10-31T00:00:00"/>
        <d v="2024-11-01T00:00:00"/>
        <d v="2024-11-02T00:00:00"/>
        <d v="2024-11-03T00:00:00"/>
        <d v="2024-11-04T00:00:00"/>
        <d v="2024-11-05T00:00:00"/>
        <d v="2024-11-06T00:00:00"/>
        <d v="2024-11-07T00:00:00"/>
        <d v="2024-11-08T00:00:00"/>
        <d v="2024-11-09T00:00:00"/>
        <d v="2024-11-10T00:00:00"/>
        <d v="2024-11-11T00:00:00"/>
        <d v="2024-11-12T00:00:00"/>
        <d v="2024-11-13T00:00:00"/>
        <d v="2024-11-14T00:00:00"/>
        <d v="2024-11-15T00:00:00"/>
        <d v="2024-11-16T00:00:00"/>
        <d v="2024-11-17T00:00:00"/>
        <d v="2024-11-18T00:00:00"/>
        <d v="2024-11-19T00:00:00"/>
        <d v="2024-11-20T00:00:00"/>
        <d v="2024-11-21T00:00:00"/>
        <d v="2024-11-22T00:00:00"/>
        <d v="2024-11-23T00:00:00"/>
        <d v="2024-11-24T00:00:00"/>
        <d v="2024-11-25T00:00:00"/>
        <d v="2024-11-26T00:00:00"/>
        <d v="2024-11-27T00:00:00"/>
        <d v="2024-11-28T00:00:00"/>
        <d v="2024-11-29T00:00:00"/>
        <d v="2024-11-30T00:00:00"/>
        <d v="2024-12-01T00:00:00"/>
        <d v="2024-12-02T00:00:00"/>
        <d v="2024-12-03T00:00:00"/>
        <d v="2024-12-04T00:00:00"/>
        <d v="2024-12-05T00:00:00"/>
        <d v="2024-12-06T00:00:00"/>
        <d v="2024-12-07T00:00:00"/>
        <d v="2024-12-08T00:00:00"/>
        <d v="2024-12-09T00:00:00"/>
        <d v="2024-12-10T00:00:00"/>
        <d v="2024-12-11T00:00:00"/>
        <d v="2024-12-12T00:00:00"/>
        <d v="2024-12-13T00:00:00"/>
        <d v="2024-12-14T00:00:00"/>
        <d v="2024-12-15T00:00:00"/>
        <d v="2024-12-16T00:00:00"/>
        <d v="2024-12-17T00:00:00"/>
        <d v="2024-12-18T00:00:00"/>
        <d v="2024-12-19T00:00:00"/>
        <d v="2024-12-20T00:00:00"/>
        <d v="2024-12-21T00:00:00"/>
        <d v="2024-12-22T00:00:00"/>
        <d v="2024-12-23T00:00:00"/>
        <d v="2024-12-24T00:00:00"/>
        <d v="2024-12-25T00:00:00"/>
        <d v="2024-12-26T00:00:00"/>
        <d v="2024-12-27T00:00:00"/>
        <d v="2024-12-28T00:00:00"/>
        <d v="2024-12-29T00:00:00"/>
        <d v="2024-12-30T00:00:00"/>
        <d v="2024-12-31T00:00:00"/>
        <d v="2025-01-01T00:00:00"/>
        <d v="2025-01-02T00:00:00"/>
        <d v="2025-01-03T00:00:00"/>
        <d v="2025-01-04T00:00:00"/>
        <d v="2025-01-05T00:00:00"/>
        <d v="2025-01-06T00:00:00"/>
        <d v="2025-01-07T00:00:00"/>
        <d v="2025-01-08T00:00:00"/>
        <d v="2025-01-09T00:00:00"/>
        <d v="2025-01-10T00:00:00"/>
        <d v="2025-01-11T00:00:00"/>
        <d v="2025-01-12T00:00:00"/>
        <d v="2025-01-13T00:00:00"/>
        <d v="2025-01-14T00:00:00"/>
        <d v="2025-01-15T00:00:00"/>
        <d v="2025-01-16T00:00:00"/>
        <d v="2025-01-17T00:00:00"/>
        <d v="2025-01-18T00:00:00"/>
        <d v="2025-01-19T00:00:00"/>
        <d v="2025-01-20T00:00:00"/>
        <d v="2025-01-21T00:00:00"/>
        <d v="2025-01-22T00:00:00"/>
        <d v="2025-01-23T00:00:00"/>
        <d v="2025-01-24T00:00:00"/>
        <d v="2025-01-25T00:00:00"/>
        <d v="2025-01-26T00:00:00"/>
        <d v="2025-01-27T00:00:00"/>
        <d v="2025-01-28T00:00:00"/>
        <d v="2025-01-29T00:00:00"/>
        <d v="2025-01-30T00:00:00"/>
        <d v="2025-01-31T00:00:00"/>
        <d v="2025-02-01T00:00:00"/>
        <d v="2025-02-02T00:00:00"/>
        <d v="2025-02-03T00:00:00"/>
        <d v="2025-02-04T00:00:00"/>
        <d v="2025-02-05T00:00:00"/>
        <d v="2025-02-06T00:00:00"/>
        <d v="2025-02-07T00:00:00"/>
        <d v="2025-02-08T00:00:00"/>
        <d v="2025-02-09T00:00:00"/>
        <d v="2025-02-10T00:00:00"/>
        <d v="2025-02-11T00:00:00"/>
        <d v="2025-02-12T00:00:00"/>
        <d v="2025-02-13T00:00:00"/>
        <d v="2025-02-14T00:00:00"/>
        <d v="2025-02-15T00:00:00"/>
        <d v="2025-02-16T00:00:00"/>
        <d v="2025-02-17T00:00:00"/>
        <d v="2025-02-18T00:00:00"/>
        <d v="2025-02-19T00:00:00"/>
        <d v="2025-02-20T00:00:00"/>
        <d v="2025-02-21T00:00:00"/>
        <d v="2025-02-22T00:00:00"/>
        <d v="2025-02-23T00:00:00"/>
        <d v="2025-02-24T00:00:00"/>
        <d v="2025-02-25T00:00:00"/>
        <d v="2025-02-26T00:00:00"/>
        <d v="2025-02-27T00:00:00"/>
        <d v="2025-02-28T00:00:00"/>
        <d v="2025-03-01T00:00:00"/>
        <d v="2025-03-02T00:00:00"/>
        <d v="2025-03-03T00:00:00"/>
        <d v="2025-03-04T00:00:00"/>
        <d v="2025-03-05T00:00:00"/>
        <d v="2025-03-06T00:00:00"/>
        <d v="2025-03-07T00:00:00"/>
        <d v="2025-03-08T00:00:00"/>
        <d v="2025-03-09T00:00:00"/>
        <d v="2025-03-10T00:00:00"/>
        <d v="2025-03-11T00:00:00"/>
        <d v="2025-03-12T00:00:00"/>
        <d v="2025-03-13T00:00:00"/>
        <d v="2025-03-14T00:00:00"/>
        <d v="2025-03-15T00:00:00"/>
        <d v="2025-03-16T00:00:00"/>
        <d v="2025-03-17T00:00:00"/>
        <d v="2025-03-18T00:00:00"/>
        <d v="2025-03-19T00:00:00"/>
        <d v="2025-03-20T00:00:00"/>
        <d v="2025-03-21T00:00:00"/>
        <d v="2025-03-22T00:00:00"/>
        <d v="2025-03-23T00:00:00"/>
        <d v="2025-03-24T00:00:00"/>
        <d v="2025-03-25T00:00:00"/>
        <d v="2025-03-26T00:00:00"/>
        <d v="2025-03-27T00:00:00"/>
        <d v="2025-03-28T00:00:00"/>
        <d v="2025-03-29T00:00:00"/>
        <d v="2025-03-30T00:00:00"/>
        <d v="2025-03-31T00:00:00"/>
        <d v="2025-04-01T00:00:00"/>
        <d v="2025-04-02T00:00:00"/>
        <d v="2025-04-03T00:00:00"/>
        <d v="2025-04-04T00:00:00"/>
        <d v="2025-04-05T00:00:00"/>
        <d v="2025-04-06T00:00:00"/>
        <d v="2025-04-07T00:00:00"/>
        <d v="2025-04-08T00:00:00"/>
        <d v="2025-04-09T00:00:00"/>
        <d v="2025-04-10T00:00:00"/>
        <d v="2025-04-11T00:00:00"/>
        <d v="2025-04-12T00:00:00"/>
        <d v="2025-04-13T00:00:00"/>
        <d v="2025-04-14T00:00:00"/>
        <d v="2025-04-15T00:00:00"/>
        <d v="2025-04-16T00:00:00"/>
        <d v="2025-04-17T00:00:00"/>
        <d v="2025-04-18T00:00:00"/>
        <d v="2025-04-19T00:00:00"/>
        <d v="2025-04-20T00:00:00"/>
        <d v="2025-04-21T00:00:00"/>
        <d v="2025-04-22T00:00:00"/>
        <d v="2025-04-23T00:00:00"/>
        <d v="2025-04-24T00:00:00"/>
        <d v="2025-04-25T00:00:00"/>
        <d v="2025-04-26T00:00:00"/>
        <d v="2025-04-27T00:00:00"/>
        <d v="2025-04-28T00:00:00"/>
        <d v="2025-04-29T00:00:00"/>
        <d v="2025-04-30T00:00:00"/>
        <d v="2025-05-01T00:00:00"/>
        <d v="2025-05-02T00:00:00"/>
        <d v="2025-05-03T00:00:00"/>
        <d v="2025-05-04T00:00:00"/>
        <d v="2025-05-05T00:00:00"/>
        <d v="2025-05-06T00:00:00"/>
        <d v="2025-05-07T00:00:00"/>
        <d v="2025-05-08T00:00:00"/>
        <d v="2025-05-09T00:00:00"/>
        <d v="2025-05-10T00:00:00"/>
        <d v="2025-05-11T00:00:00"/>
        <d v="2025-05-12T00:00:00"/>
        <d v="2025-05-13T00:00:00"/>
        <d v="2025-05-14T00:00:00"/>
        <d v="2025-05-15T00:00:00"/>
        <d v="2025-05-16T00:00:00"/>
        <d v="2025-05-17T00:00:00"/>
        <d v="2025-05-18T00:00:00"/>
        <d v="2025-05-19T00:00:00"/>
        <d v="2025-05-20T00:00:00"/>
        <d v="2025-05-21T00:00:00"/>
        <d v="2025-05-22T00:00:00"/>
        <d v="2025-05-23T00:00:00"/>
        <d v="2025-05-24T00:00:00"/>
        <d v="2025-05-25T00:00:00"/>
        <d v="2025-05-26T00:00:00"/>
        <d v="2025-05-27T00:00:00"/>
        <d v="2025-05-28T00:00:00"/>
        <d v="2025-05-29T00:00:00"/>
        <d v="2025-05-30T00:00:00"/>
        <d v="2025-05-31T00:00:00"/>
        <d v="2025-06-01T00:00:00"/>
        <d v="2025-06-02T00:00:00"/>
        <d v="2025-06-03T00:00:00"/>
        <d v="2025-06-04T00:00:00"/>
        <d v="2025-06-05T00:00:00"/>
        <d v="2025-06-06T00:00:00"/>
        <d v="2025-06-07T00:00:00"/>
        <d v="2025-06-08T00:00:00"/>
        <d v="2025-06-09T00:00:00"/>
        <d v="2025-06-10T00:00:00"/>
        <d v="2025-06-11T00:00:00"/>
        <d v="2025-06-12T00:00:00"/>
        <d v="2025-06-13T00:00:00"/>
        <d v="2025-06-14T00:00:00"/>
        <d v="2025-06-15T00:00:00"/>
        <d v="2025-06-16T00:00:00"/>
        <d v="2025-06-17T00:00:00"/>
        <d v="2025-06-18T00:00:00"/>
        <d v="2025-06-19T00:00:00"/>
        <d v="2025-06-20T00:00:00"/>
        <d v="2025-06-21T00:00:00"/>
        <d v="2025-06-22T00:00:00"/>
        <d v="2025-06-23T00:00:00"/>
        <d v="2025-06-24T00:00:00"/>
        <d v="2025-06-25T00:00:00"/>
        <d v="2025-06-26T00:00:00"/>
        <d v="2025-06-27T00:00:00"/>
        <d v="2025-06-28T00:00:00"/>
        <d v="2025-06-29T00:00:00"/>
        <d v="2025-06-30T00:00:00"/>
        <d v="2025-07-01T00:00:00"/>
        <d v="2025-07-02T00:00:00"/>
        <d v="2025-07-03T00:00:00"/>
        <d v="2025-07-04T00:00:00"/>
        <d v="2025-07-05T00:00:00"/>
        <d v="2025-07-06T00:00:00"/>
        <d v="2025-07-07T00:00:00"/>
        <d v="2025-07-08T00:00:00"/>
        <d v="2025-07-09T00:00:00"/>
        <d v="2025-07-10T00:00:00"/>
        <d v="2025-07-11T00:00:00"/>
        <d v="2025-07-12T00:00:00"/>
        <d v="2025-07-13T00:00:00"/>
        <d v="2025-07-14T00:00:00"/>
        <d v="2025-07-15T00:00:00"/>
        <d v="2025-07-16T00:00:00"/>
        <d v="2025-07-17T00:00:00"/>
        <d v="2025-07-18T00:00:00"/>
        <d v="2025-07-19T00:00:00"/>
        <d v="2025-07-20T00:00:00"/>
        <d v="2025-07-21T00:00:00"/>
        <d v="2025-07-22T00:00:00"/>
        <d v="2025-07-23T00:00:00"/>
        <d v="2025-07-24T00:00:00"/>
        <d v="2025-07-25T00:00:00"/>
        <d v="2025-07-26T00:00:00"/>
        <d v="2025-07-27T00:00:00"/>
        <d v="2025-07-28T00:00:00"/>
        <d v="2025-07-29T00:00:00"/>
        <d v="2025-07-30T00:00:00"/>
        <d v="2025-07-31T00:00:00"/>
        <d v="2025-08-01T00:00:00"/>
        <d v="2025-08-02T00:00:00"/>
        <d v="2025-08-03T00:00:00"/>
        <d v="2025-08-04T00:00:00"/>
        <d v="2025-08-05T00:00:00"/>
        <d v="2025-08-06T00:00:00"/>
        <d v="2025-08-07T00:00:00"/>
        <d v="2025-08-08T00:00:00"/>
        <d v="2025-08-09T00:00:00"/>
        <d v="2025-08-10T00:00:00"/>
        <d v="2025-08-11T00:00:00"/>
        <d v="2025-08-12T00:00:00"/>
        <d v="2025-08-13T00:00:00"/>
        <d v="2025-08-14T00:00:00"/>
        <d v="2025-08-15T00:00:00"/>
        <d v="2025-08-16T00:00:00"/>
        <d v="2025-08-17T00:00:00"/>
        <d v="2025-08-18T00:00:00"/>
        <d v="2025-08-19T00:00:00"/>
        <d v="2025-08-20T00:00:00"/>
        <d v="2025-08-21T00:00:00"/>
        <d v="2025-08-22T00:00:00"/>
        <d v="2025-08-23T00:00:00"/>
        <d v="2025-08-24T00:00:00"/>
        <d v="2025-08-25T00:00:00"/>
        <d v="2025-08-26T00:00:00"/>
        <d v="2025-08-27T00:00:00"/>
        <d v="2025-08-28T00:00:00"/>
        <d v="2025-08-29T00:00:00"/>
        <d v="2025-08-30T00:00:00"/>
        <d v="2025-08-31T00:00:00"/>
        <d v="2025-09-01T00:00:00"/>
        <d v="2025-09-02T00:00:00"/>
        <d v="2025-09-03T00:00:00"/>
        <d v="2025-09-04T00:00:00"/>
        <d v="2025-09-05T00:00:00"/>
        <d v="2025-09-06T00:00:00"/>
        <d v="2025-09-07T00:00:00"/>
        <d v="2025-09-08T00:00:00"/>
        <d v="2025-09-09T00:00:00"/>
        <d v="2025-09-10T00:00:00"/>
        <d v="2025-09-11T00:00:00"/>
        <d v="2025-09-12T00:00:00"/>
        <d v="2025-09-13T00:00:00"/>
        <d v="2025-09-14T00:00:00"/>
        <d v="2025-09-15T00:00:00"/>
        <d v="2025-09-16T00:00:00"/>
        <d v="2025-09-17T00:00:00"/>
        <d v="2025-09-18T00:00:00"/>
        <d v="2025-09-19T00:00:00"/>
        <d v="2025-09-20T00:00:00"/>
        <d v="2025-09-21T00:00:00"/>
        <d v="2025-09-22T00:00:00"/>
        <d v="2025-09-23T00:00:00"/>
        <d v="2025-09-24T00:00:00"/>
        <d v="2025-09-25T00:00:00"/>
        <d v="2025-09-26T00:00:00"/>
        <d v="2025-09-27T00:00:00"/>
        <d v="2025-09-28T00:00:00"/>
        <d v="2025-09-29T00:00:00"/>
        <d v="2025-09-30T00:00:00"/>
        <d v="2025-10-01T00:00:00"/>
        <d v="2025-10-02T00:00:00"/>
        <d v="2025-10-03T00:00:00"/>
        <d v="2025-10-04T00:00:00"/>
        <d v="2025-10-05T00:00:00"/>
        <d v="2025-10-06T00:00:00"/>
        <d v="2025-10-07T00:00:00"/>
        <d v="2025-10-08T00:00:00"/>
        <d v="2025-10-09T00:00:00"/>
        <d v="2025-10-10T00:00:00"/>
        <d v="2025-10-11T00:00:00"/>
        <d v="2025-10-12T00:00:00"/>
        <d v="2025-10-13T00:00:00"/>
        <d v="2025-10-14T00:00:00"/>
        <d v="2025-10-15T00:00:00"/>
        <d v="2025-10-16T00:00:00"/>
        <d v="2025-10-17T00:00:00"/>
        <d v="2025-10-18T00:00:00"/>
        <d v="2025-10-19T00:00:00"/>
        <d v="2025-10-20T00:00:00"/>
        <d v="2025-10-21T00:00:00"/>
        <d v="2025-10-22T00:00:00"/>
        <d v="2025-10-23T00:00:00"/>
        <d v="2025-10-24T00:00:00"/>
        <d v="2025-10-25T00:00:00"/>
        <d v="2025-10-26T00:00:00"/>
        <d v="2025-10-27T00:00:00"/>
        <d v="2025-10-28T00:00:00"/>
        <d v="2025-10-29T00:00:00"/>
        <d v="2025-10-30T00:00:00"/>
        <d v="2025-10-31T00:00:00"/>
        <d v="2025-11-01T00:00:00"/>
        <d v="2025-11-02T00:00:00"/>
        <d v="2025-11-03T00:00:00"/>
        <d v="2025-11-04T00:00:00"/>
        <d v="2025-11-05T00:00:00"/>
        <d v="2025-11-06T00:00:00"/>
        <d v="2025-11-07T00:00:00"/>
        <d v="2025-11-08T00:00:00"/>
        <d v="2025-11-09T00:00:00"/>
        <d v="2025-11-10T00:00:00"/>
        <d v="2025-11-11T00:00:00"/>
        <d v="2025-11-12T00:00:00"/>
        <d v="2025-11-13T00:00:00"/>
        <d v="2025-11-14T00:00:00"/>
        <d v="2025-11-15T00:00:00"/>
        <d v="2025-11-16T00:00:00"/>
        <d v="2025-11-17T00:00:00"/>
        <d v="2025-11-18T00:00:00"/>
        <d v="2025-11-19T00:00:00"/>
        <d v="2025-11-20T00:00:00"/>
        <d v="2025-11-21T00:00:00"/>
        <d v="2025-11-22T00:00:00"/>
        <d v="2025-11-23T00:00:00"/>
        <d v="2025-11-24T00:00:00"/>
        <d v="2025-11-25T00:00:00"/>
        <d v="2025-11-26T00:00:00"/>
        <d v="2025-11-27T00:00:00"/>
        <d v="2025-11-28T00:00:00"/>
        <d v="2025-11-29T00:00:00"/>
        <d v="2025-11-30T00:00:00"/>
        <d v="2025-12-01T00:00:00"/>
        <d v="2025-12-02T00:00:00"/>
        <d v="2025-12-03T00:00:00"/>
        <d v="2025-12-04T00:00:00"/>
        <d v="2025-12-05T00:00:00"/>
        <d v="2025-12-06T00:00:00"/>
        <d v="2025-12-07T00:00:00"/>
        <d v="2025-12-08T00:00:00"/>
        <d v="2025-12-09T00:00:00"/>
        <d v="2025-12-10T00:00:00"/>
        <d v="2025-12-11T00:00:00"/>
        <d v="2025-12-12T00:00:00"/>
        <d v="2025-12-13T00:00:00"/>
        <d v="2025-12-14T00:00:00"/>
        <d v="2025-12-15T00:00:00"/>
        <d v="2025-12-16T00:00:00"/>
        <d v="2025-12-17T00:00:00"/>
        <d v="2025-12-18T00:00:00"/>
        <d v="2025-12-19T00:00:00"/>
        <d v="2025-12-20T00:00:00"/>
        <d v="2025-12-21T00:00:00"/>
        <d v="2025-12-22T00:00:00"/>
        <d v="2025-12-23T00:00:00"/>
        <d v="2025-12-24T00:00:00"/>
        <d v="2025-12-25T00:00:00"/>
        <d v="2025-12-26T00:00:00"/>
        <d v="2025-12-27T00:00:00"/>
        <d v="2025-12-28T00:00:00"/>
        <d v="2025-12-29T00:00:00"/>
        <d v="2025-12-30T00:00:00"/>
        <d v="2025-12-31T00:00:00"/>
        <d v="2026-01-01T00:00:00"/>
        <d v="2026-01-02T00:00:00"/>
        <d v="2026-01-03T00:00:00"/>
        <d v="2026-01-04T00:00:00"/>
        <d v="2026-01-05T00:00:00"/>
        <d v="2026-01-06T00:00:00"/>
        <d v="2026-01-07T00:00:00"/>
        <d v="2026-01-08T00:00:00"/>
        <d v="2026-01-09T00:00:00"/>
        <d v="2026-01-10T00:00:00"/>
        <d v="2026-01-11T00:00:00"/>
        <d v="2026-01-12T00:00:00"/>
        <d v="2026-01-13T00:00:00"/>
        <d v="2026-01-14T00:00:00"/>
        <d v="2026-01-15T00:00:00"/>
        <d v="2026-01-16T00:00:00"/>
        <d v="2026-01-17T00:00:00"/>
        <d v="2026-01-18T00:00:00"/>
        <d v="2026-01-19T00:00:00"/>
        <d v="2026-01-20T00:00:00"/>
        <d v="2026-01-21T00:00:00"/>
        <d v="2026-01-22T00:00:00"/>
        <d v="2026-01-23T00:00:00"/>
        <d v="2026-01-24T00:00:00"/>
        <d v="2026-01-25T00:00:00"/>
        <d v="2026-01-26T00:00:00"/>
        <d v="2026-01-27T00:00:00"/>
        <d v="2026-01-28T00:00:00"/>
        <d v="2026-01-29T00:00:00"/>
        <d v="2026-01-30T00:00:00"/>
        <d v="2026-01-31T00:00:00"/>
        <d v="2026-02-01T00:00:00"/>
        <d v="2026-02-02T00:00:00"/>
        <d v="2026-02-03T00:00:00"/>
        <d v="2026-02-04T00:00:00"/>
        <d v="2026-02-05T00:00:00"/>
        <d v="2026-02-06T00:00:00"/>
        <d v="2026-02-07T00:00:00"/>
        <d v="2026-02-08T00:00:00"/>
        <d v="2026-02-09T00:00:00"/>
        <d v="2026-02-10T00:00:00"/>
        <d v="2026-02-11T00:00:00"/>
        <d v="2026-02-12T00:00:00"/>
        <d v="2026-02-13T00:00:00"/>
        <d v="2026-02-14T00:00:00"/>
        <d v="2026-02-15T00:00:00"/>
        <d v="2026-02-16T00:00:00"/>
        <d v="2026-02-17T00:00:00"/>
        <d v="2026-02-18T00:00:00"/>
        <d v="2026-02-19T00:00:00"/>
        <d v="2026-02-20T00:00:00"/>
        <d v="2026-02-21T00:00:00"/>
        <d v="2026-02-22T00:00:00"/>
        <d v="2026-02-23T00:00:00"/>
        <d v="2026-02-24T00:00:00"/>
        <d v="2026-02-25T00:00:00"/>
        <d v="2026-02-26T00:00:00"/>
        <d v="2026-02-27T00:00:00"/>
        <d v="2026-02-28T00:00:00"/>
        <d v="2026-03-01T00:00:00"/>
        <d v="2026-03-02T00:00:00"/>
        <d v="2026-03-03T00:00:00"/>
        <d v="2026-03-04T00:00:00"/>
        <d v="2026-03-05T00:00:00"/>
        <d v="2026-03-06T00:00:00"/>
        <d v="2026-03-07T00:00:00"/>
        <d v="2026-03-08T00:00:00"/>
        <d v="2026-03-09T00:00:00"/>
        <d v="2026-03-10T00:00:00"/>
        <d v="2026-03-11T00:00:00"/>
        <d v="2026-03-12T00:00:00"/>
        <d v="2026-03-13T00:00:00"/>
        <d v="2026-03-14T00:00:00"/>
        <d v="2026-03-15T00:00:00"/>
        <d v="2026-03-16T00:00:00"/>
        <d v="2026-03-17T00:00:00"/>
        <d v="2026-03-18T00:00:00"/>
        <d v="2026-03-19T00:00:00"/>
        <d v="2026-03-20T00:00:00"/>
        <d v="2026-03-21T00:00:00"/>
        <d v="2026-03-22T00:00:00"/>
        <d v="2026-03-23T00:00:00"/>
        <d v="2026-03-24T00:00:00"/>
        <d v="2026-03-25T00:00:00"/>
        <d v="2026-03-26T00:00:00"/>
        <d v="2026-03-27T00:00:00"/>
        <d v="2026-03-28T00:00:00"/>
        <d v="2026-03-29T00:00:00"/>
        <d v="2026-03-30T00:00:00"/>
        <d v="2026-03-31T00:00:00"/>
        <d v="2026-04-01T00:00:00"/>
        <d v="2026-04-02T00:00:00"/>
        <d v="2026-04-03T00:00:00"/>
        <d v="2026-04-04T00:00:00"/>
        <d v="2026-04-05T00:00:00"/>
        <d v="2026-04-06T00:00:00"/>
        <d v="2026-04-07T00:00:00"/>
        <d v="2026-04-08T00:00:00"/>
        <d v="2026-04-09T00:00:00"/>
        <d v="2026-04-10T00:00:00"/>
        <d v="2026-04-11T00:00:00"/>
        <d v="2026-04-12T00:00:00"/>
        <d v="2026-04-13T00:00:00"/>
        <d v="2026-04-14T00:00:00"/>
        <d v="2026-04-15T00:00:00"/>
        <d v="2026-04-16T00:00:00"/>
        <d v="2026-04-17T00:00:00"/>
        <d v="2026-04-18T00:00:00"/>
        <d v="2026-04-19T00:00:00"/>
        <d v="2026-04-20T00:00:00"/>
        <d v="2026-04-21T00:00:00"/>
        <d v="2026-04-22T00:00:00"/>
        <d v="2026-04-23T00:00:00"/>
        <d v="2026-04-24T00:00:00"/>
        <d v="2026-04-25T00:00:00"/>
        <d v="2026-04-26T00:00:00"/>
        <d v="2026-04-27T00:00:00"/>
        <d v="2026-04-28T00:00:00"/>
        <d v="2026-04-29T00:00:00"/>
        <d v="2026-04-30T00:00:00"/>
        <d v="2026-05-01T00:00:00"/>
        <d v="2026-05-02T00:00:00"/>
        <d v="2026-05-03T00:00:00"/>
        <d v="2026-05-04T00:00:00"/>
        <d v="2026-05-05T00:00:00"/>
        <d v="2026-05-06T00:00:00"/>
        <d v="2026-05-07T00:00:00"/>
        <d v="2026-05-08T00:00:00"/>
        <d v="2026-05-09T00:00:00"/>
        <d v="2026-05-10T00:00:00"/>
        <d v="2026-05-11T00:00:00"/>
        <d v="2026-05-12T00:00:00"/>
        <d v="2026-05-13T00:00:00"/>
        <d v="2026-05-14T00:00:00"/>
        <d v="2026-05-15T00:00:00"/>
        <d v="2026-05-16T00:00:00"/>
        <d v="2026-05-17T00:00:00"/>
        <d v="2026-05-18T00:00:00"/>
        <d v="2026-05-19T00:00:00"/>
        <d v="2026-05-20T00:00:00"/>
        <d v="2026-05-21T00:00:00"/>
        <d v="2026-05-22T00:00:00"/>
        <d v="2026-05-23T00:00:00"/>
        <d v="2026-05-24T00:00:00"/>
        <d v="2026-05-25T00:00:00"/>
        <d v="2026-05-26T00:00:00"/>
        <d v="2026-05-27T00:00:00"/>
        <d v="2026-05-28T00:00:00"/>
        <d v="2026-05-29T00:00:00"/>
        <d v="2026-05-30T00:00:00"/>
        <d v="2026-05-31T00:00:00"/>
        <d v="2026-06-01T00:00:00"/>
        <d v="2026-06-02T00:00:00"/>
        <d v="2026-06-03T00:00:00"/>
        <d v="2026-06-04T00:00:00"/>
        <d v="2026-06-05T00:00:00"/>
        <d v="2026-06-06T00:00:00"/>
        <d v="2026-06-07T00:00:00"/>
        <d v="2026-06-08T00:00:00"/>
        <d v="2026-06-09T00:00:00"/>
        <d v="2026-06-10T00:00:00"/>
        <d v="2026-06-11T00:00:00"/>
        <d v="2026-06-12T00:00:00"/>
        <d v="2026-06-13T00:00:00"/>
        <d v="2026-06-14T00:00:00"/>
        <d v="2026-06-15T00:00:00"/>
        <d v="2026-06-16T00:00:00"/>
        <d v="2026-06-17T00:00:00"/>
        <d v="2026-06-18T00:00:00"/>
        <d v="2026-06-19T00:00:00"/>
        <d v="2026-06-20T00:00:00"/>
        <d v="2026-06-21T00:00:00"/>
        <d v="2026-06-22T00:00:00"/>
        <d v="2026-06-23T00:00:00"/>
        <d v="2026-06-24T00:00:00"/>
        <d v="2026-06-25T00:00:00"/>
        <d v="2026-06-26T00:00:00"/>
        <d v="2026-06-27T00:00:00"/>
        <d v="2026-06-28T00:00:00"/>
        <d v="2026-06-29T00:00:00"/>
        <d v="2026-06-30T00:00:00"/>
        <d v="2026-07-01T00:00:00"/>
        <d v="2026-07-02T00:00:00"/>
        <d v="2026-07-03T00:00:00"/>
        <d v="2026-07-04T00:00:00"/>
        <d v="2026-07-05T00:00:00"/>
        <d v="2026-07-06T00:00:00"/>
        <d v="2026-07-07T00:00:00"/>
        <d v="2026-07-08T00:00:00"/>
        <d v="2026-07-09T00:00:00"/>
        <d v="2026-07-10T00:00:00"/>
        <d v="2026-07-11T00:00:00"/>
        <d v="2026-07-12T00:00:00"/>
        <d v="2026-07-13T00:00:00"/>
        <d v="2026-07-14T00:00:00"/>
        <d v="2026-07-15T00:00:00"/>
        <d v="2026-07-16T00:00:00"/>
        <d v="2026-07-17T00:00:00"/>
        <d v="2026-07-18T00:00:00"/>
        <d v="2026-07-19T00:00:00"/>
        <d v="2026-07-20T00:00:00"/>
        <d v="2026-07-21T00:00:00"/>
        <d v="2026-07-22T00:00:00"/>
        <d v="2026-07-23T00:00:00"/>
        <d v="2026-07-24T00:00:00"/>
        <d v="2026-07-25T00:00:00"/>
        <d v="2026-07-26T00:00:00"/>
        <d v="2026-07-27T00:00:00"/>
        <d v="2026-07-28T00:00:00"/>
        <d v="2026-07-29T00:00:00"/>
        <d v="2026-07-30T00:00:00"/>
        <d v="2026-07-31T00:00:00"/>
        <d v="2026-08-01T00:00:00"/>
        <d v="2026-08-02T00:00:00"/>
        <d v="2026-08-03T00:00:00"/>
        <d v="2026-08-04T00:00:00"/>
        <d v="2026-08-05T00:00:00"/>
        <d v="2026-08-06T00:00:00"/>
        <d v="2026-08-07T00:00:00"/>
        <d v="2026-08-08T00:00:00"/>
        <d v="2026-08-09T00:00:00"/>
        <d v="2026-08-10T00:00:00"/>
        <d v="2026-08-11T00:00:00"/>
        <d v="2026-08-12T00:00:00"/>
        <d v="2026-08-13T00:00:00"/>
        <d v="2026-08-14T00:00:00"/>
        <d v="2026-08-15T00:00:00"/>
        <d v="2026-08-16T00:00:00"/>
        <d v="2026-08-17T00:00:00"/>
        <d v="2026-08-18T00:00:00"/>
        <d v="2026-08-19T00:00:00"/>
        <d v="2026-08-20T00:00:00"/>
        <d v="2026-08-21T00:00:00"/>
        <d v="2026-08-22T00:00:00"/>
        <d v="2026-08-23T00:00:00"/>
        <d v="2026-08-24T00:00:00"/>
        <d v="2026-08-25T00:00:00"/>
        <d v="2026-08-26T00:00:00"/>
        <d v="2026-08-27T00:00:00"/>
        <d v="2026-08-28T00:00:00"/>
        <d v="2026-08-29T00:00:00"/>
        <d v="2026-08-30T00:00:00"/>
        <d v="2026-08-31T00:00:00"/>
        <d v="2026-09-01T00:00:00"/>
        <d v="2026-09-02T00:00:00"/>
        <d v="2026-09-03T00:00:00"/>
        <d v="2026-09-04T00:00:00"/>
        <d v="2026-09-05T00:00:00"/>
        <d v="2026-09-06T00:00:00"/>
        <d v="2026-09-07T00:00:00"/>
        <d v="2026-09-08T00:00:00"/>
        <d v="2026-09-09T00:00:00"/>
        <d v="2026-09-10T00:00:00"/>
        <d v="2026-09-11T00:00:00"/>
        <d v="2026-09-12T00:00:00"/>
        <d v="2026-09-13T00:00:00"/>
        <d v="2026-09-14T00:00:00"/>
        <d v="2026-09-15T00:00:00"/>
        <d v="2026-09-16T00:00:00"/>
        <d v="2026-09-17T00:00:00"/>
        <d v="2026-09-18T00:00:00"/>
        <d v="2026-09-19T00:00:00"/>
        <d v="2026-09-20T00:00:00"/>
        <d v="2026-09-21T00:00:00"/>
        <d v="2026-09-22T00:00:00"/>
        <d v="2026-09-23T00:00:00"/>
        <d v="2026-09-24T00:00:00"/>
        <d v="2026-09-25T00:00:00"/>
        <d v="2026-09-26T00:00:00"/>
        <d v="2026-09-27T00:00:00"/>
        <d v="2026-09-28T00:00:00"/>
        <d v="2026-09-29T00:00:00"/>
        <d v="2026-09-30T00:00:00"/>
        <d v="2026-10-01T00:00:00"/>
        <d v="2026-10-02T00:00:00"/>
        <d v="2026-10-03T00:00:00"/>
        <d v="2026-10-04T00:00:00"/>
        <d v="2026-10-05T00:00:00"/>
        <d v="2026-10-06T00:00:00"/>
        <d v="2026-10-07T00:00:00"/>
        <d v="2026-10-08T00:00:00"/>
        <d v="2026-10-09T00:00:00"/>
        <d v="2026-10-10T00:00:00"/>
        <d v="2026-10-11T00:00:00"/>
        <d v="2026-10-12T00:00:00"/>
        <d v="2026-10-13T00:00:00"/>
        <d v="2026-10-14T00:00:00"/>
        <d v="2026-10-15T00:00:00"/>
        <d v="2026-10-16T00:00:00"/>
        <d v="2026-10-17T00:00:00"/>
        <d v="2026-10-18T00:00:00"/>
        <d v="2026-10-19T00:00:00"/>
        <d v="2026-10-20T00:00:00"/>
        <d v="2026-10-21T00:00:00"/>
        <d v="2026-10-22T00:00:00"/>
        <d v="2026-10-23T00:00:00"/>
        <d v="2026-10-24T00:00:00"/>
        <d v="2026-10-25T00:00:00"/>
        <d v="2026-10-26T00:00:00"/>
        <d v="2026-10-27T00:00:00"/>
        <d v="2026-10-28T00:00:00"/>
        <d v="2026-10-29T00:00:00"/>
        <d v="2026-10-30T00:00:00"/>
        <d v="2026-10-31T00:00:00"/>
        <d v="2026-11-01T00:00:00"/>
        <d v="2026-11-02T00:00:00"/>
        <d v="2026-11-03T00:00:00"/>
        <d v="2026-11-04T00:00:00"/>
        <d v="2026-11-05T00:00:00"/>
        <d v="2026-11-06T00:00:00"/>
        <d v="2026-11-07T00:00:00"/>
        <d v="2026-11-08T00:00:00"/>
        <d v="2026-11-09T00:00:00"/>
        <d v="2026-11-10T00:00:00"/>
        <d v="2026-11-11T00:00:00"/>
        <d v="2026-11-12T00:00:00"/>
        <d v="2026-11-13T00:00:00"/>
        <d v="2026-11-14T00:00:00"/>
        <d v="2026-11-15T00:00:00"/>
        <d v="2026-11-16T00:00:00"/>
        <d v="2026-11-17T00:00:00"/>
        <d v="2026-11-18T00:00:00"/>
        <d v="2026-11-19T00:00:00"/>
        <d v="2026-11-20T00:00:00"/>
        <d v="2026-11-21T00:00:00"/>
        <d v="2026-11-22T00:00:00"/>
        <d v="2026-11-23T00:00:00"/>
        <d v="2026-11-24T00:00:00"/>
        <d v="2026-11-25T00:00:00"/>
        <d v="2026-11-26T00:00:00"/>
        <d v="2026-11-27T00:00:00"/>
        <d v="2026-11-28T00:00:00"/>
        <d v="2026-11-29T00:00:00"/>
        <d v="2026-11-30T00:00:00"/>
        <d v="2026-12-01T00:00:00"/>
        <d v="2026-12-02T00:00:00"/>
        <d v="2026-12-03T00:00:00"/>
        <d v="2026-12-04T00:00:00"/>
        <d v="2026-12-05T00:00:00"/>
        <d v="2026-12-06T00:00:00"/>
        <d v="2026-12-07T00:00:00"/>
        <d v="2026-12-08T00:00:00"/>
        <d v="2026-12-09T00:00:00"/>
        <d v="2026-12-10T00:00:00"/>
        <d v="2026-12-11T00:00:00"/>
        <d v="2026-12-12T00:00:00"/>
        <d v="2026-12-13T00:00:00"/>
        <d v="2026-12-14T00:00:00"/>
        <d v="2026-12-15T00:00:00"/>
        <d v="2026-12-16T00:00:00"/>
        <d v="2026-12-17T00:00:00"/>
        <d v="2026-12-18T00:00:00"/>
        <d v="2026-12-19T00:00:00"/>
        <d v="2026-12-20T00:00:00"/>
        <d v="2026-12-21T00:00:00"/>
        <d v="2026-12-22T00:00:00"/>
        <d v="2026-12-23T00:00:00"/>
        <d v="2026-12-24T00:00:00"/>
        <d v="2026-12-25T00:00:00"/>
        <d v="2026-12-26T00:00:00"/>
        <d v="2026-12-27T00:00:00"/>
        <d v="2026-12-28T00:00:00"/>
        <d v="2026-12-29T00:00:00"/>
        <d v="2026-12-30T00:00:00"/>
        <d v="2026-12-31T00:00:00"/>
        <d v="2027-01-01T00:00:00"/>
        <d v="2027-01-02T00:00:00"/>
        <d v="2027-01-03T00:00:00"/>
        <d v="2027-01-04T00:00:00"/>
        <d v="2027-01-05T00:00:00"/>
        <d v="2027-01-06T00:00:00"/>
        <d v="2027-01-07T00:00:00"/>
        <d v="2027-01-08T00:00:00"/>
        <d v="2027-01-09T00:00:00"/>
        <d v="2027-01-10T00:00:00"/>
        <d v="2027-01-11T00:00:00"/>
        <d v="2027-01-12T00:00:00"/>
        <d v="2027-01-13T00:00:00"/>
        <d v="2027-01-14T00:00:00"/>
        <d v="2027-01-15T00:00:00"/>
        <d v="2027-01-16T00:00:00"/>
        <d v="2027-01-17T00:00:00"/>
        <d v="2027-01-18T00:00:00"/>
        <d v="2027-01-19T00:00:00"/>
        <d v="2027-01-20T00:00:00"/>
        <d v="2027-01-21T00:00:00"/>
        <d v="2027-01-22T00:00:00"/>
        <d v="2027-01-23T00:00:00"/>
        <d v="2027-01-24T00:00:00"/>
        <d v="2027-01-25T00:00:00"/>
        <d v="2027-01-26T00:00:00"/>
        <d v="2027-01-27T00:00:00"/>
        <d v="2027-01-28T00:00:00"/>
        <d v="2027-01-29T00:00:00"/>
        <d v="2027-01-30T00:00:00"/>
        <d v="2027-01-31T00:00:00"/>
        <d v="2027-02-01T00:00:00"/>
        <d v="2027-02-02T00:00:00"/>
        <d v="2027-02-03T00:00:00"/>
        <d v="2027-02-04T00:00:00"/>
        <d v="2027-02-05T00:00:00"/>
        <d v="2027-02-06T00:00:00"/>
        <d v="2027-02-07T00:00:00"/>
        <d v="2027-02-08T00:00:00"/>
        <d v="2027-02-09T00:00:00"/>
        <d v="2027-02-10T00:00:00"/>
        <d v="2027-02-11T00:00:00"/>
        <d v="2027-02-12T00:00:00"/>
        <d v="2027-02-13T00:00:00"/>
        <d v="2027-02-14T00:00:00"/>
        <d v="2027-02-15T00:00:00"/>
        <d v="2027-02-16T00:00:00"/>
        <d v="2027-02-17T00:00:00"/>
        <d v="2027-02-18T00:00:00"/>
        <d v="2027-02-19T00:00:00"/>
        <d v="2027-02-20T00:00:00"/>
        <d v="2027-02-21T00:00:00"/>
        <d v="2027-02-22T00:00:00"/>
        <d v="2027-02-23T00:00:00"/>
        <d v="2027-02-24T00:00:00"/>
        <d v="2027-02-25T00:00:00"/>
        <d v="2027-02-26T00:00:00"/>
        <d v="2027-02-27T00:00:00"/>
        <d v="2027-02-28T00:00:00"/>
        <d v="2027-03-01T00:00:00"/>
        <d v="2027-03-02T00:00:00"/>
        <d v="2027-03-03T00:00:00"/>
        <d v="2027-03-04T00:00:00"/>
        <d v="2027-03-05T00:00:00"/>
        <d v="2027-03-06T00:00:00"/>
        <d v="2027-03-07T00:00:00"/>
        <d v="2027-03-08T00:00:00"/>
        <d v="2027-03-09T00:00:00"/>
        <d v="2027-03-10T00:00:00"/>
        <d v="2027-03-11T00:00:00"/>
        <d v="2027-03-12T00:00:00"/>
        <d v="2027-03-13T00:00:00"/>
        <d v="2027-03-14T00:00:00"/>
        <d v="2027-03-15T00:00:00"/>
        <d v="2027-03-16T00:00:00"/>
        <d v="2027-03-17T00:00:00"/>
        <d v="2027-03-18T00:00:00"/>
        <d v="2027-03-19T00:00:00"/>
        <d v="2027-03-20T00:00:00"/>
        <d v="2027-03-21T00:00:00"/>
        <d v="2027-03-22T00:00:00"/>
        <d v="2027-03-23T00:00:00"/>
        <d v="2027-03-24T00:00:00"/>
        <d v="2027-03-25T00:00:00"/>
        <d v="2027-03-26T00:00:00"/>
        <d v="2027-03-27T00:00:00"/>
        <d v="2027-03-28T00:00:00"/>
        <d v="2027-03-29T00:00:00"/>
        <d v="2027-03-30T00:00:00"/>
        <d v="2027-03-31T00:00:00"/>
        <d v="2027-04-01T00:00:00"/>
        <d v="2027-04-02T00:00:00"/>
        <d v="2027-04-03T00:00:00"/>
        <d v="2027-04-04T00:00:00"/>
        <d v="2027-04-05T00:00:00"/>
        <d v="2027-04-06T00:00:00"/>
        <d v="2027-04-07T00:00:00"/>
        <d v="2027-04-08T00:00:00"/>
        <d v="2027-04-09T00:00:00"/>
        <d v="2027-04-10T00:00:00"/>
        <d v="2027-04-11T00:00:00"/>
        <d v="2027-04-12T00:00:00"/>
        <d v="2027-04-13T00:00:00"/>
        <d v="2027-04-14T00:00:00"/>
        <d v="2027-04-15T00:00:00"/>
        <d v="2027-04-16T00:00:00"/>
        <d v="2027-04-17T00:00:00"/>
        <d v="2027-04-18T00:00:00"/>
        <d v="2027-04-19T00:00:00"/>
        <d v="2027-04-20T00:00:00"/>
        <d v="2027-04-21T00:00:00"/>
        <d v="2027-04-22T00:00:00"/>
        <d v="2027-04-23T00:00:00"/>
        <d v="2027-04-24T00:00:00"/>
        <d v="2027-04-25T00:00:00"/>
        <d v="2027-04-26T00:00:00"/>
        <d v="2027-04-27T00:00:00"/>
        <d v="2027-04-28T00:00:00"/>
        <d v="2027-04-29T00:00:00"/>
        <d v="2027-04-30T00:00:00"/>
        <d v="2027-05-01T00:00:00"/>
        <d v="2027-05-02T00:00:00"/>
        <d v="2027-05-03T00:00:00"/>
        <d v="2027-05-04T00:00:00"/>
        <d v="2027-05-05T00:00:00"/>
        <d v="2027-05-06T00:00:00"/>
        <d v="2027-05-07T00:00:00"/>
        <d v="2027-05-08T00:00:00"/>
        <d v="2027-05-09T00:00:00"/>
        <d v="2027-05-10T00:00:00"/>
        <d v="2027-05-11T00:00:00"/>
        <d v="2027-05-12T00:00:00"/>
        <d v="2027-05-13T00:00:00"/>
        <d v="2027-05-14T00:00:00"/>
        <d v="2027-05-15T00:00:00"/>
        <d v="2027-05-16T00:00:00"/>
        <d v="2027-05-17T00:00:00"/>
        <d v="2027-05-18T00:00:00"/>
        <d v="2027-05-19T00:00:00"/>
        <d v="2027-05-20T00:00:00"/>
        <d v="2027-05-21T00:00:00"/>
        <d v="2027-05-22T00:00:00"/>
        <d v="2027-05-23T00:00:00"/>
        <d v="2027-05-24T00:00:00"/>
        <d v="2027-05-25T00:00:00"/>
        <d v="2027-05-26T00:00:00"/>
        <d v="2027-05-27T00:00:00"/>
        <d v="2027-05-28T00:00:00"/>
        <d v="2027-05-29T00:00:00"/>
        <d v="2027-05-30T00:00:00"/>
        <d v="2027-05-31T00:00:00"/>
        <d v="2027-06-01T00:00:00"/>
        <d v="2027-06-02T00:00:00"/>
        <d v="2027-06-03T00:00:00"/>
        <d v="2027-06-04T00:00:00"/>
        <d v="2027-06-05T00:00:00"/>
        <d v="2027-06-06T00:00:00"/>
        <d v="2027-06-07T00:00:00"/>
        <d v="2027-06-08T00:00:00"/>
        <d v="2027-06-09T00:00:00"/>
        <d v="2027-06-10T00:00:00"/>
        <d v="2027-06-11T00:00:00"/>
        <d v="2027-06-12T00:00:00"/>
        <d v="2027-06-13T00:00:00"/>
        <d v="2027-06-14T00:00:00"/>
        <d v="2027-06-15T00:00:00"/>
        <d v="2027-06-16T00:00:00"/>
        <d v="2027-06-17T00:00:00"/>
        <d v="2027-06-18T00:00:00"/>
        <d v="2027-06-19T00:00:00"/>
        <d v="2027-06-20T00:00:00"/>
        <d v="2027-06-21T00:00:00"/>
        <d v="2027-06-22T00:00:00"/>
        <d v="2027-06-23T00:00:00"/>
        <d v="2027-06-24T00:00:00"/>
        <d v="2027-06-25T00:00:00"/>
        <d v="2027-06-26T00:00:00"/>
        <d v="2027-06-27T00:00:00"/>
        <d v="2027-06-28T00:00:00"/>
        <d v="2027-06-29T00:00:00"/>
        <d v="2027-06-30T00:00:00"/>
        <d v="2027-07-01T00:00:00"/>
        <d v="2027-07-02T00:00:00"/>
        <d v="2027-07-03T00:00:00"/>
        <d v="2027-07-04T00:00:00"/>
        <d v="2027-07-05T00:00:00"/>
        <d v="2027-07-06T00:00:00"/>
        <d v="2027-07-07T00:00:00"/>
        <d v="2027-07-08T00:00:00"/>
        <d v="2027-07-09T00:00:00"/>
        <d v="2027-07-10T00:00:00"/>
        <d v="2027-07-11T00:00:00"/>
        <d v="2027-07-12T00:00:00"/>
        <d v="2027-07-13T00:00:00"/>
        <d v="2027-07-14T00:00:00"/>
        <d v="2027-07-15T00:00:00"/>
        <d v="2027-07-16T00:00:00"/>
        <d v="2027-07-17T00:00:00"/>
        <d v="2027-07-18T00:00:00"/>
        <d v="2027-07-19T00:00:00"/>
        <d v="2027-07-20T00:00:00"/>
        <d v="2027-07-21T00:00:00"/>
        <d v="2027-07-22T00:00:00"/>
        <d v="2027-07-23T00:00:00"/>
        <d v="2027-07-24T00:00:00"/>
        <d v="2027-07-25T00:00:00"/>
        <d v="2027-07-26T00:00:00"/>
        <d v="2027-07-27T00:00:00"/>
        <d v="2027-07-28T00:00:00"/>
        <d v="2027-07-29T00:00:00"/>
        <d v="2027-07-30T00:00:00"/>
        <d v="2027-07-31T00:00:00"/>
        <d v="2027-08-01T00:00:00"/>
        <d v="2027-08-02T00:00:00"/>
        <d v="2027-08-03T00:00:00"/>
        <d v="2027-08-04T00:00:00"/>
        <d v="2027-08-05T00:00:00"/>
        <d v="2027-08-06T00:00:00"/>
        <d v="2027-08-07T00:00:00"/>
        <d v="2027-08-08T00:00:00"/>
        <d v="2027-08-09T00:00:00"/>
        <d v="2027-08-10T00:00:00"/>
        <d v="2027-08-11T00:00:00"/>
        <d v="2027-08-12T00:00:00"/>
        <d v="2027-08-13T00:00:00"/>
        <d v="2027-08-14T00:00:00"/>
        <d v="2027-08-15T00:00:00"/>
        <d v="2027-08-16T00:00:00"/>
        <d v="2027-08-17T00:00:00"/>
        <d v="2027-08-18T00:00:00"/>
        <d v="2027-08-19T00:00:00"/>
        <d v="2027-08-20T00:00:00"/>
        <d v="2027-08-21T00:00:00"/>
        <d v="2027-08-22T00:00:00"/>
        <d v="2027-08-23T00:00:00"/>
        <d v="2027-08-24T00:00:00"/>
        <d v="2027-08-25T00:00:00"/>
        <d v="2027-08-26T00:00:00"/>
        <d v="2027-08-27T00:00:00"/>
        <d v="2027-08-28T00:00:00"/>
        <d v="2027-08-29T00:00:00"/>
        <d v="2027-08-30T00:00:00"/>
        <d v="2027-08-31T00:00:00"/>
        <d v="2027-09-01T00:00:00"/>
        <d v="2027-09-02T00:00:00"/>
        <d v="2027-09-03T00:00:00"/>
        <d v="2027-09-04T00:00:00"/>
        <d v="2027-09-05T00:00:00"/>
        <d v="2027-09-06T00:00:00"/>
        <d v="2027-09-07T00:00:00"/>
        <d v="2027-09-08T00:00:00"/>
        <d v="2027-09-09T00:00:00"/>
        <d v="2027-09-10T00:00:00"/>
        <d v="2027-09-11T00:00:00"/>
        <d v="2027-09-12T00:00:00"/>
        <d v="2027-09-13T00:00:00"/>
        <d v="2027-09-14T00:00:00"/>
        <d v="2027-09-15T00:00:00"/>
        <d v="2027-09-16T00:00:00"/>
        <d v="2027-09-17T00:00:00"/>
        <d v="2027-09-18T00:00:00"/>
        <d v="2027-09-19T00:00:00"/>
        <d v="2027-09-20T00:00:00"/>
        <d v="2027-09-21T00:00:00"/>
        <d v="2027-09-22T00:00:00"/>
        <d v="2027-09-23T00:00:00"/>
        <d v="2027-09-24T00:00:00"/>
        <d v="2027-09-25T00:00:00"/>
        <d v="2027-09-26T00:00:00"/>
        <d v="2027-09-27T00:00:00"/>
        <d v="2027-09-28T00:00:00"/>
        <d v="2027-09-29T00:00:00"/>
        <d v="2027-09-30T00:00:00"/>
        <d v="2027-10-01T00:00:00"/>
        <d v="2027-10-02T00:00:00"/>
        <d v="2027-10-03T00:00:00"/>
        <d v="2027-10-04T00:00:00"/>
        <d v="2027-10-05T00:00:00"/>
        <d v="2027-10-06T00:00:00"/>
        <d v="2027-10-07T00:00:00"/>
        <d v="2027-10-08T00:00:00"/>
        <d v="2027-10-09T00:00:00"/>
        <d v="2027-10-10T00:00:00"/>
        <d v="2027-10-11T00:00:00"/>
        <d v="2027-10-12T00:00:00"/>
        <d v="2027-10-13T00:00:00"/>
        <d v="2027-10-14T00:00:00"/>
        <d v="2027-10-15T00:00:00"/>
        <d v="2027-10-16T00:00:00"/>
        <d v="2027-10-17T00:00:00"/>
        <d v="2027-10-18T00:00:00"/>
        <d v="2027-10-19T00:00:00"/>
        <d v="2027-10-20T00:00:00"/>
        <d v="2027-10-21T00:00:00"/>
        <d v="2027-10-22T00:00:00"/>
        <d v="2027-10-23T00:00:00"/>
        <d v="2027-10-24T00:00:00"/>
        <d v="2027-10-25T00:00:00"/>
        <d v="2027-10-26T00:00:00"/>
        <d v="2027-10-27T00:00:00"/>
        <d v="2027-10-28T00:00:00"/>
        <d v="2027-10-29T00:00:00"/>
        <d v="2027-10-30T00:00:00"/>
        <d v="2027-10-31T00:00:00"/>
        <d v="2027-11-01T00:00:00"/>
        <d v="2027-11-02T00:00:00"/>
        <d v="2027-11-03T00:00:00"/>
        <d v="2027-11-04T00:00:00"/>
        <d v="2027-11-05T00:00:00"/>
        <d v="2027-11-06T00:00:00"/>
        <d v="2027-11-07T00:00:00"/>
        <d v="2027-11-08T00:00:00"/>
        <d v="2027-11-09T00:00:00"/>
        <d v="2027-11-10T00:00:00"/>
        <d v="2027-11-11T00:00:00"/>
        <d v="2027-11-12T00:00:00"/>
        <d v="2027-11-13T00:00:00"/>
        <d v="2027-11-14T00:00:00"/>
        <d v="2027-11-15T00:00:00"/>
        <d v="2027-11-16T00:00:00"/>
        <d v="2027-11-17T00:00:00"/>
        <d v="2027-11-18T00:00:00"/>
        <d v="2027-11-19T00:00:00"/>
        <d v="2027-11-20T00:00:00"/>
        <d v="2027-11-21T00:00:00"/>
        <d v="2027-11-22T00:00:00"/>
        <d v="2027-11-23T00:00:00"/>
        <d v="2027-11-24T00:00:00"/>
        <d v="2027-11-25T00:00:00"/>
        <d v="2027-11-26T00:00:00"/>
        <d v="2027-11-27T00:00:00"/>
        <d v="2027-11-28T00:00:00"/>
        <d v="2027-11-29T00:00:00"/>
        <d v="2027-11-30T00:00:00"/>
        <d v="2027-12-01T00:00:00"/>
        <d v="2027-12-02T00:00:00"/>
        <d v="2027-12-03T00:00:00"/>
        <d v="2027-12-04T00:00:00"/>
        <d v="2027-12-05T00:00:00"/>
        <d v="2027-12-06T00:00:00"/>
        <d v="2027-12-07T00:00:00"/>
        <d v="2027-12-08T00:00:00"/>
        <d v="2027-12-09T00:00:00"/>
        <d v="2027-12-10T00:00:00"/>
        <d v="2027-12-11T00:00:00"/>
        <d v="2027-12-12T00:00:00"/>
        <d v="2027-12-13T00:00:00"/>
        <d v="2027-12-14T00:00:00"/>
        <d v="2027-12-15T00:00:00"/>
        <d v="2027-12-16T00:00:00"/>
        <d v="2027-12-17T00:00:00"/>
        <d v="2027-12-18T00:00:00"/>
        <d v="2027-12-19T00:00:00"/>
        <d v="2027-12-20T00:00:00"/>
        <d v="2027-12-21T00:00:00"/>
        <d v="2027-12-22T00:00:00"/>
        <d v="2027-12-23T00:00:00"/>
        <d v="2027-12-24T00:00:00"/>
        <d v="2027-12-25T00:00:00"/>
        <d v="2027-12-26T00:00:00"/>
        <d v="2027-12-27T00:00:00"/>
        <d v="2027-12-28T00:00:00"/>
        <d v="2027-12-29T00:00:00"/>
        <d v="2027-12-30T00:00:00"/>
        <d v="2027-12-31T00:00:00"/>
        <d v="2028-01-01T00:00:00"/>
        <d v="2028-01-02T00:00:00"/>
        <d v="2028-01-03T00:00:00"/>
        <d v="2028-01-04T00:00:00"/>
        <d v="2028-01-05T00:00:00"/>
        <d v="2028-01-06T00:00:00"/>
        <d v="2028-01-07T00:00:00"/>
        <d v="2028-01-08T00:00:00"/>
        <d v="2028-01-09T00:00:00"/>
        <d v="2028-01-10T00:00:00"/>
        <d v="2028-01-11T00:00:00"/>
        <d v="2028-01-12T00:00:00"/>
        <d v="2028-01-13T00:00:00"/>
        <d v="2028-01-14T00:00:00"/>
        <d v="2028-01-15T00:00:00"/>
        <d v="2028-01-16T00:00:00"/>
        <d v="2028-01-17T00:00:00"/>
        <d v="2028-01-18T00:00:00"/>
        <d v="2028-01-19T00:00:00"/>
        <d v="2028-01-20T00:00:00"/>
        <d v="2028-01-21T00:00:00"/>
        <d v="2028-01-22T00:00:00"/>
        <d v="2028-01-23T00:00:00"/>
        <d v="2028-01-24T00:00:00"/>
        <d v="2028-01-25T00:00:00"/>
        <d v="2028-01-26T00:00:00"/>
        <d v="2028-01-27T00:00:00"/>
        <d v="2028-01-28T00:00:00"/>
        <d v="2028-01-29T00:00:00"/>
        <d v="2028-01-30T00:00:00"/>
        <d v="2028-01-31T00:00:00"/>
        <d v="2028-02-01T00:00:00"/>
        <d v="2028-02-02T00:00:00"/>
        <d v="2028-02-03T00:00:00"/>
        <d v="2028-02-04T00:00:00"/>
        <d v="2028-02-05T00:00:00"/>
        <d v="2028-02-06T00:00:00"/>
        <d v="2028-02-07T00:00:00"/>
        <d v="2028-02-08T00:00:00"/>
        <d v="2028-02-09T00:00:00"/>
        <d v="2028-02-10T00:00:00"/>
        <d v="2028-02-11T00:00:00"/>
        <d v="2028-02-12T00:00:00"/>
        <d v="2028-02-13T00:00:00"/>
        <d v="2028-02-14T00:00:00"/>
        <d v="2028-02-15T00:00:00"/>
        <d v="2028-02-16T00:00:00"/>
        <d v="2028-02-17T00:00:00"/>
        <d v="2028-02-18T00:00:00"/>
        <d v="2028-02-19T00:00:00"/>
        <d v="2028-02-20T00:00:00"/>
        <d v="2028-02-21T00:00:00"/>
        <d v="2028-02-22T00:00:00"/>
        <d v="2028-02-23T00:00:00"/>
        <d v="2028-02-24T00:00:00"/>
        <d v="2028-02-25T00:00:00"/>
        <d v="2028-02-26T00:00:00"/>
        <d v="2028-02-27T00:00:00"/>
        <d v="2028-02-28T00:00:00"/>
        <d v="2028-02-29T00:00:00"/>
        <d v="2028-03-01T00:00:00"/>
        <d v="2028-03-02T00:00:00"/>
        <d v="2028-03-03T00:00:00"/>
        <d v="2028-03-04T00:00:00"/>
        <d v="2028-03-05T00:00:00"/>
        <d v="2028-03-06T00:00:00"/>
        <d v="2028-03-07T00:00:00"/>
        <d v="2028-03-08T00:00:00"/>
        <d v="2028-03-09T00:00:00"/>
        <d v="2028-03-10T00:00:00"/>
        <d v="2028-03-11T00:00:00"/>
        <d v="2028-03-12T00:00:00"/>
        <d v="2028-03-13T00:00:00"/>
        <d v="2028-03-14T00:00:00"/>
        <d v="2028-03-15T00:00:00"/>
        <d v="2028-03-16T00:00:00"/>
        <d v="2028-03-17T00:00:00"/>
        <d v="2028-03-18T00:00:00"/>
        <d v="2028-03-19T00:00:00"/>
        <d v="2028-03-20T00:00:00"/>
        <d v="2028-03-21T00:00:00"/>
        <d v="2028-03-22T00:00:00"/>
        <d v="2028-03-23T00:00:00"/>
        <d v="2028-03-24T00:00:00"/>
        <d v="2028-03-25T00:00:00"/>
        <d v="2028-03-26T00:00:00"/>
        <d v="2028-03-27T00:00:00"/>
        <d v="2028-03-28T00:00:00"/>
        <d v="2028-03-29T00:00:00"/>
        <d v="2028-03-30T00:00:00"/>
        <d v="2028-03-31T00:00:00"/>
        <d v="2028-04-01T00:00:00"/>
        <d v="2028-04-02T00:00:00"/>
        <d v="2028-04-03T00:00:00"/>
        <d v="2028-04-04T00:00:00"/>
        <d v="2028-04-05T00:00:00"/>
        <d v="2028-04-06T00:00:00"/>
        <d v="2028-04-07T00:00:00"/>
        <d v="2028-04-08T00:00:00"/>
        <d v="2028-04-09T00:00:00"/>
        <d v="2028-04-10T00:00:00"/>
        <d v="2028-04-11T00:00:00"/>
        <d v="2028-04-12T00:00:00"/>
        <d v="2028-04-13T00:00:00"/>
        <d v="2028-04-14T00:00:00"/>
        <d v="2028-04-15T00:00:00"/>
        <d v="2028-04-16T00:00:00"/>
        <d v="2028-04-17T00:00:00"/>
        <d v="2028-04-18T00:00:00"/>
        <d v="2028-04-19T00:00:00"/>
        <d v="2028-04-20T00:00:00"/>
        <d v="2028-04-21T00:00:00"/>
        <d v="2028-04-22T00:00:00"/>
        <d v="2028-04-23T00:00:00"/>
        <d v="2028-04-24T00:00:00"/>
        <d v="2028-04-25T00:00:00"/>
        <d v="2028-04-26T00:00:00"/>
        <d v="2028-04-27T00:00:00"/>
        <d v="2028-04-28T00:00:00"/>
        <d v="2028-04-29T00:00:00"/>
        <d v="2028-04-30T00:00:00"/>
        <d v="2028-05-01T00:00:00"/>
        <d v="2028-05-02T00:00:00"/>
        <d v="2028-05-03T00:00:00"/>
        <d v="2028-05-04T00:00:00"/>
        <d v="2028-05-05T00:00:00"/>
        <d v="2028-05-06T00:00:00"/>
        <d v="2028-05-07T00:00:00"/>
        <d v="2028-05-08T00:00:00"/>
        <d v="2028-05-09T00:00:00"/>
        <d v="2028-05-10T00:00:00"/>
        <d v="2028-05-11T00:00:00"/>
        <d v="2028-05-12T00:00:00"/>
        <d v="2028-05-13T00:00:00"/>
        <d v="2028-05-14T00:00:00"/>
        <d v="2028-05-15T00:00:00"/>
        <d v="2028-05-16T00:00:00"/>
        <d v="2028-05-17T00:00:00"/>
        <d v="2028-05-18T00:00:00"/>
        <d v="2028-05-19T00:00:00"/>
        <d v="2028-05-20T00:00:00"/>
        <d v="2028-05-21T00:00:00"/>
        <d v="2028-05-22T00:00:00"/>
        <d v="2028-05-23T00:00:00"/>
        <d v="2028-05-24T00:00:00"/>
        <d v="2028-05-25T00:00:00"/>
        <d v="2028-05-26T00:00:00"/>
        <d v="2028-05-27T00:00:00"/>
        <d v="2028-05-28T00:00:00"/>
        <d v="2028-05-29T00:00:00"/>
        <d v="2028-05-30T00:00:00"/>
        <d v="2028-05-31T00:00:00"/>
        <d v="2028-06-01T00:00:00"/>
        <d v="2028-06-02T00:00:00"/>
        <d v="2028-06-03T00:00:00"/>
        <d v="2028-06-04T00:00:00"/>
        <d v="2028-06-05T00:00:00"/>
        <d v="2028-06-06T00:00:00"/>
        <d v="2028-06-07T00:00:00"/>
        <d v="2028-06-08T00:00:00"/>
        <d v="2028-06-09T00:00:00"/>
        <d v="2028-06-10T00:00:00"/>
        <d v="2028-06-11T00:00:00"/>
        <d v="2028-06-12T00:00:00"/>
        <d v="2028-06-13T00:00:00"/>
        <d v="2028-06-14T00:00:00"/>
        <d v="2028-06-15T00:00:00"/>
        <d v="2028-06-16T00:00:00"/>
        <d v="2028-06-17T00:00:00"/>
        <d v="2028-06-18T00:00:00"/>
        <d v="2028-06-19T00:00:00"/>
        <d v="2028-06-20T00:00:00"/>
        <d v="2028-06-21T00:00:00"/>
        <d v="2028-06-22T00:00:00"/>
      </sharedItems>
    </cacheField>
    <cacheField name="Season" numFmtId="0">
      <sharedItems count="4">
        <s v="Monsoon"/>
        <s v="Spring"/>
        <s v="Summer"/>
        <s v="Winter"/>
      </sharedItems>
    </cacheField>
    <cacheField name="Customer_ID" numFmtId="0">
      <sharedItems/>
    </cacheField>
    <cacheField name="Customer_Name" numFmtId="0">
      <sharedItems/>
    </cacheField>
    <cacheField name="Customer_Age" numFmtId="0">
      <sharedItems containsSemiMixedTypes="0" containsString="0" containsNumber="1" containsInteger="1" minValue="18" maxValue="69" count="52">
        <n v="53"/>
        <n v="25"/>
        <n v="69"/>
        <n v="37"/>
        <n v="49"/>
        <n v="67"/>
        <n v="31"/>
        <n v="45"/>
        <n v="63"/>
        <n v="41"/>
        <n v="32"/>
        <n v="39"/>
        <n v="47"/>
        <n v="21"/>
        <n v="30"/>
        <n v="40"/>
        <n v="35"/>
        <n v="29"/>
        <n v="48"/>
        <n v="51"/>
        <n v="28"/>
        <n v="58"/>
        <n v="66"/>
        <n v="46"/>
        <n v="43"/>
        <n v="55"/>
        <n v="34"/>
        <n v="23"/>
        <n v="22"/>
        <n v="61"/>
        <n v="18"/>
        <n v="60"/>
        <n v="36"/>
        <n v="26"/>
        <n v="44"/>
        <n v="68"/>
        <n v="65"/>
        <n v="54"/>
        <n v="50"/>
        <n v="42"/>
        <n v="27"/>
        <n v="64"/>
        <n v="38"/>
        <n v="59"/>
        <n v="56"/>
        <n v="52"/>
        <n v="24"/>
        <n v="19"/>
        <n v="33"/>
        <n v="62"/>
        <n v="20"/>
        <n v="57"/>
      </sharedItems>
    </cacheField>
    <cacheField name="Gender" numFmtId="0">
      <sharedItems count="3">
        <s v="Female"/>
        <s v="Other"/>
        <s v="Male"/>
      </sharedItems>
    </cacheField>
    <cacheField name="Destination" numFmtId="0">
      <sharedItems count="5">
        <s v="Ladakh"/>
        <s v="Kerala"/>
        <s v="Himachal Pradesh"/>
        <s v="Goa"/>
        <s v="Tamil Nadu"/>
      </sharedItems>
    </cacheField>
    <cacheField name="Region" numFmtId="0">
      <sharedItems count="2">
        <s v="North"/>
        <s v="South"/>
      </sharedItems>
    </cacheField>
    <cacheField name="Country" numFmtId="0">
      <sharedItems count="1">
        <s v="India"/>
      </sharedItems>
    </cacheField>
    <cacheField name="City" numFmtId="0">
      <sharedItems count="5">
        <s v="Leh"/>
        <s v="Kochi"/>
        <s v="Shimla"/>
        <s v="Panaji"/>
        <s v="Ooty"/>
      </sharedItems>
    </cacheField>
    <cacheField name="Duration_Days" numFmtId="0">
      <sharedItems containsSemiMixedTypes="0" containsString="0" containsNumber="1" containsInteger="1" minValue="2" maxValue="14"/>
    </cacheField>
    <cacheField name="Group_Size" numFmtId="0">
      <sharedItems containsSemiMixedTypes="0" containsString="0" containsNumber="1" containsInteger="1" minValue="1" maxValue="5" count="5">
        <n v="1"/>
        <n v="4"/>
        <n v="5"/>
        <n v="2"/>
        <n v="3"/>
      </sharedItems>
    </cacheField>
    <cacheField name="Travel_Mode" numFmtId="0">
      <sharedItems count="4">
        <s v="Train"/>
        <s v="Car"/>
        <s v="Flight"/>
        <s v="Bus"/>
      </sharedItems>
    </cacheField>
    <cacheField name="Accommodation" numFmtId="0">
      <sharedItems count="4">
        <s v="Hotel"/>
        <s v="Cottage"/>
        <s v="Villa"/>
        <s v="Resort"/>
      </sharedItems>
    </cacheField>
    <cacheField name="Meal_Plan" numFmtId="0">
      <sharedItems/>
    </cacheField>
    <cacheField name="Trip_Cost" numFmtId="0">
      <sharedItems containsSemiMixedTypes="0" containsString="0" containsNumber="1" minValue="3011.87" maxValue="49996.47"/>
    </cacheField>
    <cacheField name="Discount" numFmtId="0">
      <sharedItems containsSemiMixedTypes="0" containsString="0" containsNumber="1" minValue="3.06" maxValue="4999.3599999999997"/>
    </cacheField>
    <cacheField name="Rating" numFmtId="0">
      <sharedItems containsSemiMixedTypes="0" containsString="0" containsNumber="1" minValue="1" maxValue="5"/>
    </cacheField>
    <cacheField name="Feedback" numFmtId="0">
      <sharedItems/>
    </cacheField>
    <cacheField name="Travel_Agent" numFmtId="0">
      <sharedItems count="4">
        <s v="Agent D"/>
        <s v="Agent B"/>
        <s v="Agent A"/>
        <s v="Agent C"/>
      </sharedItems>
    </cacheField>
    <cacheField name="Booking_Source" numFmtId="0">
      <sharedItems count="4">
        <s v="Agency"/>
        <s v="Website"/>
        <s v="Mobile App"/>
        <s v="Walk-in"/>
      </sharedItems>
    </cacheField>
    <cacheField name="Booking_Status" numFmtId="0">
      <sharedItems count="3">
        <s v="Cancelled"/>
        <s v="Pending"/>
        <s v="Confirmed"/>
      </sharedItems>
    </cacheField>
    <cacheField name="Rebooked" numFmtId="0">
      <sharedItems count="2">
        <s v="Yes"/>
        <s v="No"/>
      </sharedItems>
    </cacheField>
    <cacheField name="Referral_Code" numFmtId="0">
      <sharedItems/>
    </cacheField>
    <cacheField name="Special_Request" numFmtId="0">
      <sharedItems/>
    </cacheField>
    <cacheField name="month&amp;Year" numFmtId="166">
      <sharedItems containsSemiMixedTypes="0" containsNonDate="0" containsDate="1" containsString="0" minDate="2023-01-01T00:00:00" maxDate="2028-06-23T00:00:00"/>
    </cacheField>
  </cacheFields>
  <extLst>
    <ext xmlns:x14="http://schemas.microsoft.com/office/spreadsheetml/2009/9/main" uri="{725AE2AE-9491-48be-B2B4-4EB974FC3084}">
      <x14:pivotCacheDefinition pivotCacheId="189155831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0">
  <r>
    <s v="TR000001"/>
    <x v="0"/>
    <x v="0"/>
    <s v="C00001"/>
    <s v="David"/>
    <x v="0"/>
    <x v="0"/>
    <x v="0"/>
    <x v="0"/>
    <x v="0"/>
    <x v="0"/>
    <n v="13"/>
    <x v="0"/>
    <x v="0"/>
    <x v="0"/>
    <s v="Full Board"/>
    <n v="20799.2"/>
    <n v="2024.99"/>
    <n v="4.9000000000000004"/>
    <s v="Excellent"/>
    <x v="0"/>
    <x v="0"/>
    <x v="0"/>
    <x v="0"/>
    <s v="REF123"/>
    <s v="N/A"/>
    <d v="2023-01-01T00:00:00"/>
  </r>
  <r>
    <s v="TR000002"/>
    <x v="1"/>
    <x v="1"/>
    <s v="C00002"/>
    <s v="Charlie"/>
    <x v="1"/>
    <x v="0"/>
    <x v="1"/>
    <x v="1"/>
    <x v="0"/>
    <x v="1"/>
    <n v="6"/>
    <x v="1"/>
    <x v="1"/>
    <x v="1"/>
    <s v="All Inclusive"/>
    <n v="41451.160000000003"/>
    <n v="516"/>
    <n v="1.7"/>
    <s v="Poor"/>
    <x v="0"/>
    <x v="1"/>
    <x v="1"/>
    <x v="1"/>
    <s v="N/A"/>
    <s v="N/A"/>
    <d v="2023-01-02T00:00:00"/>
  </r>
  <r>
    <s v="TR000003"/>
    <x v="2"/>
    <x v="2"/>
    <s v="C00003"/>
    <s v="Eva"/>
    <x v="2"/>
    <x v="1"/>
    <x v="0"/>
    <x v="0"/>
    <x v="0"/>
    <x v="0"/>
    <n v="11"/>
    <x v="2"/>
    <x v="1"/>
    <x v="1"/>
    <s v="Breakfast Only"/>
    <n v="45904.36"/>
    <n v="2665.22"/>
    <n v="2.2999999999999998"/>
    <s v="Average"/>
    <x v="1"/>
    <x v="1"/>
    <x v="1"/>
    <x v="0"/>
    <s v="REF789"/>
    <s v="N/A"/>
    <d v="2023-01-03T00:00:00"/>
  </r>
  <r>
    <s v="TR000004"/>
    <x v="3"/>
    <x v="0"/>
    <s v="C00004"/>
    <s v="Alice"/>
    <x v="3"/>
    <x v="2"/>
    <x v="2"/>
    <x v="0"/>
    <x v="0"/>
    <x v="2"/>
    <n v="10"/>
    <x v="2"/>
    <x v="2"/>
    <x v="2"/>
    <s v="All Inclusive"/>
    <n v="12504.11"/>
    <n v="489.69"/>
    <n v="3.2"/>
    <s v="Average"/>
    <x v="1"/>
    <x v="2"/>
    <x v="1"/>
    <x v="0"/>
    <s v="REF321"/>
    <s v="Early Check-in"/>
    <d v="2023-01-04T00:00:00"/>
  </r>
  <r>
    <s v="TR000005"/>
    <x v="4"/>
    <x v="0"/>
    <s v="C00005"/>
    <s v="Eva"/>
    <x v="4"/>
    <x v="0"/>
    <x v="3"/>
    <x v="1"/>
    <x v="0"/>
    <x v="3"/>
    <n v="13"/>
    <x v="3"/>
    <x v="3"/>
    <x v="3"/>
    <s v="Half Board"/>
    <n v="28518.65"/>
    <n v="3952.54"/>
    <n v="1.7"/>
    <s v="Poor"/>
    <x v="1"/>
    <x v="3"/>
    <x v="0"/>
    <x v="1"/>
    <s v="N/A"/>
    <s v="Wheelchair"/>
    <d v="2023-01-05T00:00:00"/>
  </r>
  <r>
    <s v="TR000006"/>
    <x v="5"/>
    <x v="1"/>
    <s v="C00006"/>
    <s v="Alice"/>
    <x v="5"/>
    <x v="0"/>
    <x v="1"/>
    <x v="1"/>
    <x v="0"/>
    <x v="1"/>
    <n v="12"/>
    <x v="1"/>
    <x v="2"/>
    <x v="0"/>
    <s v="Breakfast Only"/>
    <n v="32934.25"/>
    <n v="2833.01"/>
    <n v="1.1000000000000001"/>
    <s v="Poor"/>
    <x v="2"/>
    <x v="2"/>
    <x v="0"/>
    <x v="1"/>
    <s v="REF123"/>
    <s v="Extra Bed"/>
    <d v="2023-01-06T00:00:00"/>
  </r>
  <r>
    <s v="TR000007"/>
    <x v="6"/>
    <x v="2"/>
    <s v="C00007"/>
    <s v="Bob"/>
    <x v="6"/>
    <x v="0"/>
    <x v="1"/>
    <x v="1"/>
    <x v="0"/>
    <x v="1"/>
    <n v="13"/>
    <x v="0"/>
    <x v="1"/>
    <x v="2"/>
    <s v="Half Board"/>
    <n v="27525.89"/>
    <n v="3619.84"/>
    <n v="2.2999999999999998"/>
    <s v="Average"/>
    <x v="3"/>
    <x v="0"/>
    <x v="0"/>
    <x v="0"/>
    <s v="N/A"/>
    <s v="Sea View"/>
    <d v="2023-01-07T00:00:00"/>
  </r>
  <r>
    <s v="TR000008"/>
    <x v="7"/>
    <x v="2"/>
    <s v="C00008"/>
    <s v="Alice"/>
    <x v="5"/>
    <x v="1"/>
    <x v="2"/>
    <x v="0"/>
    <x v="0"/>
    <x v="2"/>
    <n v="7"/>
    <x v="2"/>
    <x v="2"/>
    <x v="2"/>
    <s v="Breakfast Only"/>
    <n v="23401.59"/>
    <n v="2092.58"/>
    <n v="4.5"/>
    <s v="None"/>
    <x v="2"/>
    <x v="3"/>
    <x v="0"/>
    <x v="0"/>
    <s v="N/A"/>
    <s v="Extra Bed"/>
    <d v="2023-01-08T00:00:00"/>
  </r>
  <r>
    <s v="TR000009"/>
    <x v="8"/>
    <x v="0"/>
    <s v="C00009"/>
    <s v="David"/>
    <x v="7"/>
    <x v="0"/>
    <x v="0"/>
    <x v="0"/>
    <x v="0"/>
    <x v="0"/>
    <n v="9"/>
    <x v="4"/>
    <x v="0"/>
    <x v="0"/>
    <s v="Breakfast Only"/>
    <n v="12022.85"/>
    <n v="1907.46"/>
    <n v="1.2"/>
    <s v="Poor"/>
    <x v="0"/>
    <x v="2"/>
    <x v="2"/>
    <x v="0"/>
    <s v="REF123"/>
    <s v="Extra Bed"/>
    <d v="2023-01-09T00:00:00"/>
  </r>
  <r>
    <s v="TR000010"/>
    <x v="9"/>
    <x v="3"/>
    <s v="C00010"/>
    <s v="Charlie"/>
    <x v="8"/>
    <x v="0"/>
    <x v="3"/>
    <x v="1"/>
    <x v="0"/>
    <x v="3"/>
    <n v="11"/>
    <x v="1"/>
    <x v="3"/>
    <x v="0"/>
    <s v="All Inclusive"/>
    <n v="25946.31"/>
    <n v="491.04"/>
    <n v="2.7"/>
    <s v="Average"/>
    <x v="1"/>
    <x v="0"/>
    <x v="0"/>
    <x v="1"/>
    <s v="REF789"/>
    <s v="Extra Bed"/>
    <d v="2023-01-10T00:00:00"/>
  </r>
  <r>
    <s v="TR000011"/>
    <x v="10"/>
    <x v="0"/>
    <s v="C00011"/>
    <s v="Bob"/>
    <x v="2"/>
    <x v="2"/>
    <x v="1"/>
    <x v="1"/>
    <x v="0"/>
    <x v="1"/>
    <n v="2"/>
    <x v="1"/>
    <x v="1"/>
    <x v="2"/>
    <s v="Full Board"/>
    <n v="21857.1"/>
    <n v="2619.2800000000002"/>
    <n v="4"/>
    <s v="None"/>
    <x v="0"/>
    <x v="1"/>
    <x v="1"/>
    <x v="1"/>
    <s v="REF123"/>
    <s v="Sea View"/>
    <d v="2023-01-11T00:00:00"/>
  </r>
  <r>
    <s v="TR000012"/>
    <x v="11"/>
    <x v="0"/>
    <s v="C00012"/>
    <s v="Alice"/>
    <x v="9"/>
    <x v="2"/>
    <x v="3"/>
    <x v="1"/>
    <x v="0"/>
    <x v="3"/>
    <n v="11"/>
    <x v="4"/>
    <x v="1"/>
    <x v="0"/>
    <s v="Full Board"/>
    <n v="40391.480000000003"/>
    <n v="2572.5100000000002"/>
    <n v="4.8"/>
    <s v="Excellent"/>
    <x v="3"/>
    <x v="0"/>
    <x v="2"/>
    <x v="0"/>
    <s v="REF321"/>
    <s v="Extra Bed"/>
    <d v="2023-01-12T00:00:00"/>
  </r>
  <r>
    <s v="TR000013"/>
    <x v="12"/>
    <x v="0"/>
    <s v="C00013"/>
    <s v="Eva"/>
    <x v="10"/>
    <x v="0"/>
    <x v="1"/>
    <x v="1"/>
    <x v="0"/>
    <x v="1"/>
    <n v="12"/>
    <x v="2"/>
    <x v="2"/>
    <x v="0"/>
    <s v="Breakfast Only"/>
    <n v="38889.4"/>
    <n v="2340.5100000000002"/>
    <n v="4.9000000000000004"/>
    <s v="None"/>
    <x v="3"/>
    <x v="0"/>
    <x v="0"/>
    <x v="0"/>
    <s v="REF123"/>
    <s v="Extra Bed"/>
    <d v="2023-01-13T00:00:00"/>
  </r>
  <r>
    <s v="TR000014"/>
    <x v="13"/>
    <x v="0"/>
    <s v="C00014"/>
    <s v="Bob"/>
    <x v="11"/>
    <x v="0"/>
    <x v="0"/>
    <x v="0"/>
    <x v="0"/>
    <x v="0"/>
    <n v="8"/>
    <x v="4"/>
    <x v="2"/>
    <x v="1"/>
    <s v="All Inclusive"/>
    <n v="9297.94"/>
    <n v="3702.59"/>
    <n v="2.7"/>
    <s v="None"/>
    <x v="2"/>
    <x v="0"/>
    <x v="2"/>
    <x v="0"/>
    <s v="REF456"/>
    <s v="Wheelchair"/>
    <d v="2023-01-14T00:00:00"/>
  </r>
  <r>
    <s v="TR000015"/>
    <x v="14"/>
    <x v="1"/>
    <s v="C00015"/>
    <s v="Bob"/>
    <x v="12"/>
    <x v="2"/>
    <x v="1"/>
    <x v="1"/>
    <x v="0"/>
    <x v="1"/>
    <n v="4"/>
    <x v="3"/>
    <x v="2"/>
    <x v="3"/>
    <s v="Half Board"/>
    <n v="7160.4"/>
    <n v="4162.5200000000004"/>
    <n v="4.8"/>
    <s v="Excellent"/>
    <x v="2"/>
    <x v="3"/>
    <x v="1"/>
    <x v="0"/>
    <s v="REF456"/>
    <s v="Wheelchair"/>
    <d v="2023-01-15T00:00:00"/>
  </r>
  <r>
    <s v="TR000016"/>
    <x v="15"/>
    <x v="2"/>
    <s v="C00016"/>
    <s v="Alice"/>
    <x v="13"/>
    <x v="1"/>
    <x v="1"/>
    <x v="1"/>
    <x v="0"/>
    <x v="1"/>
    <n v="10"/>
    <x v="0"/>
    <x v="2"/>
    <x v="2"/>
    <s v="Half Board"/>
    <n v="45683.24"/>
    <n v="3753.95"/>
    <n v="1.1000000000000001"/>
    <s v="Poor"/>
    <x v="1"/>
    <x v="1"/>
    <x v="0"/>
    <x v="1"/>
    <s v="N/A"/>
    <s v="Wheelchair"/>
    <d v="2023-01-16T00:00:00"/>
  </r>
  <r>
    <s v="TR000017"/>
    <x v="16"/>
    <x v="1"/>
    <s v="C00017"/>
    <s v="Bob"/>
    <x v="14"/>
    <x v="1"/>
    <x v="4"/>
    <x v="1"/>
    <x v="0"/>
    <x v="4"/>
    <n v="7"/>
    <x v="0"/>
    <x v="1"/>
    <x v="0"/>
    <s v="Full Board"/>
    <n v="28168.89"/>
    <n v="719.33"/>
    <n v="4"/>
    <s v="Good"/>
    <x v="1"/>
    <x v="3"/>
    <x v="2"/>
    <x v="1"/>
    <s v="REF789"/>
    <s v="N/A"/>
    <d v="2023-01-17T00:00:00"/>
  </r>
  <r>
    <s v="TR000018"/>
    <x v="17"/>
    <x v="1"/>
    <s v="C00018"/>
    <s v="Eva"/>
    <x v="15"/>
    <x v="1"/>
    <x v="0"/>
    <x v="0"/>
    <x v="0"/>
    <x v="0"/>
    <n v="6"/>
    <x v="2"/>
    <x v="2"/>
    <x v="2"/>
    <s v="Full Board"/>
    <n v="43316.639999999999"/>
    <n v="3110.3"/>
    <n v="3.6"/>
    <s v="Good"/>
    <x v="0"/>
    <x v="1"/>
    <x v="0"/>
    <x v="1"/>
    <s v="REF789"/>
    <s v="Extra Bed"/>
    <d v="2023-01-18T00:00:00"/>
  </r>
  <r>
    <s v="TR000019"/>
    <x v="18"/>
    <x v="1"/>
    <s v="C00019"/>
    <s v="Bob"/>
    <x v="1"/>
    <x v="1"/>
    <x v="2"/>
    <x v="0"/>
    <x v="0"/>
    <x v="2"/>
    <n v="9"/>
    <x v="4"/>
    <x v="1"/>
    <x v="3"/>
    <s v="Half Board"/>
    <n v="5733.1"/>
    <n v="401.62"/>
    <n v="2"/>
    <s v="Average"/>
    <x v="1"/>
    <x v="2"/>
    <x v="2"/>
    <x v="0"/>
    <s v="REF456"/>
    <s v="Early Check-in"/>
    <d v="2023-01-19T00:00:00"/>
  </r>
  <r>
    <s v="TR000020"/>
    <x v="19"/>
    <x v="0"/>
    <s v="C00020"/>
    <s v="Eva"/>
    <x v="16"/>
    <x v="1"/>
    <x v="2"/>
    <x v="0"/>
    <x v="0"/>
    <x v="2"/>
    <n v="9"/>
    <x v="1"/>
    <x v="2"/>
    <x v="2"/>
    <s v="Half Board"/>
    <n v="27746.23"/>
    <n v="3473.11"/>
    <n v="3"/>
    <s v="Average"/>
    <x v="1"/>
    <x v="2"/>
    <x v="2"/>
    <x v="0"/>
    <s v="REF321"/>
    <s v="Early Check-in"/>
    <d v="2023-01-20T00:00:00"/>
  </r>
  <r>
    <s v="TR000021"/>
    <x v="20"/>
    <x v="3"/>
    <s v="C00021"/>
    <s v="Alice"/>
    <x v="17"/>
    <x v="1"/>
    <x v="0"/>
    <x v="0"/>
    <x v="0"/>
    <x v="0"/>
    <n v="13"/>
    <x v="1"/>
    <x v="3"/>
    <x v="2"/>
    <s v="All Inclusive"/>
    <n v="28353.05"/>
    <n v="1909.2"/>
    <n v="1.5"/>
    <s v="Poor"/>
    <x v="0"/>
    <x v="0"/>
    <x v="1"/>
    <x v="1"/>
    <s v="REF123"/>
    <s v="Early Check-in"/>
    <d v="2023-01-21T00:00:00"/>
  </r>
  <r>
    <s v="TR000022"/>
    <x v="21"/>
    <x v="2"/>
    <s v="C00022"/>
    <s v="Charlie"/>
    <x v="18"/>
    <x v="1"/>
    <x v="2"/>
    <x v="0"/>
    <x v="0"/>
    <x v="2"/>
    <n v="13"/>
    <x v="1"/>
    <x v="3"/>
    <x v="2"/>
    <s v="Half Board"/>
    <n v="43453"/>
    <n v="662.49"/>
    <n v="4.5"/>
    <s v="Excellent"/>
    <x v="3"/>
    <x v="0"/>
    <x v="1"/>
    <x v="0"/>
    <s v="REF123"/>
    <s v="Sea View"/>
    <d v="2023-01-22T00:00:00"/>
  </r>
  <r>
    <s v="TR000023"/>
    <x v="22"/>
    <x v="3"/>
    <s v="C00023"/>
    <s v="Bob"/>
    <x v="6"/>
    <x v="1"/>
    <x v="0"/>
    <x v="0"/>
    <x v="0"/>
    <x v="0"/>
    <n v="4"/>
    <x v="3"/>
    <x v="2"/>
    <x v="1"/>
    <s v="All Inclusive"/>
    <n v="7587.67"/>
    <n v="4310.25"/>
    <n v="2.4"/>
    <s v="None"/>
    <x v="1"/>
    <x v="3"/>
    <x v="0"/>
    <x v="1"/>
    <s v="REF123"/>
    <s v="Wheelchair"/>
    <d v="2023-01-23T00:00:00"/>
  </r>
  <r>
    <s v="TR000024"/>
    <x v="23"/>
    <x v="1"/>
    <s v="C00024"/>
    <s v="Charlie"/>
    <x v="19"/>
    <x v="2"/>
    <x v="2"/>
    <x v="0"/>
    <x v="0"/>
    <x v="2"/>
    <n v="3"/>
    <x v="3"/>
    <x v="2"/>
    <x v="3"/>
    <s v="Full Board"/>
    <n v="14300.94"/>
    <n v="3070.04"/>
    <n v="3.5"/>
    <s v="Good"/>
    <x v="1"/>
    <x v="1"/>
    <x v="0"/>
    <x v="0"/>
    <s v="REF321"/>
    <s v="Wheelchair"/>
    <d v="2023-01-24T00:00:00"/>
  </r>
  <r>
    <s v="TR000025"/>
    <x v="24"/>
    <x v="1"/>
    <s v="C00025"/>
    <s v="Eva"/>
    <x v="16"/>
    <x v="1"/>
    <x v="4"/>
    <x v="1"/>
    <x v="0"/>
    <x v="4"/>
    <n v="3"/>
    <x v="1"/>
    <x v="0"/>
    <x v="3"/>
    <s v="Half Board"/>
    <n v="22107.3"/>
    <n v="1773.62"/>
    <n v="1.6"/>
    <s v="Poor"/>
    <x v="0"/>
    <x v="1"/>
    <x v="2"/>
    <x v="0"/>
    <s v="REF321"/>
    <s v="Wheelchair"/>
    <d v="2023-01-25T00:00:00"/>
  </r>
  <r>
    <s v="TR000026"/>
    <x v="25"/>
    <x v="3"/>
    <s v="C00026"/>
    <s v="Bob"/>
    <x v="19"/>
    <x v="1"/>
    <x v="2"/>
    <x v="0"/>
    <x v="0"/>
    <x v="2"/>
    <n v="6"/>
    <x v="2"/>
    <x v="3"/>
    <x v="2"/>
    <s v="Full Board"/>
    <n v="43694.55"/>
    <n v="153.63999999999999"/>
    <n v="1.8"/>
    <s v="Poor"/>
    <x v="0"/>
    <x v="1"/>
    <x v="1"/>
    <x v="0"/>
    <s v="REF123"/>
    <s v="Sea View"/>
    <d v="2023-01-26T00:00:00"/>
  </r>
  <r>
    <s v="TR000027"/>
    <x v="26"/>
    <x v="3"/>
    <s v="C00027"/>
    <s v="David"/>
    <x v="20"/>
    <x v="1"/>
    <x v="1"/>
    <x v="1"/>
    <x v="0"/>
    <x v="1"/>
    <n v="11"/>
    <x v="3"/>
    <x v="1"/>
    <x v="2"/>
    <s v="Breakfast Only"/>
    <n v="47127.519999999997"/>
    <n v="2686.55"/>
    <n v="5"/>
    <s v="Excellent"/>
    <x v="0"/>
    <x v="0"/>
    <x v="1"/>
    <x v="1"/>
    <s v="REF123"/>
    <s v="Extra Bed"/>
    <d v="2023-01-27T00:00:00"/>
  </r>
  <r>
    <s v="TR000028"/>
    <x v="27"/>
    <x v="3"/>
    <s v="C00028"/>
    <s v="Charlie"/>
    <x v="21"/>
    <x v="0"/>
    <x v="0"/>
    <x v="0"/>
    <x v="0"/>
    <x v="0"/>
    <n v="13"/>
    <x v="3"/>
    <x v="3"/>
    <x v="3"/>
    <s v="Breakfast Only"/>
    <n v="49658.06"/>
    <n v="4616.13"/>
    <n v="4"/>
    <s v="Good"/>
    <x v="0"/>
    <x v="0"/>
    <x v="2"/>
    <x v="0"/>
    <s v="REF321"/>
    <s v="N/A"/>
    <d v="2023-01-28T00:00:00"/>
  </r>
  <r>
    <s v="TR000029"/>
    <x v="28"/>
    <x v="1"/>
    <s v="C00029"/>
    <s v="Bob"/>
    <x v="17"/>
    <x v="2"/>
    <x v="3"/>
    <x v="1"/>
    <x v="0"/>
    <x v="3"/>
    <n v="8"/>
    <x v="0"/>
    <x v="1"/>
    <x v="0"/>
    <s v="Breakfast Only"/>
    <n v="48082.09"/>
    <n v="2981.9"/>
    <n v="4.8"/>
    <s v="Excellent"/>
    <x v="0"/>
    <x v="1"/>
    <x v="1"/>
    <x v="0"/>
    <s v="REF123"/>
    <s v="Wheelchair"/>
    <d v="2023-01-29T00:00:00"/>
  </r>
  <r>
    <s v="TR000030"/>
    <x v="29"/>
    <x v="1"/>
    <s v="C00030"/>
    <s v="Charlie"/>
    <x v="22"/>
    <x v="2"/>
    <x v="3"/>
    <x v="1"/>
    <x v="0"/>
    <x v="3"/>
    <n v="9"/>
    <x v="0"/>
    <x v="2"/>
    <x v="1"/>
    <s v="Half Board"/>
    <n v="3279.26"/>
    <n v="4858.25"/>
    <n v="2.2000000000000002"/>
    <s v="Average"/>
    <x v="1"/>
    <x v="0"/>
    <x v="1"/>
    <x v="1"/>
    <s v="REF321"/>
    <s v="Extra Bed"/>
    <d v="2023-01-30T00:00:00"/>
  </r>
  <r>
    <s v="TR000031"/>
    <x v="30"/>
    <x v="2"/>
    <s v="C00031"/>
    <s v="Bob"/>
    <x v="10"/>
    <x v="2"/>
    <x v="0"/>
    <x v="0"/>
    <x v="0"/>
    <x v="0"/>
    <n v="11"/>
    <x v="2"/>
    <x v="3"/>
    <x v="3"/>
    <s v="Full Board"/>
    <n v="5242.29"/>
    <n v="682.26"/>
    <n v="1.7"/>
    <s v="Poor"/>
    <x v="2"/>
    <x v="1"/>
    <x v="2"/>
    <x v="0"/>
    <s v="N/A"/>
    <s v="Early Check-in"/>
    <d v="2023-01-31T00:00:00"/>
  </r>
  <r>
    <s v="TR000032"/>
    <x v="31"/>
    <x v="2"/>
    <s v="C00032"/>
    <s v="Alice"/>
    <x v="18"/>
    <x v="1"/>
    <x v="4"/>
    <x v="1"/>
    <x v="0"/>
    <x v="4"/>
    <n v="9"/>
    <x v="3"/>
    <x v="3"/>
    <x v="2"/>
    <s v="Half Board"/>
    <n v="9937.52"/>
    <n v="2841.53"/>
    <n v="3"/>
    <s v="Average"/>
    <x v="2"/>
    <x v="3"/>
    <x v="0"/>
    <x v="0"/>
    <s v="REF456"/>
    <s v="N/A"/>
    <d v="2023-02-01T00:00:00"/>
  </r>
  <r>
    <s v="TR000033"/>
    <x v="32"/>
    <x v="1"/>
    <s v="C00033"/>
    <s v="Charlie"/>
    <x v="22"/>
    <x v="1"/>
    <x v="2"/>
    <x v="0"/>
    <x v="0"/>
    <x v="2"/>
    <n v="14"/>
    <x v="3"/>
    <x v="0"/>
    <x v="0"/>
    <s v="Full Board"/>
    <n v="19396.52"/>
    <n v="3990.63"/>
    <n v="3"/>
    <s v="Average"/>
    <x v="2"/>
    <x v="2"/>
    <x v="0"/>
    <x v="1"/>
    <s v="REF456"/>
    <s v="Early Check-in"/>
    <d v="2023-02-02T00:00:00"/>
  </r>
  <r>
    <s v="TR000034"/>
    <x v="33"/>
    <x v="3"/>
    <s v="C00034"/>
    <s v="David"/>
    <x v="23"/>
    <x v="0"/>
    <x v="4"/>
    <x v="1"/>
    <x v="0"/>
    <x v="4"/>
    <n v="13"/>
    <x v="4"/>
    <x v="0"/>
    <x v="0"/>
    <s v="All Inclusive"/>
    <n v="42006.15"/>
    <n v="2627.7"/>
    <n v="1.7"/>
    <s v="Poor"/>
    <x v="1"/>
    <x v="1"/>
    <x v="0"/>
    <x v="0"/>
    <s v="REF321"/>
    <s v="Extra Bed"/>
    <d v="2023-02-03T00:00:00"/>
  </r>
  <r>
    <s v="TR000035"/>
    <x v="34"/>
    <x v="3"/>
    <s v="C00035"/>
    <s v="David"/>
    <x v="24"/>
    <x v="2"/>
    <x v="3"/>
    <x v="1"/>
    <x v="0"/>
    <x v="3"/>
    <n v="9"/>
    <x v="2"/>
    <x v="3"/>
    <x v="0"/>
    <s v="Half Board"/>
    <n v="44954.84"/>
    <n v="455.33"/>
    <n v="3.9"/>
    <s v="None"/>
    <x v="3"/>
    <x v="0"/>
    <x v="2"/>
    <x v="1"/>
    <s v="REF123"/>
    <s v="Extra Bed"/>
    <d v="2023-02-04T00:00:00"/>
  </r>
  <r>
    <s v="TR000036"/>
    <x v="35"/>
    <x v="2"/>
    <s v="C00036"/>
    <s v="Eva"/>
    <x v="16"/>
    <x v="1"/>
    <x v="0"/>
    <x v="0"/>
    <x v="0"/>
    <x v="0"/>
    <n v="11"/>
    <x v="2"/>
    <x v="3"/>
    <x v="1"/>
    <s v="Breakfast Only"/>
    <n v="11781.22"/>
    <n v="2914.43"/>
    <n v="2.4"/>
    <s v="Average"/>
    <x v="1"/>
    <x v="3"/>
    <x v="0"/>
    <x v="0"/>
    <s v="REF456"/>
    <s v="Early Check-in"/>
    <d v="2023-02-05T00:00:00"/>
  </r>
  <r>
    <s v="TR000037"/>
    <x v="36"/>
    <x v="1"/>
    <s v="C00037"/>
    <s v="Bob"/>
    <x v="4"/>
    <x v="2"/>
    <x v="0"/>
    <x v="0"/>
    <x v="0"/>
    <x v="0"/>
    <n v="13"/>
    <x v="4"/>
    <x v="3"/>
    <x v="1"/>
    <s v="All Inclusive"/>
    <n v="32124.22"/>
    <n v="3058.69"/>
    <n v="1.7"/>
    <s v="Poor"/>
    <x v="2"/>
    <x v="0"/>
    <x v="2"/>
    <x v="0"/>
    <s v="REF789"/>
    <s v="N/A"/>
    <d v="2023-02-06T00:00:00"/>
  </r>
  <r>
    <s v="TR000038"/>
    <x v="37"/>
    <x v="2"/>
    <s v="C00038"/>
    <s v="Charlie"/>
    <x v="11"/>
    <x v="0"/>
    <x v="4"/>
    <x v="1"/>
    <x v="0"/>
    <x v="4"/>
    <n v="12"/>
    <x v="4"/>
    <x v="1"/>
    <x v="3"/>
    <s v="Full Board"/>
    <n v="46116.01"/>
    <n v="3643.55"/>
    <n v="2.2999999999999998"/>
    <s v="Average"/>
    <x v="2"/>
    <x v="0"/>
    <x v="2"/>
    <x v="1"/>
    <s v="REF123"/>
    <s v="Early Check-in"/>
    <d v="2023-02-07T00:00:00"/>
  </r>
  <r>
    <s v="TR000039"/>
    <x v="38"/>
    <x v="2"/>
    <s v="C00039"/>
    <s v="Eva"/>
    <x v="25"/>
    <x v="0"/>
    <x v="4"/>
    <x v="1"/>
    <x v="0"/>
    <x v="4"/>
    <n v="4"/>
    <x v="0"/>
    <x v="2"/>
    <x v="3"/>
    <s v="Half Board"/>
    <n v="24795.39"/>
    <n v="3806.06"/>
    <n v="3.3"/>
    <s v="None"/>
    <x v="0"/>
    <x v="0"/>
    <x v="1"/>
    <x v="0"/>
    <s v="REF321"/>
    <s v="Early Check-in"/>
    <d v="2023-02-08T00:00:00"/>
  </r>
  <r>
    <s v="TR000040"/>
    <x v="39"/>
    <x v="0"/>
    <s v="C00040"/>
    <s v="Charlie"/>
    <x v="26"/>
    <x v="0"/>
    <x v="2"/>
    <x v="0"/>
    <x v="0"/>
    <x v="2"/>
    <n v="12"/>
    <x v="2"/>
    <x v="0"/>
    <x v="3"/>
    <s v="Full Board"/>
    <n v="7866.55"/>
    <n v="3853.86"/>
    <n v="3.9"/>
    <s v="None"/>
    <x v="0"/>
    <x v="1"/>
    <x v="1"/>
    <x v="1"/>
    <s v="REF789"/>
    <s v="Early Check-in"/>
    <d v="2023-02-09T00:00:00"/>
  </r>
  <r>
    <s v="TR000041"/>
    <x v="40"/>
    <x v="0"/>
    <s v="C00041"/>
    <s v="Bob"/>
    <x v="15"/>
    <x v="2"/>
    <x v="1"/>
    <x v="1"/>
    <x v="0"/>
    <x v="1"/>
    <n v="3"/>
    <x v="2"/>
    <x v="2"/>
    <x v="3"/>
    <s v="Full Board"/>
    <n v="24517.24"/>
    <n v="3317.22"/>
    <n v="2.9"/>
    <s v="Average"/>
    <x v="0"/>
    <x v="3"/>
    <x v="0"/>
    <x v="0"/>
    <s v="REF321"/>
    <s v="N/A"/>
    <d v="2023-02-10T00:00:00"/>
  </r>
  <r>
    <s v="TR000042"/>
    <x v="41"/>
    <x v="0"/>
    <s v="C00042"/>
    <s v="David"/>
    <x v="9"/>
    <x v="1"/>
    <x v="1"/>
    <x v="1"/>
    <x v="0"/>
    <x v="1"/>
    <n v="14"/>
    <x v="4"/>
    <x v="0"/>
    <x v="2"/>
    <s v="Half Board"/>
    <n v="20662.36"/>
    <n v="1079.06"/>
    <n v="3.1"/>
    <s v="Average"/>
    <x v="1"/>
    <x v="1"/>
    <x v="2"/>
    <x v="1"/>
    <s v="REF123"/>
    <s v="Sea View"/>
    <d v="2023-02-11T00:00:00"/>
  </r>
  <r>
    <s v="TR000043"/>
    <x v="42"/>
    <x v="3"/>
    <s v="C00043"/>
    <s v="Alice"/>
    <x v="5"/>
    <x v="1"/>
    <x v="2"/>
    <x v="0"/>
    <x v="0"/>
    <x v="2"/>
    <n v="5"/>
    <x v="1"/>
    <x v="0"/>
    <x v="1"/>
    <s v="Half Board"/>
    <n v="30149.93"/>
    <n v="2021.18"/>
    <n v="1.6"/>
    <s v="Poor"/>
    <x v="3"/>
    <x v="2"/>
    <x v="0"/>
    <x v="0"/>
    <s v="N/A"/>
    <s v="N/A"/>
    <d v="2023-02-12T00:00:00"/>
  </r>
  <r>
    <s v="TR000044"/>
    <x v="43"/>
    <x v="1"/>
    <s v="C00044"/>
    <s v="David"/>
    <x v="1"/>
    <x v="0"/>
    <x v="1"/>
    <x v="1"/>
    <x v="0"/>
    <x v="1"/>
    <n v="2"/>
    <x v="1"/>
    <x v="0"/>
    <x v="0"/>
    <s v="Full Board"/>
    <n v="23616.959999999999"/>
    <n v="3880.65"/>
    <n v="4.7"/>
    <s v="Excellent"/>
    <x v="3"/>
    <x v="1"/>
    <x v="0"/>
    <x v="0"/>
    <s v="N/A"/>
    <s v="Early Check-in"/>
    <d v="2023-02-13T00:00:00"/>
  </r>
  <r>
    <s v="TR000045"/>
    <x v="44"/>
    <x v="1"/>
    <s v="C00045"/>
    <s v="Eva"/>
    <x v="21"/>
    <x v="1"/>
    <x v="3"/>
    <x v="1"/>
    <x v="0"/>
    <x v="3"/>
    <n v="4"/>
    <x v="0"/>
    <x v="3"/>
    <x v="2"/>
    <s v="Full Board"/>
    <n v="3815.26"/>
    <n v="4767.13"/>
    <n v="4.7"/>
    <s v="Excellent"/>
    <x v="0"/>
    <x v="2"/>
    <x v="1"/>
    <x v="0"/>
    <s v="N/A"/>
    <s v="Wheelchair"/>
    <d v="2023-02-14T00:00:00"/>
  </r>
  <r>
    <s v="TR000046"/>
    <x v="45"/>
    <x v="1"/>
    <s v="C00046"/>
    <s v="Alice"/>
    <x v="27"/>
    <x v="0"/>
    <x v="1"/>
    <x v="1"/>
    <x v="0"/>
    <x v="1"/>
    <n v="12"/>
    <x v="1"/>
    <x v="0"/>
    <x v="3"/>
    <s v="All Inclusive"/>
    <n v="49717.89"/>
    <n v="394.73"/>
    <n v="3.7"/>
    <s v="Good"/>
    <x v="3"/>
    <x v="3"/>
    <x v="0"/>
    <x v="0"/>
    <s v="REF123"/>
    <s v="Wheelchair"/>
    <d v="2023-02-15T00:00:00"/>
  </r>
  <r>
    <s v="TR000047"/>
    <x v="46"/>
    <x v="1"/>
    <s v="C00047"/>
    <s v="Eva"/>
    <x v="28"/>
    <x v="2"/>
    <x v="2"/>
    <x v="0"/>
    <x v="0"/>
    <x v="2"/>
    <n v="10"/>
    <x v="1"/>
    <x v="2"/>
    <x v="3"/>
    <s v="Breakfast Only"/>
    <n v="28546.39"/>
    <n v="2677.68"/>
    <n v="1.1000000000000001"/>
    <s v="Poor"/>
    <x v="2"/>
    <x v="3"/>
    <x v="0"/>
    <x v="0"/>
    <s v="REF123"/>
    <s v="Extra Bed"/>
    <d v="2023-02-16T00:00:00"/>
  </r>
  <r>
    <s v="TR000048"/>
    <x v="47"/>
    <x v="0"/>
    <s v="C00048"/>
    <s v="Bob"/>
    <x v="29"/>
    <x v="0"/>
    <x v="1"/>
    <x v="1"/>
    <x v="0"/>
    <x v="1"/>
    <n v="8"/>
    <x v="1"/>
    <x v="0"/>
    <x v="2"/>
    <s v="Full Board"/>
    <n v="25260.65"/>
    <n v="1562.61"/>
    <n v="3.1"/>
    <s v="Average"/>
    <x v="2"/>
    <x v="1"/>
    <x v="1"/>
    <x v="1"/>
    <s v="REF789"/>
    <s v="Sea View"/>
    <d v="2023-02-17T00:00:00"/>
  </r>
  <r>
    <s v="TR000049"/>
    <x v="48"/>
    <x v="3"/>
    <s v="C00049"/>
    <s v="Alice"/>
    <x v="23"/>
    <x v="2"/>
    <x v="0"/>
    <x v="0"/>
    <x v="0"/>
    <x v="0"/>
    <n v="8"/>
    <x v="3"/>
    <x v="2"/>
    <x v="0"/>
    <s v="Breakfast Only"/>
    <n v="47867.02"/>
    <n v="1126.97"/>
    <n v="3.5"/>
    <s v="Good"/>
    <x v="0"/>
    <x v="1"/>
    <x v="0"/>
    <x v="0"/>
    <s v="REF123"/>
    <s v="Extra Bed"/>
    <d v="2023-02-18T00:00:00"/>
  </r>
  <r>
    <s v="TR000050"/>
    <x v="49"/>
    <x v="3"/>
    <s v="C00050"/>
    <s v="Eva"/>
    <x v="7"/>
    <x v="0"/>
    <x v="4"/>
    <x v="1"/>
    <x v="0"/>
    <x v="4"/>
    <n v="2"/>
    <x v="0"/>
    <x v="0"/>
    <x v="1"/>
    <s v="All Inclusive"/>
    <n v="10325.44"/>
    <n v="2529.0500000000002"/>
    <n v="5"/>
    <s v="Excellent"/>
    <x v="0"/>
    <x v="0"/>
    <x v="0"/>
    <x v="1"/>
    <s v="REF123"/>
    <s v="Extra Bed"/>
    <d v="2023-02-19T00:00:00"/>
  </r>
  <r>
    <s v="TR000051"/>
    <x v="50"/>
    <x v="0"/>
    <s v="C00051"/>
    <s v="Bob"/>
    <x v="20"/>
    <x v="1"/>
    <x v="3"/>
    <x v="1"/>
    <x v="0"/>
    <x v="3"/>
    <n v="8"/>
    <x v="4"/>
    <x v="0"/>
    <x v="1"/>
    <s v="Breakfast Only"/>
    <n v="11894.17"/>
    <n v="3030.45"/>
    <n v="5"/>
    <s v="None"/>
    <x v="0"/>
    <x v="2"/>
    <x v="2"/>
    <x v="1"/>
    <s v="REF789"/>
    <s v="Wheelchair"/>
    <d v="2023-02-20T00:00:00"/>
  </r>
  <r>
    <s v="TR000052"/>
    <x v="51"/>
    <x v="3"/>
    <s v="C00052"/>
    <s v="David"/>
    <x v="30"/>
    <x v="1"/>
    <x v="0"/>
    <x v="0"/>
    <x v="0"/>
    <x v="0"/>
    <n v="11"/>
    <x v="1"/>
    <x v="3"/>
    <x v="0"/>
    <s v="Breakfast Only"/>
    <n v="40976.69"/>
    <n v="48.86"/>
    <n v="4.4000000000000004"/>
    <s v="Good"/>
    <x v="3"/>
    <x v="0"/>
    <x v="0"/>
    <x v="0"/>
    <s v="REF789"/>
    <s v="N/A"/>
    <d v="2023-02-21T00:00:00"/>
  </r>
  <r>
    <s v="TR000053"/>
    <x v="52"/>
    <x v="0"/>
    <s v="C00053"/>
    <s v="Bob"/>
    <x v="31"/>
    <x v="0"/>
    <x v="0"/>
    <x v="0"/>
    <x v="0"/>
    <x v="0"/>
    <n v="8"/>
    <x v="3"/>
    <x v="2"/>
    <x v="1"/>
    <s v="All Inclusive"/>
    <n v="15259.06"/>
    <n v="3901.03"/>
    <n v="1.3"/>
    <s v="Poor"/>
    <x v="1"/>
    <x v="0"/>
    <x v="1"/>
    <x v="0"/>
    <s v="REF321"/>
    <s v="Extra Bed"/>
    <d v="2023-02-22T00:00:00"/>
  </r>
  <r>
    <s v="TR000054"/>
    <x v="53"/>
    <x v="1"/>
    <s v="C00054"/>
    <s v="Charlie"/>
    <x v="32"/>
    <x v="1"/>
    <x v="2"/>
    <x v="0"/>
    <x v="0"/>
    <x v="2"/>
    <n v="5"/>
    <x v="1"/>
    <x v="0"/>
    <x v="3"/>
    <s v="Full Board"/>
    <n v="40563.67"/>
    <n v="4099.41"/>
    <n v="4.8"/>
    <s v="Excellent"/>
    <x v="0"/>
    <x v="3"/>
    <x v="1"/>
    <x v="0"/>
    <s v="REF456"/>
    <s v="Extra Bed"/>
    <d v="2023-02-23T00:00:00"/>
  </r>
  <r>
    <s v="TR000055"/>
    <x v="54"/>
    <x v="0"/>
    <s v="C00055"/>
    <s v="Bob"/>
    <x v="33"/>
    <x v="1"/>
    <x v="4"/>
    <x v="1"/>
    <x v="0"/>
    <x v="4"/>
    <n v="8"/>
    <x v="3"/>
    <x v="0"/>
    <x v="3"/>
    <s v="Breakfast Only"/>
    <n v="15762.07"/>
    <n v="4827.55"/>
    <n v="3.5"/>
    <s v="Good"/>
    <x v="3"/>
    <x v="1"/>
    <x v="2"/>
    <x v="1"/>
    <s v="REF456"/>
    <s v="Sea View"/>
    <d v="2023-02-24T00:00:00"/>
  </r>
  <r>
    <s v="TR000056"/>
    <x v="55"/>
    <x v="1"/>
    <s v="C00056"/>
    <s v="Bob"/>
    <x v="34"/>
    <x v="1"/>
    <x v="4"/>
    <x v="1"/>
    <x v="0"/>
    <x v="4"/>
    <n v="9"/>
    <x v="0"/>
    <x v="2"/>
    <x v="3"/>
    <s v="Full Board"/>
    <n v="4559.82"/>
    <n v="903.22"/>
    <n v="4.2"/>
    <s v="None"/>
    <x v="0"/>
    <x v="3"/>
    <x v="1"/>
    <x v="0"/>
    <s v="REF321"/>
    <s v="Wheelchair"/>
    <d v="2023-02-25T00:00:00"/>
  </r>
  <r>
    <s v="TR000057"/>
    <x v="56"/>
    <x v="1"/>
    <s v="C00057"/>
    <s v="Charlie"/>
    <x v="19"/>
    <x v="2"/>
    <x v="3"/>
    <x v="1"/>
    <x v="0"/>
    <x v="3"/>
    <n v="4"/>
    <x v="1"/>
    <x v="0"/>
    <x v="3"/>
    <s v="Full Board"/>
    <n v="27299.69"/>
    <n v="2972.76"/>
    <n v="2.6"/>
    <s v="Average"/>
    <x v="1"/>
    <x v="1"/>
    <x v="1"/>
    <x v="0"/>
    <s v="N/A"/>
    <s v="N/A"/>
    <d v="2023-02-26T00:00:00"/>
  </r>
  <r>
    <s v="TR000058"/>
    <x v="57"/>
    <x v="2"/>
    <s v="C00058"/>
    <s v="Eva"/>
    <x v="29"/>
    <x v="1"/>
    <x v="2"/>
    <x v="0"/>
    <x v="0"/>
    <x v="2"/>
    <n v="14"/>
    <x v="3"/>
    <x v="1"/>
    <x v="0"/>
    <s v="Half Board"/>
    <n v="12244.26"/>
    <n v="2133.13"/>
    <n v="2.2999999999999998"/>
    <s v="Average"/>
    <x v="0"/>
    <x v="3"/>
    <x v="1"/>
    <x v="0"/>
    <s v="REF123"/>
    <s v="Sea View"/>
    <d v="2023-02-27T00:00:00"/>
  </r>
  <r>
    <s v="TR000059"/>
    <x v="58"/>
    <x v="0"/>
    <s v="C00059"/>
    <s v="Eva"/>
    <x v="13"/>
    <x v="2"/>
    <x v="3"/>
    <x v="1"/>
    <x v="0"/>
    <x v="3"/>
    <n v="11"/>
    <x v="2"/>
    <x v="3"/>
    <x v="1"/>
    <s v="Full Board"/>
    <n v="38618.78"/>
    <n v="1674.14"/>
    <n v="2.9"/>
    <s v="Average"/>
    <x v="2"/>
    <x v="3"/>
    <x v="0"/>
    <x v="0"/>
    <s v="REF789"/>
    <s v="N/A"/>
    <d v="2023-02-28T00:00:00"/>
  </r>
  <r>
    <s v="TR000060"/>
    <x v="59"/>
    <x v="2"/>
    <s v="C00060"/>
    <s v="Bob"/>
    <x v="0"/>
    <x v="0"/>
    <x v="1"/>
    <x v="1"/>
    <x v="0"/>
    <x v="1"/>
    <n v="3"/>
    <x v="2"/>
    <x v="2"/>
    <x v="1"/>
    <s v="Full Board"/>
    <n v="33136.379999999997"/>
    <n v="2828.17"/>
    <n v="1.6"/>
    <s v="Poor"/>
    <x v="0"/>
    <x v="3"/>
    <x v="2"/>
    <x v="0"/>
    <s v="REF789"/>
    <s v="N/A"/>
    <d v="2023-03-01T00:00:00"/>
  </r>
  <r>
    <s v="TR000061"/>
    <x v="60"/>
    <x v="0"/>
    <s v="C00061"/>
    <s v="Charlie"/>
    <x v="16"/>
    <x v="1"/>
    <x v="0"/>
    <x v="0"/>
    <x v="0"/>
    <x v="0"/>
    <n v="8"/>
    <x v="3"/>
    <x v="3"/>
    <x v="2"/>
    <s v="Breakfast Only"/>
    <n v="46409.33"/>
    <n v="3911.92"/>
    <n v="2.4"/>
    <s v="Average"/>
    <x v="2"/>
    <x v="2"/>
    <x v="2"/>
    <x v="0"/>
    <s v="N/A"/>
    <s v="Extra Bed"/>
    <d v="2023-03-02T00:00:00"/>
  </r>
  <r>
    <s v="TR000062"/>
    <x v="61"/>
    <x v="0"/>
    <s v="C00062"/>
    <s v="Charlie"/>
    <x v="10"/>
    <x v="1"/>
    <x v="3"/>
    <x v="1"/>
    <x v="0"/>
    <x v="3"/>
    <n v="6"/>
    <x v="1"/>
    <x v="1"/>
    <x v="0"/>
    <s v="Full Board"/>
    <n v="39800.449999999997"/>
    <n v="115.26"/>
    <n v="4.4000000000000004"/>
    <s v="None"/>
    <x v="2"/>
    <x v="3"/>
    <x v="2"/>
    <x v="1"/>
    <s v="REF789"/>
    <s v="Sea View"/>
    <d v="2023-03-03T00:00:00"/>
  </r>
  <r>
    <s v="TR000063"/>
    <x v="62"/>
    <x v="2"/>
    <s v="C00063"/>
    <s v="David"/>
    <x v="35"/>
    <x v="1"/>
    <x v="0"/>
    <x v="0"/>
    <x v="0"/>
    <x v="0"/>
    <n v="6"/>
    <x v="1"/>
    <x v="1"/>
    <x v="1"/>
    <s v="Full Board"/>
    <n v="11496.47"/>
    <n v="4847"/>
    <n v="1.2"/>
    <s v="Poor"/>
    <x v="3"/>
    <x v="2"/>
    <x v="2"/>
    <x v="0"/>
    <s v="N/A"/>
    <s v="Extra Bed"/>
    <d v="2023-03-04T00:00:00"/>
  </r>
  <r>
    <s v="TR000064"/>
    <x v="63"/>
    <x v="2"/>
    <s v="C00064"/>
    <s v="Eva"/>
    <x v="14"/>
    <x v="0"/>
    <x v="2"/>
    <x v="0"/>
    <x v="0"/>
    <x v="2"/>
    <n v="6"/>
    <x v="0"/>
    <x v="1"/>
    <x v="1"/>
    <s v="Half Board"/>
    <n v="40607.440000000002"/>
    <n v="4049.41"/>
    <n v="1.6"/>
    <s v="Poor"/>
    <x v="3"/>
    <x v="3"/>
    <x v="1"/>
    <x v="1"/>
    <s v="REF321"/>
    <s v="Early Check-in"/>
    <d v="2023-03-05T00:00:00"/>
  </r>
  <r>
    <s v="TR000065"/>
    <x v="64"/>
    <x v="0"/>
    <s v="C00065"/>
    <s v="Alice"/>
    <x v="32"/>
    <x v="2"/>
    <x v="1"/>
    <x v="1"/>
    <x v="0"/>
    <x v="1"/>
    <n v="8"/>
    <x v="0"/>
    <x v="2"/>
    <x v="2"/>
    <s v="Half Board"/>
    <n v="33161.64"/>
    <n v="3755.77"/>
    <n v="1.5"/>
    <s v="Poor"/>
    <x v="2"/>
    <x v="1"/>
    <x v="0"/>
    <x v="1"/>
    <s v="N/A"/>
    <s v="N/A"/>
    <d v="2023-03-06T00:00:00"/>
  </r>
  <r>
    <s v="TR000066"/>
    <x v="65"/>
    <x v="3"/>
    <s v="C00066"/>
    <s v="Eva"/>
    <x v="22"/>
    <x v="2"/>
    <x v="2"/>
    <x v="0"/>
    <x v="0"/>
    <x v="2"/>
    <n v="10"/>
    <x v="4"/>
    <x v="1"/>
    <x v="3"/>
    <s v="Breakfast Only"/>
    <n v="34440.730000000003"/>
    <n v="3801.94"/>
    <n v="2.6"/>
    <s v="Average"/>
    <x v="2"/>
    <x v="2"/>
    <x v="1"/>
    <x v="0"/>
    <s v="REF456"/>
    <s v="Sea View"/>
    <d v="2023-03-07T00:00:00"/>
  </r>
  <r>
    <s v="TR000067"/>
    <x v="66"/>
    <x v="1"/>
    <s v="C00067"/>
    <s v="Eva"/>
    <x v="27"/>
    <x v="1"/>
    <x v="1"/>
    <x v="1"/>
    <x v="0"/>
    <x v="1"/>
    <n v="12"/>
    <x v="0"/>
    <x v="2"/>
    <x v="1"/>
    <s v="Breakfast Only"/>
    <n v="42116.36"/>
    <n v="1945.3"/>
    <n v="5"/>
    <s v="Excellent"/>
    <x v="0"/>
    <x v="1"/>
    <x v="1"/>
    <x v="0"/>
    <s v="N/A"/>
    <s v="Wheelchair"/>
    <d v="2023-03-08T00:00:00"/>
  </r>
  <r>
    <s v="TR000068"/>
    <x v="67"/>
    <x v="2"/>
    <s v="C00068"/>
    <s v="David"/>
    <x v="36"/>
    <x v="0"/>
    <x v="1"/>
    <x v="1"/>
    <x v="0"/>
    <x v="1"/>
    <n v="9"/>
    <x v="1"/>
    <x v="2"/>
    <x v="3"/>
    <s v="Half Board"/>
    <n v="29969.73"/>
    <n v="3758.1"/>
    <n v="1.7"/>
    <s v="Poor"/>
    <x v="0"/>
    <x v="1"/>
    <x v="1"/>
    <x v="1"/>
    <s v="REF321"/>
    <s v="Extra Bed"/>
    <d v="2023-03-09T00:00:00"/>
  </r>
  <r>
    <s v="TR000069"/>
    <x v="68"/>
    <x v="1"/>
    <s v="C00069"/>
    <s v="Alice"/>
    <x v="17"/>
    <x v="0"/>
    <x v="0"/>
    <x v="0"/>
    <x v="0"/>
    <x v="0"/>
    <n v="7"/>
    <x v="4"/>
    <x v="0"/>
    <x v="2"/>
    <s v="Half Board"/>
    <n v="24902.17"/>
    <n v="1933.85"/>
    <n v="1.6"/>
    <s v="Poor"/>
    <x v="2"/>
    <x v="1"/>
    <x v="1"/>
    <x v="0"/>
    <s v="N/A"/>
    <s v="Early Check-in"/>
    <d v="2023-03-10T00:00:00"/>
  </r>
  <r>
    <s v="TR000070"/>
    <x v="69"/>
    <x v="3"/>
    <s v="C00070"/>
    <s v="David"/>
    <x v="35"/>
    <x v="0"/>
    <x v="2"/>
    <x v="0"/>
    <x v="0"/>
    <x v="2"/>
    <n v="8"/>
    <x v="0"/>
    <x v="2"/>
    <x v="1"/>
    <s v="All Inclusive"/>
    <n v="32922.129999999997"/>
    <n v="4493.53"/>
    <n v="4.7"/>
    <s v="Excellent"/>
    <x v="3"/>
    <x v="2"/>
    <x v="2"/>
    <x v="0"/>
    <s v="REF321"/>
    <s v="Early Check-in"/>
    <d v="2023-03-11T00:00:00"/>
  </r>
  <r>
    <s v="TR000071"/>
    <x v="70"/>
    <x v="3"/>
    <s v="C00071"/>
    <s v="Alice"/>
    <x v="37"/>
    <x v="0"/>
    <x v="2"/>
    <x v="0"/>
    <x v="0"/>
    <x v="2"/>
    <n v="10"/>
    <x v="3"/>
    <x v="1"/>
    <x v="3"/>
    <s v="Full Board"/>
    <n v="17004"/>
    <n v="886.11"/>
    <n v="4.5"/>
    <s v="None"/>
    <x v="0"/>
    <x v="0"/>
    <x v="2"/>
    <x v="0"/>
    <s v="REF456"/>
    <s v="Early Check-in"/>
    <d v="2023-03-12T00:00:00"/>
  </r>
  <r>
    <s v="TR000072"/>
    <x v="71"/>
    <x v="3"/>
    <s v="C00072"/>
    <s v="Bob"/>
    <x v="26"/>
    <x v="0"/>
    <x v="3"/>
    <x v="1"/>
    <x v="0"/>
    <x v="3"/>
    <n v="12"/>
    <x v="2"/>
    <x v="2"/>
    <x v="0"/>
    <s v="Breakfast Only"/>
    <n v="11582.07"/>
    <n v="1461.74"/>
    <n v="1.1000000000000001"/>
    <s v="Poor"/>
    <x v="0"/>
    <x v="2"/>
    <x v="0"/>
    <x v="0"/>
    <s v="REF123"/>
    <s v="Extra Bed"/>
    <d v="2023-03-13T00:00:00"/>
  </r>
  <r>
    <s v="TR000073"/>
    <x v="72"/>
    <x v="2"/>
    <s v="C00073"/>
    <s v="Alice"/>
    <x v="15"/>
    <x v="2"/>
    <x v="2"/>
    <x v="0"/>
    <x v="0"/>
    <x v="2"/>
    <n v="7"/>
    <x v="0"/>
    <x v="2"/>
    <x v="3"/>
    <s v="Breakfast Only"/>
    <n v="31979.63"/>
    <n v="2756.69"/>
    <n v="4"/>
    <s v="Good"/>
    <x v="0"/>
    <x v="0"/>
    <x v="1"/>
    <x v="1"/>
    <s v="REF321"/>
    <s v="Wheelchair"/>
    <d v="2023-03-14T00:00:00"/>
  </r>
  <r>
    <s v="TR000074"/>
    <x v="73"/>
    <x v="3"/>
    <s v="C00074"/>
    <s v="David"/>
    <x v="24"/>
    <x v="2"/>
    <x v="3"/>
    <x v="1"/>
    <x v="0"/>
    <x v="3"/>
    <n v="2"/>
    <x v="0"/>
    <x v="3"/>
    <x v="3"/>
    <s v="Full Board"/>
    <n v="13990.87"/>
    <n v="1596.06"/>
    <n v="3.6"/>
    <s v="Good"/>
    <x v="3"/>
    <x v="2"/>
    <x v="2"/>
    <x v="1"/>
    <s v="REF123"/>
    <s v="Sea View"/>
    <d v="2023-03-15T00:00:00"/>
  </r>
  <r>
    <s v="TR000075"/>
    <x v="74"/>
    <x v="2"/>
    <s v="C00075"/>
    <s v="Eva"/>
    <x v="23"/>
    <x v="2"/>
    <x v="4"/>
    <x v="1"/>
    <x v="0"/>
    <x v="4"/>
    <n v="5"/>
    <x v="3"/>
    <x v="1"/>
    <x v="3"/>
    <s v="Full Board"/>
    <n v="6756.01"/>
    <n v="2121.19"/>
    <n v="4.0999999999999996"/>
    <s v="Good"/>
    <x v="2"/>
    <x v="3"/>
    <x v="0"/>
    <x v="1"/>
    <s v="REF321"/>
    <s v="N/A"/>
    <d v="2023-03-16T00:00:00"/>
  </r>
  <r>
    <s v="TR000076"/>
    <x v="75"/>
    <x v="3"/>
    <s v="C00076"/>
    <s v="Alice"/>
    <x v="38"/>
    <x v="1"/>
    <x v="4"/>
    <x v="1"/>
    <x v="0"/>
    <x v="4"/>
    <n v="9"/>
    <x v="1"/>
    <x v="2"/>
    <x v="3"/>
    <s v="Breakfast Only"/>
    <n v="3026.05"/>
    <n v="2462.11"/>
    <n v="3"/>
    <s v="Average"/>
    <x v="0"/>
    <x v="0"/>
    <x v="1"/>
    <x v="0"/>
    <s v="N/A"/>
    <s v="Wheelchair"/>
    <d v="2023-03-17T00:00:00"/>
  </r>
  <r>
    <s v="TR000077"/>
    <x v="76"/>
    <x v="1"/>
    <s v="C00077"/>
    <s v="Alice"/>
    <x v="34"/>
    <x v="0"/>
    <x v="4"/>
    <x v="1"/>
    <x v="0"/>
    <x v="4"/>
    <n v="8"/>
    <x v="3"/>
    <x v="0"/>
    <x v="0"/>
    <s v="Half Board"/>
    <n v="31591.01"/>
    <n v="4281.7700000000004"/>
    <n v="5"/>
    <s v="Excellent"/>
    <x v="3"/>
    <x v="3"/>
    <x v="1"/>
    <x v="1"/>
    <s v="REF123"/>
    <s v="Extra Bed"/>
    <d v="2023-03-18T00:00:00"/>
  </r>
  <r>
    <s v="TR000078"/>
    <x v="77"/>
    <x v="1"/>
    <s v="C00078"/>
    <s v="Charlie"/>
    <x v="39"/>
    <x v="1"/>
    <x v="2"/>
    <x v="0"/>
    <x v="0"/>
    <x v="2"/>
    <n v="4"/>
    <x v="0"/>
    <x v="2"/>
    <x v="2"/>
    <s v="Half Board"/>
    <n v="20020.990000000002"/>
    <n v="2615.96"/>
    <n v="1.2"/>
    <s v="Poor"/>
    <x v="3"/>
    <x v="0"/>
    <x v="2"/>
    <x v="1"/>
    <s v="REF321"/>
    <s v="Sea View"/>
    <d v="2023-03-19T00:00:00"/>
  </r>
  <r>
    <s v="TR000079"/>
    <x v="78"/>
    <x v="0"/>
    <s v="C00079"/>
    <s v="Eva"/>
    <x v="40"/>
    <x v="0"/>
    <x v="2"/>
    <x v="0"/>
    <x v="0"/>
    <x v="2"/>
    <n v="11"/>
    <x v="1"/>
    <x v="2"/>
    <x v="3"/>
    <s v="Full Board"/>
    <n v="38358.620000000003"/>
    <n v="1812.3"/>
    <n v="1.9"/>
    <s v="Poor"/>
    <x v="3"/>
    <x v="2"/>
    <x v="1"/>
    <x v="1"/>
    <s v="REF321"/>
    <s v="N/A"/>
    <d v="2023-03-20T00:00:00"/>
  </r>
  <r>
    <s v="TR000080"/>
    <x v="79"/>
    <x v="1"/>
    <s v="C00080"/>
    <s v="Bob"/>
    <x v="41"/>
    <x v="2"/>
    <x v="3"/>
    <x v="1"/>
    <x v="0"/>
    <x v="3"/>
    <n v="4"/>
    <x v="4"/>
    <x v="3"/>
    <x v="3"/>
    <s v="Breakfast Only"/>
    <n v="20633.29"/>
    <n v="1238.68"/>
    <n v="2.6"/>
    <s v="None"/>
    <x v="3"/>
    <x v="2"/>
    <x v="1"/>
    <x v="0"/>
    <s v="REF123"/>
    <s v="Sea View"/>
    <d v="2023-03-21T00:00:00"/>
  </r>
  <r>
    <s v="TR000081"/>
    <x v="80"/>
    <x v="0"/>
    <s v="C00081"/>
    <s v="David"/>
    <x v="15"/>
    <x v="1"/>
    <x v="1"/>
    <x v="1"/>
    <x v="0"/>
    <x v="1"/>
    <n v="12"/>
    <x v="0"/>
    <x v="1"/>
    <x v="1"/>
    <s v="Full Board"/>
    <n v="25842.16"/>
    <n v="2043.38"/>
    <n v="2.8"/>
    <s v="Average"/>
    <x v="0"/>
    <x v="0"/>
    <x v="2"/>
    <x v="0"/>
    <s v="REF321"/>
    <s v="N/A"/>
    <d v="2023-03-22T00:00:00"/>
  </r>
  <r>
    <s v="TR000082"/>
    <x v="81"/>
    <x v="1"/>
    <s v="C00082"/>
    <s v="Bob"/>
    <x v="42"/>
    <x v="2"/>
    <x v="3"/>
    <x v="1"/>
    <x v="0"/>
    <x v="3"/>
    <n v="4"/>
    <x v="3"/>
    <x v="1"/>
    <x v="1"/>
    <s v="Half Board"/>
    <n v="22132.99"/>
    <n v="2578.6799999999998"/>
    <n v="4.7"/>
    <s v="Excellent"/>
    <x v="2"/>
    <x v="3"/>
    <x v="0"/>
    <x v="0"/>
    <s v="REF123"/>
    <s v="N/A"/>
    <d v="2023-03-23T00:00:00"/>
  </r>
  <r>
    <s v="TR000083"/>
    <x v="82"/>
    <x v="2"/>
    <s v="C00083"/>
    <s v="Eva"/>
    <x v="42"/>
    <x v="0"/>
    <x v="4"/>
    <x v="1"/>
    <x v="0"/>
    <x v="4"/>
    <n v="13"/>
    <x v="4"/>
    <x v="0"/>
    <x v="0"/>
    <s v="All Inclusive"/>
    <n v="33577.019999999997"/>
    <n v="3730.57"/>
    <n v="3.2"/>
    <s v="Average"/>
    <x v="2"/>
    <x v="1"/>
    <x v="0"/>
    <x v="0"/>
    <s v="REF456"/>
    <s v="Early Check-in"/>
    <d v="2023-03-24T00:00:00"/>
  </r>
  <r>
    <s v="TR000084"/>
    <x v="83"/>
    <x v="1"/>
    <s v="C00084"/>
    <s v="Alice"/>
    <x v="31"/>
    <x v="0"/>
    <x v="3"/>
    <x v="1"/>
    <x v="0"/>
    <x v="3"/>
    <n v="2"/>
    <x v="2"/>
    <x v="0"/>
    <x v="0"/>
    <s v="All Inclusive"/>
    <n v="19738.54"/>
    <n v="605.24"/>
    <n v="1.2"/>
    <s v="None"/>
    <x v="3"/>
    <x v="0"/>
    <x v="2"/>
    <x v="0"/>
    <s v="REF789"/>
    <s v="Extra Bed"/>
    <d v="2023-03-25T00:00:00"/>
  </r>
  <r>
    <s v="TR000085"/>
    <x v="84"/>
    <x v="0"/>
    <s v="C00085"/>
    <s v="Alice"/>
    <x v="14"/>
    <x v="0"/>
    <x v="1"/>
    <x v="1"/>
    <x v="0"/>
    <x v="1"/>
    <n v="11"/>
    <x v="4"/>
    <x v="0"/>
    <x v="0"/>
    <s v="Half Board"/>
    <n v="48297.08"/>
    <n v="1108.05"/>
    <n v="2.6"/>
    <s v="Average"/>
    <x v="2"/>
    <x v="0"/>
    <x v="2"/>
    <x v="1"/>
    <s v="REF456"/>
    <s v="Wheelchair"/>
    <d v="2023-03-26T00:00:00"/>
  </r>
  <r>
    <s v="TR000086"/>
    <x v="85"/>
    <x v="0"/>
    <s v="C00086"/>
    <s v="Eva"/>
    <x v="37"/>
    <x v="2"/>
    <x v="2"/>
    <x v="0"/>
    <x v="0"/>
    <x v="2"/>
    <n v="2"/>
    <x v="3"/>
    <x v="2"/>
    <x v="1"/>
    <s v="Full Board"/>
    <n v="46998.91"/>
    <n v="1898.27"/>
    <n v="2.7"/>
    <s v="Average"/>
    <x v="0"/>
    <x v="3"/>
    <x v="0"/>
    <x v="1"/>
    <s v="REF123"/>
    <s v="Early Check-in"/>
    <d v="2023-03-27T00:00:00"/>
  </r>
  <r>
    <s v="TR000087"/>
    <x v="86"/>
    <x v="3"/>
    <s v="C00087"/>
    <s v="Alice"/>
    <x v="38"/>
    <x v="0"/>
    <x v="3"/>
    <x v="1"/>
    <x v="0"/>
    <x v="3"/>
    <n v="7"/>
    <x v="4"/>
    <x v="2"/>
    <x v="3"/>
    <s v="All Inclusive"/>
    <n v="42857.31"/>
    <n v="1801.99"/>
    <n v="4.9000000000000004"/>
    <s v="None"/>
    <x v="2"/>
    <x v="1"/>
    <x v="0"/>
    <x v="0"/>
    <s v="N/A"/>
    <s v="Early Check-in"/>
    <d v="2023-03-28T00:00:00"/>
  </r>
  <r>
    <s v="TR000088"/>
    <x v="87"/>
    <x v="2"/>
    <s v="C00088"/>
    <s v="Alice"/>
    <x v="9"/>
    <x v="2"/>
    <x v="4"/>
    <x v="1"/>
    <x v="0"/>
    <x v="4"/>
    <n v="2"/>
    <x v="3"/>
    <x v="0"/>
    <x v="1"/>
    <s v="Half Board"/>
    <n v="46254.11"/>
    <n v="1958.74"/>
    <n v="3.4"/>
    <s v="Average"/>
    <x v="2"/>
    <x v="0"/>
    <x v="2"/>
    <x v="0"/>
    <s v="N/A"/>
    <s v="Sea View"/>
    <d v="2023-03-29T00:00:00"/>
  </r>
  <r>
    <s v="TR000089"/>
    <x v="88"/>
    <x v="1"/>
    <s v="C00089"/>
    <s v="Alice"/>
    <x v="29"/>
    <x v="1"/>
    <x v="4"/>
    <x v="1"/>
    <x v="0"/>
    <x v="4"/>
    <n v="6"/>
    <x v="0"/>
    <x v="1"/>
    <x v="2"/>
    <s v="Breakfast Only"/>
    <n v="24109.57"/>
    <n v="3967.61"/>
    <n v="3.5"/>
    <s v="Good"/>
    <x v="1"/>
    <x v="1"/>
    <x v="2"/>
    <x v="1"/>
    <s v="REF789"/>
    <s v="N/A"/>
    <d v="2023-03-30T00:00:00"/>
  </r>
  <r>
    <s v="TR000090"/>
    <x v="89"/>
    <x v="3"/>
    <s v="C00090"/>
    <s v="David"/>
    <x v="20"/>
    <x v="0"/>
    <x v="2"/>
    <x v="0"/>
    <x v="0"/>
    <x v="2"/>
    <n v="5"/>
    <x v="1"/>
    <x v="1"/>
    <x v="0"/>
    <s v="Full Board"/>
    <n v="28212.23"/>
    <n v="1620.77"/>
    <n v="3.9"/>
    <s v="None"/>
    <x v="2"/>
    <x v="1"/>
    <x v="2"/>
    <x v="1"/>
    <s v="REF123"/>
    <s v="N/A"/>
    <d v="2023-03-31T00:00:00"/>
  </r>
  <r>
    <s v="TR000091"/>
    <x v="90"/>
    <x v="1"/>
    <s v="C00091"/>
    <s v="David"/>
    <x v="26"/>
    <x v="0"/>
    <x v="3"/>
    <x v="1"/>
    <x v="0"/>
    <x v="3"/>
    <n v="6"/>
    <x v="2"/>
    <x v="0"/>
    <x v="0"/>
    <s v="Full Board"/>
    <n v="37878.35"/>
    <n v="2509.4899999999998"/>
    <n v="4.0999999999999996"/>
    <s v="Good"/>
    <x v="2"/>
    <x v="2"/>
    <x v="1"/>
    <x v="0"/>
    <s v="REF321"/>
    <s v="Sea View"/>
    <d v="2023-04-01T00:00:00"/>
  </r>
  <r>
    <s v="TR000092"/>
    <x v="91"/>
    <x v="1"/>
    <s v="C00092"/>
    <s v="Charlie"/>
    <x v="13"/>
    <x v="0"/>
    <x v="1"/>
    <x v="1"/>
    <x v="0"/>
    <x v="1"/>
    <n v="8"/>
    <x v="1"/>
    <x v="3"/>
    <x v="0"/>
    <s v="All Inclusive"/>
    <n v="35718.86"/>
    <n v="3119.54"/>
    <n v="3.5"/>
    <s v="Good"/>
    <x v="3"/>
    <x v="3"/>
    <x v="2"/>
    <x v="0"/>
    <s v="REF456"/>
    <s v="Extra Bed"/>
    <d v="2023-04-02T00:00:00"/>
  </r>
  <r>
    <s v="TR000093"/>
    <x v="92"/>
    <x v="3"/>
    <s v="C00093"/>
    <s v="Bob"/>
    <x v="41"/>
    <x v="1"/>
    <x v="2"/>
    <x v="0"/>
    <x v="0"/>
    <x v="2"/>
    <n v="7"/>
    <x v="1"/>
    <x v="1"/>
    <x v="2"/>
    <s v="Full Board"/>
    <n v="44861.89"/>
    <n v="1160.8900000000001"/>
    <n v="1.9"/>
    <s v="Poor"/>
    <x v="3"/>
    <x v="0"/>
    <x v="1"/>
    <x v="0"/>
    <s v="REF456"/>
    <s v="N/A"/>
    <d v="2023-04-03T00:00:00"/>
  </r>
  <r>
    <s v="TR000094"/>
    <x v="93"/>
    <x v="3"/>
    <s v="C00094"/>
    <s v="Eva"/>
    <x v="39"/>
    <x v="0"/>
    <x v="3"/>
    <x v="1"/>
    <x v="0"/>
    <x v="3"/>
    <n v="13"/>
    <x v="1"/>
    <x v="1"/>
    <x v="3"/>
    <s v="All Inclusive"/>
    <n v="36667.56"/>
    <n v="3593.48"/>
    <n v="4.5"/>
    <s v="None"/>
    <x v="1"/>
    <x v="0"/>
    <x v="0"/>
    <x v="1"/>
    <s v="REF789"/>
    <s v="Early Check-in"/>
    <d v="2023-04-04T00:00:00"/>
  </r>
  <r>
    <s v="TR000095"/>
    <x v="94"/>
    <x v="3"/>
    <s v="C00095"/>
    <s v="Eva"/>
    <x v="12"/>
    <x v="2"/>
    <x v="0"/>
    <x v="0"/>
    <x v="0"/>
    <x v="0"/>
    <n v="10"/>
    <x v="3"/>
    <x v="0"/>
    <x v="3"/>
    <s v="All Inclusive"/>
    <n v="49900.58"/>
    <n v="2735.56"/>
    <n v="3.9"/>
    <s v="Good"/>
    <x v="0"/>
    <x v="1"/>
    <x v="0"/>
    <x v="1"/>
    <s v="REF789"/>
    <s v="Early Check-in"/>
    <d v="2023-04-05T00:00:00"/>
  </r>
  <r>
    <s v="TR000096"/>
    <x v="95"/>
    <x v="3"/>
    <s v="C00096"/>
    <s v="Eva"/>
    <x v="33"/>
    <x v="2"/>
    <x v="4"/>
    <x v="1"/>
    <x v="0"/>
    <x v="4"/>
    <n v="7"/>
    <x v="3"/>
    <x v="1"/>
    <x v="3"/>
    <s v="Half Board"/>
    <n v="19379.77"/>
    <n v="2233.91"/>
    <n v="4"/>
    <s v="Good"/>
    <x v="1"/>
    <x v="0"/>
    <x v="2"/>
    <x v="0"/>
    <s v="REF789"/>
    <s v="N/A"/>
    <d v="2023-04-06T00:00:00"/>
  </r>
  <r>
    <s v="TR000097"/>
    <x v="96"/>
    <x v="3"/>
    <s v="C00097"/>
    <s v="Charlie"/>
    <x v="42"/>
    <x v="0"/>
    <x v="1"/>
    <x v="1"/>
    <x v="0"/>
    <x v="1"/>
    <n v="10"/>
    <x v="2"/>
    <x v="2"/>
    <x v="0"/>
    <s v="All Inclusive"/>
    <n v="42150.89"/>
    <n v="4048.92"/>
    <n v="5"/>
    <s v="None"/>
    <x v="2"/>
    <x v="1"/>
    <x v="2"/>
    <x v="0"/>
    <s v="REF789"/>
    <s v="N/A"/>
    <d v="2023-04-07T00:00:00"/>
  </r>
  <r>
    <s v="TR000098"/>
    <x v="97"/>
    <x v="1"/>
    <s v="C00098"/>
    <s v="David"/>
    <x v="3"/>
    <x v="0"/>
    <x v="1"/>
    <x v="1"/>
    <x v="0"/>
    <x v="1"/>
    <n v="5"/>
    <x v="3"/>
    <x v="2"/>
    <x v="3"/>
    <s v="Breakfast Only"/>
    <n v="35788.839999999997"/>
    <n v="1217.48"/>
    <n v="4.2"/>
    <s v="Good"/>
    <x v="2"/>
    <x v="0"/>
    <x v="0"/>
    <x v="1"/>
    <s v="REF789"/>
    <s v="Extra Bed"/>
    <d v="2023-04-08T00:00:00"/>
  </r>
  <r>
    <s v="TR000099"/>
    <x v="98"/>
    <x v="3"/>
    <s v="C00099"/>
    <s v="Charlie"/>
    <x v="32"/>
    <x v="1"/>
    <x v="1"/>
    <x v="1"/>
    <x v="0"/>
    <x v="1"/>
    <n v="2"/>
    <x v="3"/>
    <x v="1"/>
    <x v="1"/>
    <s v="Full Board"/>
    <n v="35495.160000000003"/>
    <n v="4415.88"/>
    <n v="4.3"/>
    <s v="Good"/>
    <x v="0"/>
    <x v="3"/>
    <x v="0"/>
    <x v="1"/>
    <s v="REF789"/>
    <s v="N/A"/>
    <d v="2023-04-09T00:00:00"/>
  </r>
  <r>
    <s v="TR000100"/>
    <x v="99"/>
    <x v="2"/>
    <s v="C00100"/>
    <s v="Eva"/>
    <x v="32"/>
    <x v="1"/>
    <x v="4"/>
    <x v="1"/>
    <x v="0"/>
    <x v="4"/>
    <n v="2"/>
    <x v="3"/>
    <x v="2"/>
    <x v="0"/>
    <s v="All Inclusive"/>
    <n v="18314.27"/>
    <n v="2805.24"/>
    <n v="4.8"/>
    <s v="Excellent"/>
    <x v="0"/>
    <x v="0"/>
    <x v="0"/>
    <x v="1"/>
    <s v="REF321"/>
    <s v="Extra Bed"/>
    <d v="2023-04-10T00:00:00"/>
  </r>
  <r>
    <s v="TR000101"/>
    <x v="100"/>
    <x v="0"/>
    <s v="C00101"/>
    <s v="Bob"/>
    <x v="17"/>
    <x v="1"/>
    <x v="3"/>
    <x v="1"/>
    <x v="0"/>
    <x v="3"/>
    <n v="11"/>
    <x v="3"/>
    <x v="3"/>
    <x v="2"/>
    <s v="Full Board"/>
    <n v="39923.279999999999"/>
    <n v="3045.87"/>
    <n v="1.6"/>
    <s v="Poor"/>
    <x v="3"/>
    <x v="1"/>
    <x v="0"/>
    <x v="0"/>
    <s v="REF321"/>
    <s v="Early Check-in"/>
    <d v="2023-04-11T00:00:00"/>
  </r>
  <r>
    <s v="TR000102"/>
    <x v="101"/>
    <x v="3"/>
    <s v="C00102"/>
    <s v="Alice"/>
    <x v="37"/>
    <x v="0"/>
    <x v="2"/>
    <x v="0"/>
    <x v="0"/>
    <x v="2"/>
    <n v="8"/>
    <x v="0"/>
    <x v="1"/>
    <x v="2"/>
    <s v="All Inclusive"/>
    <n v="45317.67"/>
    <n v="4375.29"/>
    <n v="3"/>
    <s v="Average"/>
    <x v="2"/>
    <x v="1"/>
    <x v="2"/>
    <x v="0"/>
    <s v="REF456"/>
    <s v="Extra Bed"/>
    <d v="2023-04-12T00:00:00"/>
  </r>
  <r>
    <s v="TR000103"/>
    <x v="102"/>
    <x v="3"/>
    <s v="C00103"/>
    <s v="David"/>
    <x v="43"/>
    <x v="1"/>
    <x v="3"/>
    <x v="1"/>
    <x v="0"/>
    <x v="3"/>
    <n v="14"/>
    <x v="2"/>
    <x v="0"/>
    <x v="3"/>
    <s v="Half Board"/>
    <n v="13271.78"/>
    <n v="4087.91"/>
    <n v="3.3"/>
    <s v="None"/>
    <x v="2"/>
    <x v="0"/>
    <x v="1"/>
    <x v="0"/>
    <s v="REF456"/>
    <s v="N/A"/>
    <d v="2023-04-13T00:00:00"/>
  </r>
  <r>
    <s v="TR000104"/>
    <x v="103"/>
    <x v="1"/>
    <s v="C00104"/>
    <s v="David"/>
    <x v="26"/>
    <x v="1"/>
    <x v="2"/>
    <x v="0"/>
    <x v="0"/>
    <x v="2"/>
    <n v="14"/>
    <x v="3"/>
    <x v="2"/>
    <x v="0"/>
    <s v="Breakfast Only"/>
    <n v="32398.35"/>
    <n v="3007.81"/>
    <n v="2.2999999999999998"/>
    <s v="None"/>
    <x v="2"/>
    <x v="0"/>
    <x v="0"/>
    <x v="0"/>
    <s v="REF789"/>
    <s v="Wheelchair"/>
    <d v="2023-04-14T00:00:00"/>
  </r>
  <r>
    <s v="TR000105"/>
    <x v="104"/>
    <x v="3"/>
    <s v="C00105"/>
    <s v="Charlie"/>
    <x v="37"/>
    <x v="2"/>
    <x v="1"/>
    <x v="1"/>
    <x v="0"/>
    <x v="1"/>
    <n v="14"/>
    <x v="2"/>
    <x v="3"/>
    <x v="1"/>
    <s v="Full Board"/>
    <n v="21430.34"/>
    <n v="3765.94"/>
    <n v="4.4000000000000004"/>
    <s v="None"/>
    <x v="2"/>
    <x v="1"/>
    <x v="0"/>
    <x v="1"/>
    <s v="REF456"/>
    <s v="N/A"/>
    <d v="2023-04-15T00:00:00"/>
  </r>
  <r>
    <s v="TR000106"/>
    <x v="105"/>
    <x v="3"/>
    <s v="C00106"/>
    <s v="David"/>
    <x v="36"/>
    <x v="1"/>
    <x v="3"/>
    <x v="1"/>
    <x v="0"/>
    <x v="3"/>
    <n v="4"/>
    <x v="4"/>
    <x v="3"/>
    <x v="1"/>
    <s v="Half Board"/>
    <n v="49508.76"/>
    <n v="2166.6"/>
    <n v="4"/>
    <s v="Good"/>
    <x v="2"/>
    <x v="2"/>
    <x v="1"/>
    <x v="1"/>
    <s v="REF789"/>
    <s v="Wheelchair"/>
    <d v="2023-04-16T00:00:00"/>
  </r>
  <r>
    <s v="TR000107"/>
    <x v="106"/>
    <x v="3"/>
    <s v="C00107"/>
    <s v="Eva"/>
    <x v="44"/>
    <x v="2"/>
    <x v="1"/>
    <x v="1"/>
    <x v="0"/>
    <x v="1"/>
    <n v="3"/>
    <x v="0"/>
    <x v="2"/>
    <x v="0"/>
    <s v="Full Board"/>
    <n v="25505.14"/>
    <n v="2736.89"/>
    <n v="3.9"/>
    <s v="Good"/>
    <x v="2"/>
    <x v="2"/>
    <x v="2"/>
    <x v="0"/>
    <s v="REF321"/>
    <s v="Early Check-in"/>
    <d v="2023-04-17T00:00:00"/>
  </r>
  <r>
    <s v="TR000108"/>
    <x v="107"/>
    <x v="1"/>
    <s v="C00108"/>
    <s v="Eva"/>
    <x v="7"/>
    <x v="2"/>
    <x v="0"/>
    <x v="0"/>
    <x v="0"/>
    <x v="0"/>
    <n v="7"/>
    <x v="3"/>
    <x v="3"/>
    <x v="3"/>
    <s v="Half Board"/>
    <n v="13731.05"/>
    <n v="310.35000000000002"/>
    <n v="5"/>
    <s v="None"/>
    <x v="2"/>
    <x v="0"/>
    <x v="1"/>
    <x v="0"/>
    <s v="N/A"/>
    <s v="Sea View"/>
    <d v="2023-04-18T00:00:00"/>
  </r>
  <r>
    <s v="TR000109"/>
    <x v="108"/>
    <x v="3"/>
    <s v="C00109"/>
    <s v="Charlie"/>
    <x v="21"/>
    <x v="1"/>
    <x v="1"/>
    <x v="1"/>
    <x v="0"/>
    <x v="1"/>
    <n v="7"/>
    <x v="0"/>
    <x v="1"/>
    <x v="2"/>
    <s v="Breakfast Only"/>
    <n v="20947.310000000001"/>
    <n v="449.29"/>
    <n v="2"/>
    <s v="None"/>
    <x v="2"/>
    <x v="3"/>
    <x v="2"/>
    <x v="0"/>
    <s v="REF321"/>
    <s v="Early Check-in"/>
    <d v="2023-04-19T00:00:00"/>
  </r>
  <r>
    <s v="TR000110"/>
    <x v="109"/>
    <x v="0"/>
    <s v="C00110"/>
    <s v="Eva"/>
    <x v="45"/>
    <x v="2"/>
    <x v="1"/>
    <x v="1"/>
    <x v="0"/>
    <x v="1"/>
    <n v="14"/>
    <x v="0"/>
    <x v="3"/>
    <x v="2"/>
    <s v="All Inclusive"/>
    <n v="33730.400000000001"/>
    <n v="4147.13"/>
    <n v="3.9"/>
    <s v="Good"/>
    <x v="3"/>
    <x v="0"/>
    <x v="2"/>
    <x v="0"/>
    <s v="REF123"/>
    <s v="Early Check-in"/>
    <d v="2023-04-20T00:00:00"/>
  </r>
  <r>
    <s v="TR000111"/>
    <x v="110"/>
    <x v="1"/>
    <s v="C00111"/>
    <s v="Bob"/>
    <x v="41"/>
    <x v="0"/>
    <x v="2"/>
    <x v="0"/>
    <x v="0"/>
    <x v="2"/>
    <n v="8"/>
    <x v="4"/>
    <x v="2"/>
    <x v="1"/>
    <s v="Half Board"/>
    <n v="6576.2"/>
    <n v="298.36"/>
    <n v="3.2"/>
    <s v="Average"/>
    <x v="1"/>
    <x v="3"/>
    <x v="2"/>
    <x v="0"/>
    <s v="REF321"/>
    <s v="Early Check-in"/>
    <d v="2023-04-21T00:00:00"/>
  </r>
  <r>
    <s v="TR000112"/>
    <x v="111"/>
    <x v="0"/>
    <s v="C00112"/>
    <s v="Charlie"/>
    <x v="36"/>
    <x v="0"/>
    <x v="0"/>
    <x v="0"/>
    <x v="0"/>
    <x v="0"/>
    <n v="6"/>
    <x v="2"/>
    <x v="3"/>
    <x v="1"/>
    <s v="Full Board"/>
    <n v="31369.29"/>
    <n v="847"/>
    <n v="2.2999999999999998"/>
    <s v="Average"/>
    <x v="2"/>
    <x v="0"/>
    <x v="2"/>
    <x v="0"/>
    <s v="REF123"/>
    <s v="Extra Bed"/>
    <d v="2023-04-22T00:00:00"/>
  </r>
  <r>
    <s v="TR000113"/>
    <x v="112"/>
    <x v="1"/>
    <s v="C00113"/>
    <s v="Bob"/>
    <x v="16"/>
    <x v="1"/>
    <x v="1"/>
    <x v="1"/>
    <x v="0"/>
    <x v="1"/>
    <n v="9"/>
    <x v="0"/>
    <x v="2"/>
    <x v="1"/>
    <s v="Full Board"/>
    <n v="46767.56"/>
    <n v="3979.16"/>
    <n v="1.6"/>
    <s v="Poor"/>
    <x v="3"/>
    <x v="1"/>
    <x v="2"/>
    <x v="0"/>
    <s v="REF456"/>
    <s v="Early Check-in"/>
    <d v="2023-04-23T00:00:00"/>
  </r>
  <r>
    <s v="TR000114"/>
    <x v="113"/>
    <x v="3"/>
    <s v="C00114"/>
    <s v="Alice"/>
    <x v="6"/>
    <x v="0"/>
    <x v="1"/>
    <x v="1"/>
    <x v="0"/>
    <x v="1"/>
    <n v="8"/>
    <x v="1"/>
    <x v="2"/>
    <x v="2"/>
    <s v="Half Board"/>
    <n v="42967.05"/>
    <n v="5.73"/>
    <n v="4.5999999999999996"/>
    <s v="Excellent"/>
    <x v="2"/>
    <x v="0"/>
    <x v="0"/>
    <x v="0"/>
    <s v="REF321"/>
    <s v="Sea View"/>
    <d v="2023-04-24T00:00:00"/>
  </r>
  <r>
    <s v="TR000115"/>
    <x v="114"/>
    <x v="0"/>
    <s v="C00115"/>
    <s v="Bob"/>
    <x v="45"/>
    <x v="2"/>
    <x v="0"/>
    <x v="0"/>
    <x v="0"/>
    <x v="0"/>
    <n v="3"/>
    <x v="4"/>
    <x v="3"/>
    <x v="1"/>
    <s v="Breakfast Only"/>
    <n v="6180.66"/>
    <n v="1412.02"/>
    <n v="3.4"/>
    <s v="None"/>
    <x v="0"/>
    <x v="3"/>
    <x v="2"/>
    <x v="0"/>
    <s v="N/A"/>
    <s v="N/A"/>
    <d v="2023-04-25T00:00:00"/>
  </r>
  <r>
    <s v="TR000116"/>
    <x v="115"/>
    <x v="1"/>
    <s v="C00116"/>
    <s v="Alice"/>
    <x v="29"/>
    <x v="0"/>
    <x v="0"/>
    <x v="0"/>
    <x v="0"/>
    <x v="0"/>
    <n v="2"/>
    <x v="1"/>
    <x v="2"/>
    <x v="2"/>
    <s v="Breakfast Only"/>
    <n v="49689.32"/>
    <n v="2920.19"/>
    <n v="4.3"/>
    <s v="Good"/>
    <x v="2"/>
    <x v="3"/>
    <x v="0"/>
    <x v="0"/>
    <s v="REF321"/>
    <s v="Wheelchair"/>
    <d v="2023-04-26T00:00:00"/>
  </r>
  <r>
    <s v="TR000117"/>
    <x v="116"/>
    <x v="2"/>
    <s v="C00117"/>
    <s v="Alice"/>
    <x v="21"/>
    <x v="1"/>
    <x v="3"/>
    <x v="1"/>
    <x v="0"/>
    <x v="3"/>
    <n v="14"/>
    <x v="4"/>
    <x v="2"/>
    <x v="2"/>
    <s v="All Inclusive"/>
    <n v="35840.17"/>
    <n v="2977.25"/>
    <n v="3.2"/>
    <s v="Average"/>
    <x v="1"/>
    <x v="0"/>
    <x v="2"/>
    <x v="1"/>
    <s v="REF321"/>
    <s v="Early Check-in"/>
    <d v="2023-04-27T00:00:00"/>
  </r>
  <r>
    <s v="TR000118"/>
    <x v="117"/>
    <x v="3"/>
    <s v="C00118"/>
    <s v="Bob"/>
    <x v="46"/>
    <x v="1"/>
    <x v="2"/>
    <x v="0"/>
    <x v="0"/>
    <x v="2"/>
    <n v="10"/>
    <x v="1"/>
    <x v="0"/>
    <x v="3"/>
    <s v="All Inclusive"/>
    <n v="10627.2"/>
    <n v="3885.76"/>
    <n v="1.9"/>
    <s v="Poor"/>
    <x v="3"/>
    <x v="0"/>
    <x v="0"/>
    <x v="1"/>
    <s v="REF321"/>
    <s v="Wheelchair"/>
    <d v="2023-04-28T00:00:00"/>
  </r>
  <r>
    <s v="TR000119"/>
    <x v="118"/>
    <x v="1"/>
    <s v="C00119"/>
    <s v="Charlie"/>
    <x v="21"/>
    <x v="2"/>
    <x v="0"/>
    <x v="0"/>
    <x v="0"/>
    <x v="0"/>
    <n v="6"/>
    <x v="1"/>
    <x v="1"/>
    <x v="3"/>
    <s v="Full Board"/>
    <n v="3583.56"/>
    <n v="2529.63"/>
    <n v="2.4"/>
    <s v="None"/>
    <x v="0"/>
    <x v="2"/>
    <x v="1"/>
    <x v="1"/>
    <s v="REF789"/>
    <s v="Early Check-in"/>
    <d v="2023-04-29T00:00:00"/>
  </r>
  <r>
    <s v="TR000120"/>
    <x v="119"/>
    <x v="2"/>
    <s v="C00120"/>
    <s v="Eva"/>
    <x v="14"/>
    <x v="1"/>
    <x v="0"/>
    <x v="0"/>
    <x v="0"/>
    <x v="0"/>
    <n v="13"/>
    <x v="0"/>
    <x v="2"/>
    <x v="3"/>
    <s v="Full Board"/>
    <n v="11050.28"/>
    <n v="2547.0100000000002"/>
    <n v="2.5"/>
    <s v="None"/>
    <x v="0"/>
    <x v="0"/>
    <x v="1"/>
    <x v="1"/>
    <s v="REF321"/>
    <s v="Extra Bed"/>
    <d v="2023-04-30T00:00:00"/>
  </r>
  <r>
    <s v="TR000121"/>
    <x v="120"/>
    <x v="1"/>
    <s v="C00121"/>
    <s v="Eva"/>
    <x v="16"/>
    <x v="0"/>
    <x v="4"/>
    <x v="1"/>
    <x v="0"/>
    <x v="4"/>
    <n v="12"/>
    <x v="0"/>
    <x v="1"/>
    <x v="1"/>
    <s v="All Inclusive"/>
    <n v="42394.27"/>
    <n v="3626.55"/>
    <n v="4.9000000000000004"/>
    <s v="Excellent"/>
    <x v="2"/>
    <x v="0"/>
    <x v="0"/>
    <x v="0"/>
    <s v="REF321"/>
    <s v="Wheelchair"/>
    <d v="2023-05-01T00:00:00"/>
  </r>
  <r>
    <s v="TR000122"/>
    <x v="121"/>
    <x v="2"/>
    <s v="C00122"/>
    <s v="Alice"/>
    <x v="37"/>
    <x v="1"/>
    <x v="0"/>
    <x v="0"/>
    <x v="0"/>
    <x v="0"/>
    <n v="6"/>
    <x v="4"/>
    <x v="0"/>
    <x v="2"/>
    <s v="All Inclusive"/>
    <n v="4017.05"/>
    <n v="2493.12"/>
    <n v="1"/>
    <s v="None"/>
    <x v="1"/>
    <x v="1"/>
    <x v="2"/>
    <x v="1"/>
    <s v="N/A"/>
    <s v="Early Check-in"/>
    <d v="2023-05-02T00:00:00"/>
  </r>
  <r>
    <s v="TR000123"/>
    <x v="122"/>
    <x v="3"/>
    <s v="C00123"/>
    <s v="Alice"/>
    <x v="14"/>
    <x v="2"/>
    <x v="2"/>
    <x v="0"/>
    <x v="0"/>
    <x v="2"/>
    <n v="13"/>
    <x v="2"/>
    <x v="0"/>
    <x v="1"/>
    <s v="All Inclusive"/>
    <n v="13957.92"/>
    <n v="3042.46"/>
    <n v="4.9000000000000004"/>
    <s v="None"/>
    <x v="1"/>
    <x v="3"/>
    <x v="0"/>
    <x v="1"/>
    <s v="REF123"/>
    <s v="Early Check-in"/>
    <d v="2023-05-03T00:00:00"/>
  </r>
  <r>
    <s v="TR000124"/>
    <x v="123"/>
    <x v="0"/>
    <s v="C00124"/>
    <s v="Charlie"/>
    <x v="0"/>
    <x v="1"/>
    <x v="1"/>
    <x v="1"/>
    <x v="0"/>
    <x v="1"/>
    <n v="11"/>
    <x v="0"/>
    <x v="0"/>
    <x v="2"/>
    <s v="Half Board"/>
    <n v="38593.360000000001"/>
    <n v="4488.87"/>
    <n v="4.9000000000000004"/>
    <s v="Excellent"/>
    <x v="2"/>
    <x v="2"/>
    <x v="0"/>
    <x v="1"/>
    <s v="REF123"/>
    <s v="Sea View"/>
    <d v="2023-05-04T00:00:00"/>
  </r>
  <r>
    <s v="TR000125"/>
    <x v="124"/>
    <x v="2"/>
    <s v="C00125"/>
    <s v="David"/>
    <x v="18"/>
    <x v="0"/>
    <x v="1"/>
    <x v="1"/>
    <x v="0"/>
    <x v="1"/>
    <n v="5"/>
    <x v="0"/>
    <x v="0"/>
    <x v="3"/>
    <s v="All Inclusive"/>
    <n v="30547.200000000001"/>
    <n v="2007.26"/>
    <n v="5"/>
    <s v="Excellent"/>
    <x v="2"/>
    <x v="1"/>
    <x v="2"/>
    <x v="1"/>
    <s v="N/A"/>
    <s v="Sea View"/>
    <d v="2023-05-05T00:00:00"/>
  </r>
  <r>
    <s v="TR000126"/>
    <x v="125"/>
    <x v="1"/>
    <s v="C00126"/>
    <s v="Bob"/>
    <x v="47"/>
    <x v="2"/>
    <x v="1"/>
    <x v="1"/>
    <x v="0"/>
    <x v="1"/>
    <n v="3"/>
    <x v="3"/>
    <x v="1"/>
    <x v="3"/>
    <s v="Half Board"/>
    <n v="39788.58"/>
    <n v="1925.63"/>
    <n v="2.9"/>
    <s v="Average"/>
    <x v="3"/>
    <x v="0"/>
    <x v="1"/>
    <x v="1"/>
    <s v="REF456"/>
    <s v="Sea View"/>
    <d v="2023-05-06T00:00:00"/>
  </r>
  <r>
    <s v="TR000127"/>
    <x v="126"/>
    <x v="3"/>
    <s v="C00127"/>
    <s v="Alice"/>
    <x v="48"/>
    <x v="0"/>
    <x v="1"/>
    <x v="1"/>
    <x v="0"/>
    <x v="1"/>
    <n v="6"/>
    <x v="0"/>
    <x v="3"/>
    <x v="1"/>
    <s v="Half Board"/>
    <n v="38069.07"/>
    <n v="17.739999999999998"/>
    <n v="4.9000000000000004"/>
    <s v="Excellent"/>
    <x v="3"/>
    <x v="3"/>
    <x v="0"/>
    <x v="0"/>
    <s v="REF321"/>
    <s v="Extra Bed"/>
    <d v="2023-05-07T00:00:00"/>
  </r>
  <r>
    <s v="TR000128"/>
    <x v="127"/>
    <x v="2"/>
    <s v="C00128"/>
    <s v="Eva"/>
    <x v="33"/>
    <x v="2"/>
    <x v="4"/>
    <x v="1"/>
    <x v="0"/>
    <x v="4"/>
    <n v="3"/>
    <x v="2"/>
    <x v="3"/>
    <x v="2"/>
    <s v="All Inclusive"/>
    <n v="5378.27"/>
    <n v="3067.13"/>
    <n v="2.6"/>
    <s v="Average"/>
    <x v="2"/>
    <x v="0"/>
    <x v="1"/>
    <x v="1"/>
    <s v="REF456"/>
    <s v="Wheelchair"/>
    <d v="2023-05-08T00:00:00"/>
  </r>
  <r>
    <s v="TR000129"/>
    <x v="128"/>
    <x v="1"/>
    <s v="C00129"/>
    <s v="Charlie"/>
    <x v="33"/>
    <x v="1"/>
    <x v="0"/>
    <x v="0"/>
    <x v="0"/>
    <x v="0"/>
    <n v="13"/>
    <x v="3"/>
    <x v="1"/>
    <x v="1"/>
    <s v="Breakfast Only"/>
    <n v="44948.04"/>
    <n v="148.86000000000001"/>
    <n v="1.1000000000000001"/>
    <s v="Poor"/>
    <x v="2"/>
    <x v="0"/>
    <x v="1"/>
    <x v="1"/>
    <s v="N/A"/>
    <s v="Extra Bed"/>
    <d v="2023-05-09T00:00:00"/>
  </r>
  <r>
    <s v="TR000130"/>
    <x v="129"/>
    <x v="1"/>
    <s v="C00130"/>
    <s v="Bob"/>
    <x v="25"/>
    <x v="2"/>
    <x v="1"/>
    <x v="1"/>
    <x v="0"/>
    <x v="1"/>
    <n v="8"/>
    <x v="1"/>
    <x v="2"/>
    <x v="0"/>
    <s v="Breakfast Only"/>
    <n v="13670.5"/>
    <n v="2520.7399999999998"/>
    <n v="1.9"/>
    <s v="Poor"/>
    <x v="0"/>
    <x v="0"/>
    <x v="1"/>
    <x v="0"/>
    <s v="REF456"/>
    <s v="N/A"/>
    <d v="2023-05-10T00:00:00"/>
  </r>
  <r>
    <s v="TR000131"/>
    <x v="130"/>
    <x v="1"/>
    <s v="C00131"/>
    <s v="Charlie"/>
    <x v="20"/>
    <x v="2"/>
    <x v="3"/>
    <x v="1"/>
    <x v="0"/>
    <x v="3"/>
    <n v="12"/>
    <x v="1"/>
    <x v="1"/>
    <x v="1"/>
    <s v="Full Board"/>
    <n v="29009.439999999999"/>
    <n v="4021.17"/>
    <n v="4.8"/>
    <s v="None"/>
    <x v="1"/>
    <x v="0"/>
    <x v="0"/>
    <x v="1"/>
    <s v="REF123"/>
    <s v="Early Check-in"/>
    <d v="2023-05-11T00:00:00"/>
  </r>
  <r>
    <s v="TR000132"/>
    <x v="131"/>
    <x v="2"/>
    <s v="C00132"/>
    <s v="Bob"/>
    <x v="11"/>
    <x v="1"/>
    <x v="1"/>
    <x v="1"/>
    <x v="0"/>
    <x v="1"/>
    <n v="10"/>
    <x v="3"/>
    <x v="2"/>
    <x v="3"/>
    <s v="All Inclusive"/>
    <n v="33281.54"/>
    <n v="2749.61"/>
    <n v="1.1000000000000001"/>
    <s v="Poor"/>
    <x v="3"/>
    <x v="3"/>
    <x v="0"/>
    <x v="0"/>
    <s v="REF789"/>
    <s v="Early Check-in"/>
    <d v="2023-05-12T00:00:00"/>
  </r>
  <r>
    <s v="TR000133"/>
    <x v="132"/>
    <x v="2"/>
    <s v="C00133"/>
    <s v="Bob"/>
    <x v="38"/>
    <x v="0"/>
    <x v="0"/>
    <x v="0"/>
    <x v="0"/>
    <x v="0"/>
    <n v="10"/>
    <x v="3"/>
    <x v="2"/>
    <x v="2"/>
    <s v="Full Board"/>
    <n v="10925.53"/>
    <n v="1348.18"/>
    <n v="3.2"/>
    <s v="Average"/>
    <x v="2"/>
    <x v="1"/>
    <x v="2"/>
    <x v="1"/>
    <s v="REF456"/>
    <s v="Early Check-in"/>
    <d v="2023-05-13T00:00:00"/>
  </r>
  <r>
    <s v="TR000134"/>
    <x v="133"/>
    <x v="2"/>
    <s v="C00134"/>
    <s v="Alice"/>
    <x v="0"/>
    <x v="1"/>
    <x v="1"/>
    <x v="1"/>
    <x v="0"/>
    <x v="1"/>
    <n v="12"/>
    <x v="3"/>
    <x v="3"/>
    <x v="2"/>
    <s v="All Inclusive"/>
    <n v="48882.87"/>
    <n v="3930.84"/>
    <n v="1.3"/>
    <s v="Poor"/>
    <x v="2"/>
    <x v="0"/>
    <x v="2"/>
    <x v="0"/>
    <s v="REF789"/>
    <s v="Sea View"/>
    <d v="2023-05-14T00:00:00"/>
  </r>
  <r>
    <s v="TR000135"/>
    <x v="134"/>
    <x v="0"/>
    <s v="C00135"/>
    <s v="Charlie"/>
    <x v="49"/>
    <x v="2"/>
    <x v="4"/>
    <x v="1"/>
    <x v="0"/>
    <x v="4"/>
    <n v="7"/>
    <x v="4"/>
    <x v="0"/>
    <x v="1"/>
    <s v="Full Board"/>
    <n v="25943.33"/>
    <n v="1348.59"/>
    <n v="2.1"/>
    <s v="None"/>
    <x v="3"/>
    <x v="0"/>
    <x v="0"/>
    <x v="0"/>
    <s v="REF456"/>
    <s v="Early Check-in"/>
    <d v="2023-05-15T00:00:00"/>
  </r>
  <r>
    <s v="TR000136"/>
    <x v="135"/>
    <x v="2"/>
    <s v="C00136"/>
    <s v="Charlie"/>
    <x v="15"/>
    <x v="1"/>
    <x v="2"/>
    <x v="0"/>
    <x v="0"/>
    <x v="2"/>
    <n v="2"/>
    <x v="2"/>
    <x v="3"/>
    <x v="3"/>
    <s v="Half Board"/>
    <n v="5709.21"/>
    <n v="3665.16"/>
    <n v="1.4"/>
    <s v="Poor"/>
    <x v="0"/>
    <x v="2"/>
    <x v="2"/>
    <x v="0"/>
    <s v="N/A"/>
    <s v="Sea View"/>
    <d v="2023-05-16T00:00:00"/>
  </r>
  <r>
    <s v="TR000137"/>
    <x v="136"/>
    <x v="2"/>
    <s v="C00137"/>
    <s v="Eva"/>
    <x v="49"/>
    <x v="2"/>
    <x v="2"/>
    <x v="0"/>
    <x v="0"/>
    <x v="2"/>
    <n v="14"/>
    <x v="2"/>
    <x v="3"/>
    <x v="0"/>
    <s v="All Inclusive"/>
    <n v="47051.32"/>
    <n v="3051.29"/>
    <n v="4.4000000000000004"/>
    <s v="Good"/>
    <x v="0"/>
    <x v="2"/>
    <x v="1"/>
    <x v="1"/>
    <s v="REF789"/>
    <s v="N/A"/>
    <d v="2023-05-17T00:00:00"/>
  </r>
  <r>
    <s v="TR000138"/>
    <x v="137"/>
    <x v="2"/>
    <s v="C00138"/>
    <s v="Eva"/>
    <x v="49"/>
    <x v="1"/>
    <x v="0"/>
    <x v="0"/>
    <x v="0"/>
    <x v="0"/>
    <n v="7"/>
    <x v="1"/>
    <x v="1"/>
    <x v="1"/>
    <s v="Breakfast Only"/>
    <n v="30554.59"/>
    <n v="849.98"/>
    <n v="3.4"/>
    <s v="Average"/>
    <x v="2"/>
    <x v="3"/>
    <x v="1"/>
    <x v="1"/>
    <s v="REF456"/>
    <s v="Extra Bed"/>
    <d v="2023-05-18T00:00:00"/>
  </r>
  <r>
    <s v="TR000139"/>
    <x v="138"/>
    <x v="0"/>
    <s v="C00139"/>
    <s v="Alice"/>
    <x v="19"/>
    <x v="1"/>
    <x v="2"/>
    <x v="0"/>
    <x v="0"/>
    <x v="2"/>
    <n v="6"/>
    <x v="1"/>
    <x v="1"/>
    <x v="2"/>
    <s v="All Inclusive"/>
    <n v="35862.080000000002"/>
    <n v="4525.67"/>
    <n v="4.5999999999999996"/>
    <s v="Excellent"/>
    <x v="1"/>
    <x v="0"/>
    <x v="0"/>
    <x v="0"/>
    <s v="N/A"/>
    <s v="Extra Bed"/>
    <d v="2023-05-19T00:00:00"/>
  </r>
  <r>
    <s v="TR000140"/>
    <x v="139"/>
    <x v="2"/>
    <s v="C00140"/>
    <s v="Alice"/>
    <x v="33"/>
    <x v="0"/>
    <x v="2"/>
    <x v="0"/>
    <x v="0"/>
    <x v="2"/>
    <n v="5"/>
    <x v="1"/>
    <x v="2"/>
    <x v="3"/>
    <s v="Full Board"/>
    <n v="27683.26"/>
    <n v="1003.22"/>
    <n v="3.8"/>
    <s v="None"/>
    <x v="1"/>
    <x v="0"/>
    <x v="1"/>
    <x v="0"/>
    <s v="REF123"/>
    <s v="Extra Bed"/>
    <d v="2023-05-20T00:00:00"/>
  </r>
  <r>
    <s v="TR000141"/>
    <x v="140"/>
    <x v="1"/>
    <s v="C00141"/>
    <s v="David"/>
    <x v="9"/>
    <x v="2"/>
    <x v="3"/>
    <x v="1"/>
    <x v="0"/>
    <x v="3"/>
    <n v="13"/>
    <x v="0"/>
    <x v="1"/>
    <x v="2"/>
    <s v="Full Board"/>
    <n v="42232.68"/>
    <n v="4947.9399999999996"/>
    <n v="4.9000000000000004"/>
    <s v="Excellent"/>
    <x v="2"/>
    <x v="0"/>
    <x v="0"/>
    <x v="0"/>
    <s v="REF321"/>
    <s v="Sea View"/>
    <d v="2023-05-21T00:00:00"/>
  </r>
  <r>
    <s v="TR000142"/>
    <x v="141"/>
    <x v="2"/>
    <s v="C00142"/>
    <s v="Eva"/>
    <x v="1"/>
    <x v="0"/>
    <x v="0"/>
    <x v="0"/>
    <x v="0"/>
    <x v="0"/>
    <n v="7"/>
    <x v="1"/>
    <x v="2"/>
    <x v="2"/>
    <s v="Full Board"/>
    <n v="4557.2700000000004"/>
    <n v="36.549999999999997"/>
    <n v="3"/>
    <s v="Average"/>
    <x v="3"/>
    <x v="3"/>
    <x v="0"/>
    <x v="0"/>
    <s v="N/A"/>
    <s v="Wheelchair"/>
    <d v="2023-05-22T00:00:00"/>
  </r>
  <r>
    <s v="TR000143"/>
    <x v="142"/>
    <x v="1"/>
    <s v="C00143"/>
    <s v="Bob"/>
    <x v="46"/>
    <x v="2"/>
    <x v="0"/>
    <x v="0"/>
    <x v="0"/>
    <x v="0"/>
    <n v="7"/>
    <x v="3"/>
    <x v="2"/>
    <x v="2"/>
    <s v="Full Board"/>
    <n v="15613.78"/>
    <n v="1317.42"/>
    <n v="3.6"/>
    <s v="Good"/>
    <x v="1"/>
    <x v="3"/>
    <x v="0"/>
    <x v="0"/>
    <s v="N/A"/>
    <s v="Wheelchair"/>
    <d v="2023-05-23T00:00:00"/>
  </r>
  <r>
    <s v="TR000144"/>
    <x v="143"/>
    <x v="1"/>
    <s v="C00144"/>
    <s v="Charlie"/>
    <x v="0"/>
    <x v="1"/>
    <x v="2"/>
    <x v="0"/>
    <x v="0"/>
    <x v="2"/>
    <n v="7"/>
    <x v="1"/>
    <x v="0"/>
    <x v="2"/>
    <s v="Full Board"/>
    <n v="25073.47"/>
    <n v="999.3"/>
    <n v="3.3"/>
    <s v="Average"/>
    <x v="3"/>
    <x v="0"/>
    <x v="1"/>
    <x v="0"/>
    <s v="REF123"/>
    <s v="N/A"/>
    <d v="2023-05-24T00:00:00"/>
  </r>
  <r>
    <s v="TR000145"/>
    <x v="144"/>
    <x v="1"/>
    <s v="C00145"/>
    <s v="Alice"/>
    <x v="16"/>
    <x v="2"/>
    <x v="2"/>
    <x v="0"/>
    <x v="0"/>
    <x v="2"/>
    <n v="3"/>
    <x v="3"/>
    <x v="0"/>
    <x v="0"/>
    <s v="Full Board"/>
    <n v="6600.37"/>
    <n v="69.97"/>
    <n v="2.9"/>
    <s v="None"/>
    <x v="3"/>
    <x v="0"/>
    <x v="0"/>
    <x v="0"/>
    <s v="REF789"/>
    <s v="Wheelchair"/>
    <d v="2023-05-25T00:00:00"/>
  </r>
  <r>
    <s v="TR000146"/>
    <x v="145"/>
    <x v="0"/>
    <s v="C00146"/>
    <s v="Charlie"/>
    <x v="50"/>
    <x v="0"/>
    <x v="2"/>
    <x v="0"/>
    <x v="0"/>
    <x v="2"/>
    <n v="8"/>
    <x v="4"/>
    <x v="3"/>
    <x v="3"/>
    <s v="Breakfast Only"/>
    <n v="36177.61"/>
    <n v="3661.84"/>
    <n v="4.4000000000000004"/>
    <s v="Good"/>
    <x v="3"/>
    <x v="3"/>
    <x v="0"/>
    <x v="0"/>
    <s v="REF456"/>
    <s v="N/A"/>
    <d v="2023-05-26T00:00:00"/>
  </r>
  <r>
    <s v="TR000147"/>
    <x v="146"/>
    <x v="0"/>
    <s v="C00147"/>
    <s v="Charlie"/>
    <x v="7"/>
    <x v="0"/>
    <x v="4"/>
    <x v="1"/>
    <x v="0"/>
    <x v="4"/>
    <n v="5"/>
    <x v="0"/>
    <x v="0"/>
    <x v="1"/>
    <s v="Full Board"/>
    <n v="21502.18"/>
    <n v="3467.13"/>
    <n v="3.6"/>
    <s v="Good"/>
    <x v="0"/>
    <x v="0"/>
    <x v="2"/>
    <x v="0"/>
    <s v="REF789"/>
    <s v="Early Check-in"/>
    <d v="2023-05-27T00:00:00"/>
  </r>
  <r>
    <s v="TR000148"/>
    <x v="147"/>
    <x v="0"/>
    <s v="C00148"/>
    <s v="David"/>
    <x v="27"/>
    <x v="0"/>
    <x v="1"/>
    <x v="1"/>
    <x v="0"/>
    <x v="1"/>
    <n v="14"/>
    <x v="0"/>
    <x v="2"/>
    <x v="3"/>
    <s v="Breakfast Only"/>
    <n v="15815.4"/>
    <n v="3961.75"/>
    <n v="4.2"/>
    <s v="None"/>
    <x v="1"/>
    <x v="1"/>
    <x v="1"/>
    <x v="0"/>
    <s v="N/A"/>
    <s v="Extra Bed"/>
    <d v="2023-05-28T00:00:00"/>
  </r>
  <r>
    <s v="TR000149"/>
    <x v="148"/>
    <x v="2"/>
    <s v="C00149"/>
    <s v="Eva"/>
    <x v="29"/>
    <x v="2"/>
    <x v="4"/>
    <x v="1"/>
    <x v="0"/>
    <x v="4"/>
    <n v="13"/>
    <x v="2"/>
    <x v="1"/>
    <x v="3"/>
    <s v="All Inclusive"/>
    <n v="3158.81"/>
    <n v="1283.49"/>
    <n v="4.0999999999999996"/>
    <s v="Good"/>
    <x v="0"/>
    <x v="1"/>
    <x v="0"/>
    <x v="1"/>
    <s v="REF456"/>
    <s v="Sea View"/>
    <d v="2023-05-29T00:00:00"/>
  </r>
  <r>
    <s v="TR000150"/>
    <x v="149"/>
    <x v="1"/>
    <s v="C00150"/>
    <s v="Alice"/>
    <x v="29"/>
    <x v="0"/>
    <x v="0"/>
    <x v="0"/>
    <x v="0"/>
    <x v="0"/>
    <n v="10"/>
    <x v="4"/>
    <x v="0"/>
    <x v="3"/>
    <s v="Half Board"/>
    <n v="36832.019999999997"/>
    <n v="2221.6799999999998"/>
    <n v="1.8"/>
    <s v="None"/>
    <x v="1"/>
    <x v="3"/>
    <x v="2"/>
    <x v="0"/>
    <s v="REF321"/>
    <s v="N/A"/>
    <d v="2023-05-30T00:00:00"/>
  </r>
  <r>
    <s v="TR000151"/>
    <x v="150"/>
    <x v="0"/>
    <s v="C00151"/>
    <s v="Charlie"/>
    <x v="42"/>
    <x v="0"/>
    <x v="3"/>
    <x v="1"/>
    <x v="0"/>
    <x v="3"/>
    <n v="11"/>
    <x v="3"/>
    <x v="0"/>
    <x v="1"/>
    <s v="Breakfast Only"/>
    <n v="42189.04"/>
    <n v="3295.57"/>
    <n v="3.6"/>
    <s v="Good"/>
    <x v="2"/>
    <x v="1"/>
    <x v="0"/>
    <x v="1"/>
    <s v="REF321"/>
    <s v="Sea View"/>
    <d v="2023-05-31T00:00:00"/>
  </r>
  <r>
    <s v="TR000152"/>
    <x v="151"/>
    <x v="0"/>
    <s v="C00152"/>
    <s v="Alice"/>
    <x v="7"/>
    <x v="0"/>
    <x v="1"/>
    <x v="1"/>
    <x v="0"/>
    <x v="1"/>
    <n v="3"/>
    <x v="4"/>
    <x v="0"/>
    <x v="3"/>
    <s v="All Inclusive"/>
    <n v="21566.91"/>
    <n v="2198.84"/>
    <n v="1.8"/>
    <s v="None"/>
    <x v="3"/>
    <x v="2"/>
    <x v="1"/>
    <x v="0"/>
    <s v="REF456"/>
    <s v="Sea View"/>
    <d v="2023-06-01T00:00:00"/>
  </r>
  <r>
    <s v="TR000153"/>
    <x v="152"/>
    <x v="2"/>
    <s v="C00153"/>
    <s v="Bob"/>
    <x v="51"/>
    <x v="1"/>
    <x v="3"/>
    <x v="1"/>
    <x v="0"/>
    <x v="3"/>
    <n v="6"/>
    <x v="0"/>
    <x v="0"/>
    <x v="1"/>
    <s v="Half Board"/>
    <n v="29518.240000000002"/>
    <n v="3486.63"/>
    <n v="3.3"/>
    <s v="Average"/>
    <x v="1"/>
    <x v="0"/>
    <x v="2"/>
    <x v="1"/>
    <s v="N/A"/>
    <s v="Extra Bed"/>
    <d v="2023-06-02T00:00:00"/>
  </r>
  <r>
    <s v="TR000154"/>
    <x v="153"/>
    <x v="0"/>
    <s v="C00154"/>
    <s v="David"/>
    <x v="30"/>
    <x v="1"/>
    <x v="0"/>
    <x v="0"/>
    <x v="0"/>
    <x v="0"/>
    <n v="5"/>
    <x v="3"/>
    <x v="2"/>
    <x v="1"/>
    <s v="Breakfast Only"/>
    <n v="13701.27"/>
    <n v="3169.87"/>
    <n v="3.7"/>
    <s v="Good"/>
    <x v="1"/>
    <x v="2"/>
    <x v="2"/>
    <x v="0"/>
    <s v="REF123"/>
    <s v="Early Check-in"/>
    <d v="2023-06-03T00:00:00"/>
  </r>
  <r>
    <s v="TR000155"/>
    <x v="154"/>
    <x v="2"/>
    <s v="C00155"/>
    <s v="Bob"/>
    <x v="0"/>
    <x v="2"/>
    <x v="0"/>
    <x v="0"/>
    <x v="0"/>
    <x v="0"/>
    <n v="10"/>
    <x v="4"/>
    <x v="2"/>
    <x v="0"/>
    <s v="Breakfast Only"/>
    <n v="32243.29"/>
    <n v="573.24"/>
    <n v="5"/>
    <s v="Excellent"/>
    <x v="2"/>
    <x v="2"/>
    <x v="0"/>
    <x v="1"/>
    <s v="REF789"/>
    <s v="Early Check-in"/>
    <d v="2023-06-04T00:00:00"/>
  </r>
  <r>
    <s v="TR000156"/>
    <x v="155"/>
    <x v="3"/>
    <s v="C00156"/>
    <s v="Alice"/>
    <x v="42"/>
    <x v="2"/>
    <x v="3"/>
    <x v="1"/>
    <x v="0"/>
    <x v="3"/>
    <n v="5"/>
    <x v="0"/>
    <x v="3"/>
    <x v="2"/>
    <s v="All Inclusive"/>
    <n v="3570.46"/>
    <n v="3905.22"/>
    <n v="1.1000000000000001"/>
    <s v="Poor"/>
    <x v="0"/>
    <x v="2"/>
    <x v="0"/>
    <x v="0"/>
    <s v="REF789"/>
    <s v="Wheelchair"/>
    <d v="2023-06-05T00:00:00"/>
  </r>
  <r>
    <s v="TR000157"/>
    <x v="156"/>
    <x v="0"/>
    <s v="C00157"/>
    <s v="Alice"/>
    <x v="31"/>
    <x v="0"/>
    <x v="3"/>
    <x v="1"/>
    <x v="0"/>
    <x v="3"/>
    <n v="9"/>
    <x v="3"/>
    <x v="1"/>
    <x v="1"/>
    <s v="Full Board"/>
    <n v="25966.26"/>
    <n v="3603.38"/>
    <n v="1.4"/>
    <s v="Poor"/>
    <x v="1"/>
    <x v="1"/>
    <x v="1"/>
    <x v="0"/>
    <s v="REF123"/>
    <s v="Early Check-in"/>
    <d v="2023-06-06T00:00:00"/>
  </r>
  <r>
    <s v="TR000158"/>
    <x v="157"/>
    <x v="3"/>
    <s v="C00158"/>
    <s v="Eva"/>
    <x v="45"/>
    <x v="1"/>
    <x v="3"/>
    <x v="1"/>
    <x v="0"/>
    <x v="3"/>
    <n v="9"/>
    <x v="3"/>
    <x v="3"/>
    <x v="2"/>
    <s v="Breakfast Only"/>
    <n v="33277.660000000003"/>
    <n v="3279.17"/>
    <n v="1.3"/>
    <s v="Poor"/>
    <x v="1"/>
    <x v="0"/>
    <x v="1"/>
    <x v="0"/>
    <s v="REF123"/>
    <s v="Extra Bed"/>
    <d v="2023-06-07T00:00:00"/>
  </r>
  <r>
    <s v="TR000159"/>
    <x v="158"/>
    <x v="2"/>
    <s v="C00159"/>
    <s v="Charlie"/>
    <x v="14"/>
    <x v="0"/>
    <x v="0"/>
    <x v="0"/>
    <x v="0"/>
    <x v="0"/>
    <n v="7"/>
    <x v="0"/>
    <x v="3"/>
    <x v="3"/>
    <s v="Breakfast Only"/>
    <n v="46155.01"/>
    <n v="775.47"/>
    <n v="2.6"/>
    <s v="Average"/>
    <x v="0"/>
    <x v="0"/>
    <x v="0"/>
    <x v="1"/>
    <s v="REF321"/>
    <s v="Sea View"/>
    <d v="2023-06-08T00:00:00"/>
  </r>
  <r>
    <s v="TR000160"/>
    <x v="159"/>
    <x v="1"/>
    <s v="C00160"/>
    <s v="Charlie"/>
    <x v="22"/>
    <x v="0"/>
    <x v="2"/>
    <x v="0"/>
    <x v="0"/>
    <x v="2"/>
    <n v="7"/>
    <x v="3"/>
    <x v="0"/>
    <x v="2"/>
    <s v="All Inclusive"/>
    <n v="20922.78"/>
    <n v="1339.98"/>
    <n v="4.3"/>
    <s v="None"/>
    <x v="0"/>
    <x v="3"/>
    <x v="2"/>
    <x v="0"/>
    <s v="REF123"/>
    <s v="N/A"/>
    <d v="2023-06-09T00:00:00"/>
  </r>
  <r>
    <s v="TR000161"/>
    <x v="160"/>
    <x v="0"/>
    <s v="C00161"/>
    <s v="Bob"/>
    <x v="40"/>
    <x v="1"/>
    <x v="3"/>
    <x v="1"/>
    <x v="0"/>
    <x v="3"/>
    <n v="12"/>
    <x v="0"/>
    <x v="1"/>
    <x v="2"/>
    <s v="Full Board"/>
    <n v="38963.94"/>
    <n v="1965.89"/>
    <n v="4.4000000000000004"/>
    <s v="Good"/>
    <x v="1"/>
    <x v="2"/>
    <x v="1"/>
    <x v="0"/>
    <s v="REF456"/>
    <s v="N/A"/>
    <d v="2023-06-10T00:00:00"/>
  </r>
  <r>
    <s v="TR000162"/>
    <x v="161"/>
    <x v="2"/>
    <s v="C00162"/>
    <s v="David"/>
    <x v="29"/>
    <x v="1"/>
    <x v="1"/>
    <x v="1"/>
    <x v="0"/>
    <x v="1"/>
    <n v="9"/>
    <x v="1"/>
    <x v="0"/>
    <x v="2"/>
    <s v="Half Board"/>
    <n v="31091.29"/>
    <n v="1399.65"/>
    <n v="3.9"/>
    <s v="Good"/>
    <x v="0"/>
    <x v="1"/>
    <x v="1"/>
    <x v="0"/>
    <s v="REF321"/>
    <s v="Early Check-in"/>
    <d v="2023-06-11T00:00:00"/>
  </r>
  <r>
    <s v="TR000163"/>
    <x v="162"/>
    <x v="1"/>
    <s v="C00163"/>
    <s v="Charlie"/>
    <x v="41"/>
    <x v="1"/>
    <x v="0"/>
    <x v="0"/>
    <x v="0"/>
    <x v="0"/>
    <n v="13"/>
    <x v="1"/>
    <x v="2"/>
    <x v="3"/>
    <s v="Full Board"/>
    <n v="46569.57"/>
    <n v="1139.05"/>
    <n v="4.5999999999999996"/>
    <s v="Excellent"/>
    <x v="2"/>
    <x v="2"/>
    <x v="2"/>
    <x v="1"/>
    <s v="N/A"/>
    <s v="Wheelchair"/>
    <d v="2023-06-12T00:00:00"/>
  </r>
  <r>
    <s v="TR000164"/>
    <x v="163"/>
    <x v="1"/>
    <s v="C00164"/>
    <s v="Eva"/>
    <x v="40"/>
    <x v="2"/>
    <x v="4"/>
    <x v="1"/>
    <x v="0"/>
    <x v="4"/>
    <n v="14"/>
    <x v="3"/>
    <x v="3"/>
    <x v="3"/>
    <s v="Full Board"/>
    <n v="21723.75"/>
    <n v="4026.79"/>
    <n v="2.2999999999999998"/>
    <s v="Average"/>
    <x v="2"/>
    <x v="2"/>
    <x v="0"/>
    <x v="1"/>
    <s v="REF321"/>
    <s v="N/A"/>
    <d v="2023-06-13T00:00:00"/>
  </r>
  <r>
    <s v="TR000165"/>
    <x v="164"/>
    <x v="3"/>
    <s v="C00165"/>
    <s v="Bob"/>
    <x v="8"/>
    <x v="2"/>
    <x v="4"/>
    <x v="1"/>
    <x v="0"/>
    <x v="4"/>
    <n v="13"/>
    <x v="3"/>
    <x v="1"/>
    <x v="1"/>
    <s v="All Inclusive"/>
    <n v="17997.48"/>
    <n v="3191.16"/>
    <n v="1.4"/>
    <s v="Poor"/>
    <x v="3"/>
    <x v="0"/>
    <x v="1"/>
    <x v="0"/>
    <s v="REF321"/>
    <s v="Wheelchair"/>
    <d v="2023-06-14T00:00:00"/>
  </r>
  <r>
    <s v="TR000166"/>
    <x v="165"/>
    <x v="2"/>
    <s v="C00166"/>
    <s v="Bob"/>
    <x v="14"/>
    <x v="0"/>
    <x v="1"/>
    <x v="1"/>
    <x v="0"/>
    <x v="1"/>
    <n v="11"/>
    <x v="0"/>
    <x v="2"/>
    <x v="1"/>
    <s v="Full Board"/>
    <n v="44695.67"/>
    <n v="2827.36"/>
    <n v="1.2"/>
    <s v="Poor"/>
    <x v="1"/>
    <x v="3"/>
    <x v="2"/>
    <x v="0"/>
    <s v="REF789"/>
    <s v="N/A"/>
    <d v="2023-06-15T00:00:00"/>
  </r>
  <r>
    <s v="TR000167"/>
    <x v="166"/>
    <x v="1"/>
    <s v="C00167"/>
    <s v="Eva"/>
    <x v="37"/>
    <x v="2"/>
    <x v="2"/>
    <x v="0"/>
    <x v="0"/>
    <x v="2"/>
    <n v="10"/>
    <x v="3"/>
    <x v="3"/>
    <x v="0"/>
    <s v="All Inclusive"/>
    <n v="5314.49"/>
    <n v="1129.76"/>
    <n v="4.4000000000000004"/>
    <s v="None"/>
    <x v="2"/>
    <x v="1"/>
    <x v="1"/>
    <x v="1"/>
    <s v="REF123"/>
    <s v="Wheelchair"/>
    <d v="2023-06-16T00:00:00"/>
  </r>
  <r>
    <s v="TR000168"/>
    <x v="167"/>
    <x v="0"/>
    <s v="C00168"/>
    <s v="David"/>
    <x v="25"/>
    <x v="1"/>
    <x v="3"/>
    <x v="1"/>
    <x v="0"/>
    <x v="3"/>
    <n v="6"/>
    <x v="2"/>
    <x v="1"/>
    <x v="3"/>
    <s v="Half Board"/>
    <n v="9410.11"/>
    <n v="4590.38"/>
    <n v="3.9"/>
    <s v="None"/>
    <x v="2"/>
    <x v="0"/>
    <x v="2"/>
    <x v="1"/>
    <s v="REF456"/>
    <s v="Wheelchair"/>
    <d v="2023-06-17T00:00:00"/>
  </r>
  <r>
    <s v="TR000169"/>
    <x v="168"/>
    <x v="0"/>
    <s v="C00169"/>
    <s v="Eva"/>
    <x v="9"/>
    <x v="1"/>
    <x v="0"/>
    <x v="0"/>
    <x v="0"/>
    <x v="0"/>
    <n v="12"/>
    <x v="1"/>
    <x v="3"/>
    <x v="0"/>
    <s v="Breakfast Only"/>
    <n v="6873.01"/>
    <n v="955.92"/>
    <n v="3.8"/>
    <s v="Good"/>
    <x v="2"/>
    <x v="2"/>
    <x v="1"/>
    <x v="0"/>
    <s v="REF123"/>
    <s v="Sea View"/>
    <d v="2023-06-18T00:00:00"/>
  </r>
  <r>
    <s v="TR000170"/>
    <x v="169"/>
    <x v="3"/>
    <s v="C00170"/>
    <s v="David"/>
    <x v="47"/>
    <x v="2"/>
    <x v="3"/>
    <x v="1"/>
    <x v="0"/>
    <x v="3"/>
    <n v="2"/>
    <x v="3"/>
    <x v="1"/>
    <x v="3"/>
    <s v="Breakfast Only"/>
    <n v="42626.17"/>
    <n v="3974.75"/>
    <n v="2.4"/>
    <s v="None"/>
    <x v="3"/>
    <x v="0"/>
    <x v="0"/>
    <x v="0"/>
    <s v="REF789"/>
    <s v="Extra Bed"/>
    <d v="2023-06-19T00:00:00"/>
  </r>
  <r>
    <s v="TR000171"/>
    <x v="170"/>
    <x v="1"/>
    <s v="C00171"/>
    <s v="Eva"/>
    <x v="11"/>
    <x v="0"/>
    <x v="0"/>
    <x v="0"/>
    <x v="0"/>
    <x v="0"/>
    <n v="2"/>
    <x v="3"/>
    <x v="3"/>
    <x v="2"/>
    <s v="All Inclusive"/>
    <n v="3498.55"/>
    <n v="4833.3599999999997"/>
    <n v="2.5"/>
    <s v="None"/>
    <x v="0"/>
    <x v="2"/>
    <x v="2"/>
    <x v="0"/>
    <s v="REF123"/>
    <s v="N/A"/>
    <d v="2023-06-20T00:00:00"/>
  </r>
  <r>
    <s v="TR000172"/>
    <x v="171"/>
    <x v="2"/>
    <s v="C00172"/>
    <s v="Eva"/>
    <x v="26"/>
    <x v="0"/>
    <x v="4"/>
    <x v="1"/>
    <x v="0"/>
    <x v="4"/>
    <n v="3"/>
    <x v="4"/>
    <x v="0"/>
    <x v="0"/>
    <s v="All Inclusive"/>
    <n v="43497.89"/>
    <n v="3635.46"/>
    <n v="4.8"/>
    <s v="Excellent"/>
    <x v="3"/>
    <x v="1"/>
    <x v="1"/>
    <x v="1"/>
    <s v="REF456"/>
    <s v="Early Check-in"/>
    <d v="2023-06-21T00:00:00"/>
  </r>
  <r>
    <s v="TR000173"/>
    <x v="172"/>
    <x v="0"/>
    <s v="C00173"/>
    <s v="Alice"/>
    <x v="0"/>
    <x v="2"/>
    <x v="3"/>
    <x v="1"/>
    <x v="0"/>
    <x v="3"/>
    <n v="11"/>
    <x v="3"/>
    <x v="3"/>
    <x v="0"/>
    <s v="Full Board"/>
    <n v="24209.59"/>
    <n v="4964.29"/>
    <n v="1.3"/>
    <s v="None"/>
    <x v="3"/>
    <x v="0"/>
    <x v="1"/>
    <x v="1"/>
    <s v="REF123"/>
    <s v="Extra Bed"/>
    <d v="2023-06-22T00:00:00"/>
  </r>
  <r>
    <s v="TR000174"/>
    <x v="173"/>
    <x v="1"/>
    <s v="C00174"/>
    <s v="Bob"/>
    <x v="6"/>
    <x v="0"/>
    <x v="1"/>
    <x v="1"/>
    <x v="0"/>
    <x v="1"/>
    <n v="11"/>
    <x v="2"/>
    <x v="3"/>
    <x v="0"/>
    <s v="Full Board"/>
    <n v="3189.19"/>
    <n v="3255.26"/>
    <n v="4.0999999999999996"/>
    <s v="None"/>
    <x v="3"/>
    <x v="0"/>
    <x v="2"/>
    <x v="0"/>
    <s v="REF789"/>
    <s v="Sea View"/>
    <d v="2023-06-23T00:00:00"/>
  </r>
  <r>
    <s v="TR000175"/>
    <x v="174"/>
    <x v="1"/>
    <s v="C00175"/>
    <s v="Eva"/>
    <x v="40"/>
    <x v="0"/>
    <x v="2"/>
    <x v="0"/>
    <x v="0"/>
    <x v="2"/>
    <n v="6"/>
    <x v="1"/>
    <x v="1"/>
    <x v="3"/>
    <s v="Breakfast Only"/>
    <n v="21877.32"/>
    <n v="1087.3"/>
    <n v="2.2000000000000002"/>
    <s v="Average"/>
    <x v="3"/>
    <x v="0"/>
    <x v="2"/>
    <x v="1"/>
    <s v="REF456"/>
    <s v="Sea View"/>
    <d v="2023-06-24T00:00:00"/>
  </r>
  <r>
    <s v="TR000176"/>
    <x v="175"/>
    <x v="3"/>
    <s v="C00176"/>
    <s v="Eva"/>
    <x v="45"/>
    <x v="0"/>
    <x v="1"/>
    <x v="1"/>
    <x v="0"/>
    <x v="1"/>
    <n v="5"/>
    <x v="4"/>
    <x v="1"/>
    <x v="1"/>
    <s v="Breakfast Only"/>
    <n v="11779.64"/>
    <n v="1019.1"/>
    <n v="1.2"/>
    <s v="Poor"/>
    <x v="1"/>
    <x v="0"/>
    <x v="0"/>
    <x v="1"/>
    <s v="REF123"/>
    <s v="Sea View"/>
    <d v="2023-06-25T00:00:00"/>
  </r>
  <r>
    <s v="TR000177"/>
    <x v="176"/>
    <x v="0"/>
    <s v="C00177"/>
    <s v="Charlie"/>
    <x v="39"/>
    <x v="1"/>
    <x v="2"/>
    <x v="0"/>
    <x v="0"/>
    <x v="2"/>
    <n v="2"/>
    <x v="0"/>
    <x v="0"/>
    <x v="0"/>
    <s v="Breakfast Only"/>
    <n v="32346.82"/>
    <n v="1622.82"/>
    <n v="4"/>
    <s v="Good"/>
    <x v="1"/>
    <x v="0"/>
    <x v="2"/>
    <x v="0"/>
    <s v="REF789"/>
    <s v="Early Check-in"/>
    <d v="2023-06-26T00:00:00"/>
  </r>
  <r>
    <s v="TR000178"/>
    <x v="177"/>
    <x v="0"/>
    <s v="C00178"/>
    <s v="Bob"/>
    <x v="50"/>
    <x v="1"/>
    <x v="3"/>
    <x v="1"/>
    <x v="0"/>
    <x v="3"/>
    <n v="5"/>
    <x v="0"/>
    <x v="1"/>
    <x v="1"/>
    <s v="All Inclusive"/>
    <n v="34929.86"/>
    <n v="35.65"/>
    <n v="2.2999999999999998"/>
    <s v="None"/>
    <x v="2"/>
    <x v="1"/>
    <x v="1"/>
    <x v="0"/>
    <s v="REF789"/>
    <s v="N/A"/>
    <d v="2023-06-27T00:00:00"/>
  </r>
  <r>
    <s v="TR000179"/>
    <x v="178"/>
    <x v="2"/>
    <s v="C00179"/>
    <s v="Charlie"/>
    <x v="41"/>
    <x v="2"/>
    <x v="3"/>
    <x v="1"/>
    <x v="0"/>
    <x v="3"/>
    <n v="5"/>
    <x v="1"/>
    <x v="3"/>
    <x v="3"/>
    <s v="Half Board"/>
    <n v="25913.8"/>
    <n v="3408.49"/>
    <n v="3.9"/>
    <s v="None"/>
    <x v="3"/>
    <x v="3"/>
    <x v="0"/>
    <x v="0"/>
    <s v="REF321"/>
    <s v="N/A"/>
    <d v="2023-06-28T00:00:00"/>
  </r>
  <r>
    <s v="TR000180"/>
    <x v="179"/>
    <x v="0"/>
    <s v="C00180"/>
    <s v="Bob"/>
    <x v="25"/>
    <x v="1"/>
    <x v="2"/>
    <x v="0"/>
    <x v="0"/>
    <x v="2"/>
    <n v="11"/>
    <x v="0"/>
    <x v="1"/>
    <x v="0"/>
    <s v="Half Board"/>
    <n v="4904.42"/>
    <n v="1343.34"/>
    <n v="3.8"/>
    <s v="None"/>
    <x v="3"/>
    <x v="1"/>
    <x v="2"/>
    <x v="1"/>
    <s v="REF456"/>
    <s v="Wheelchair"/>
    <d v="2023-06-29T00:00:00"/>
  </r>
  <r>
    <s v="TR000181"/>
    <x v="180"/>
    <x v="2"/>
    <s v="C00181"/>
    <s v="Charlie"/>
    <x v="26"/>
    <x v="0"/>
    <x v="4"/>
    <x v="1"/>
    <x v="0"/>
    <x v="4"/>
    <n v="5"/>
    <x v="2"/>
    <x v="1"/>
    <x v="3"/>
    <s v="All Inclusive"/>
    <n v="33838.050000000003"/>
    <n v="4075.92"/>
    <n v="3.1"/>
    <s v="Average"/>
    <x v="2"/>
    <x v="0"/>
    <x v="1"/>
    <x v="1"/>
    <s v="REF456"/>
    <s v="Wheelchair"/>
    <d v="2023-06-30T00:00:00"/>
  </r>
  <r>
    <s v="TR000182"/>
    <x v="181"/>
    <x v="0"/>
    <s v="C00182"/>
    <s v="Eva"/>
    <x v="17"/>
    <x v="1"/>
    <x v="0"/>
    <x v="0"/>
    <x v="0"/>
    <x v="0"/>
    <n v="2"/>
    <x v="3"/>
    <x v="1"/>
    <x v="1"/>
    <s v="Full Board"/>
    <n v="42575.82"/>
    <n v="1795.86"/>
    <n v="4.0999999999999996"/>
    <s v="None"/>
    <x v="0"/>
    <x v="2"/>
    <x v="2"/>
    <x v="0"/>
    <s v="REF123"/>
    <s v="Wheelchair"/>
    <d v="2023-07-01T00:00:00"/>
  </r>
  <r>
    <s v="TR000183"/>
    <x v="182"/>
    <x v="3"/>
    <s v="C00183"/>
    <s v="Eva"/>
    <x v="2"/>
    <x v="2"/>
    <x v="1"/>
    <x v="1"/>
    <x v="0"/>
    <x v="1"/>
    <n v="10"/>
    <x v="1"/>
    <x v="0"/>
    <x v="1"/>
    <s v="Half Board"/>
    <n v="36855.24"/>
    <n v="2399.7800000000002"/>
    <n v="3.3"/>
    <s v="Average"/>
    <x v="1"/>
    <x v="2"/>
    <x v="1"/>
    <x v="1"/>
    <s v="REF321"/>
    <s v="Early Check-in"/>
    <d v="2023-07-02T00:00:00"/>
  </r>
  <r>
    <s v="TR000184"/>
    <x v="183"/>
    <x v="0"/>
    <s v="C00184"/>
    <s v="Alice"/>
    <x v="9"/>
    <x v="1"/>
    <x v="1"/>
    <x v="1"/>
    <x v="0"/>
    <x v="1"/>
    <n v="4"/>
    <x v="4"/>
    <x v="0"/>
    <x v="0"/>
    <s v="Full Board"/>
    <n v="42008.02"/>
    <n v="4828.4399999999996"/>
    <n v="2.1"/>
    <s v="Average"/>
    <x v="3"/>
    <x v="0"/>
    <x v="1"/>
    <x v="1"/>
    <s v="REF456"/>
    <s v="Extra Bed"/>
    <d v="2023-07-03T00:00:00"/>
  </r>
  <r>
    <s v="TR000185"/>
    <x v="184"/>
    <x v="2"/>
    <s v="C00185"/>
    <s v="Charlie"/>
    <x v="23"/>
    <x v="0"/>
    <x v="1"/>
    <x v="1"/>
    <x v="0"/>
    <x v="1"/>
    <n v="14"/>
    <x v="3"/>
    <x v="2"/>
    <x v="1"/>
    <s v="Breakfast Only"/>
    <n v="12423.95"/>
    <n v="1210.8599999999999"/>
    <n v="3.9"/>
    <s v="Good"/>
    <x v="0"/>
    <x v="3"/>
    <x v="0"/>
    <x v="1"/>
    <s v="REF789"/>
    <s v="N/A"/>
    <d v="2023-07-04T00:00:00"/>
  </r>
  <r>
    <s v="TR000186"/>
    <x v="185"/>
    <x v="2"/>
    <s v="C00186"/>
    <s v="David"/>
    <x v="31"/>
    <x v="0"/>
    <x v="3"/>
    <x v="1"/>
    <x v="0"/>
    <x v="3"/>
    <n v="5"/>
    <x v="0"/>
    <x v="0"/>
    <x v="2"/>
    <s v="Breakfast Only"/>
    <n v="44777.73"/>
    <n v="3606.27"/>
    <n v="3.4"/>
    <s v="None"/>
    <x v="0"/>
    <x v="0"/>
    <x v="0"/>
    <x v="1"/>
    <s v="REF456"/>
    <s v="Wheelchair"/>
    <d v="2023-07-05T00:00:00"/>
  </r>
  <r>
    <s v="TR000187"/>
    <x v="186"/>
    <x v="3"/>
    <s v="C00187"/>
    <s v="Alice"/>
    <x v="39"/>
    <x v="2"/>
    <x v="1"/>
    <x v="1"/>
    <x v="0"/>
    <x v="1"/>
    <n v="6"/>
    <x v="0"/>
    <x v="0"/>
    <x v="2"/>
    <s v="Full Board"/>
    <n v="18143.09"/>
    <n v="3775.59"/>
    <n v="1.1000000000000001"/>
    <s v="Poor"/>
    <x v="3"/>
    <x v="1"/>
    <x v="2"/>
    <x v="0"/>
    <s v="REF321"/>
    <s v="Early Check-in"/>
    <d v="2023-07-06T00:00:00"/>
  </r>
  <r>
    <s v="TR000188"/>
    <x v="187"/>
    <x v="0"/>
    <s v="C00188"/>
    <s v="Charlie"/>
    <x v="0"/>
    <x v="1"/>
    <x v="0"/>
    <x v="0"/>
    <x v="0"/>
    <x v="0"/>
    <n v="14"/>
    <x v="4"/>
    <x v="0"/>
    <x v="0"/>
    <s v="Breakfast Only"/>
    <n v="3630.03"/>
    <n v="1104.99"/>
    <n v="4.5999999999999996"/>
    <s v="Excellent"/>
    <x v="3"/>
    <x v="3"/>
    <x v="0"/>
    <x v="1"/>
    <s v="N/A"/>
    <s v="Early Check-in"/>
    <d v="2023-07-07T00:00:00"/>
  </r>
  <r>
    <s v="TR000189"/>
    <x v="188"/>
    <x v="0"/>
    <s v="C00189"/>
    <s v="Charlie"/>
    <x v="24"/>
    <x v="1"/>
    <x v="0"/>
    <x v="0"/>
    <x v="0"/>
    <x v="0"/>
    <n v="14"/>
    <x v="2"/>
    <x v="3"/>
    <x v="3"/>
    <s v="All Inclusive"/>
    <n v="42639.41"/>
    <n v="2504.98"/>
    <n v="3.2"/>
    <s v="None"/>
    <x v="0"/>
    <x v="3"/>
    <x v="2"/>
    <x v="0"/>
    <s v="REF789"/>
    <s v="Wheelchair"/>
    <d v="2023-07-08T00:00:00"/>
  </r>
  <r>
    <s v="TR000190"/>
    <x v="189"/>
    <x v="3"/>
    <s v="C00190"/>
    <s v="Alice"/>
    <x v="25"/>
    <x v="1"/>
    <x v="2"/>
    <x v="0"/>
    <x v="0"/>
    <x v="2"/>
    <n v="8"/>
    <x v="4"/>
    <x v="2"/>
    <x v="3"/>
    <s v="Full Board"/>
    <n v="47265.599999999999"/>
    <n v="1751.01"/>
    <n v="4.5"/>
    <s v="Excellent"/>
    <x v="1"/>
    <x v="1"/>
    <x v="0"/>
    <x v="1"/>
    <s v="REF456"/>
    <s v="Sea View"/>
    <d v="2023-07-09T00:00:00"/>
  </r>
  <r>
    <s v="TR000191"/>
    <x v="190"/>
    <x v="0"/>
    <s v="C00191"/>
    <s v="Eva"/>
    <x v="30"/>
    <x v="0"/>
    <x v="3"/>
    <x v="1"/>
    <x v="0"/>
    <x v="3"/>
    <n v="7"/>
    <x v="1"/>
    <x v="3"/>
    <x v="3"/>
    <s v="Full Board"/>
    <n v="33811.24"/>
    <n v="3859.53"/>
    <n v="4.5"/>
    <s v="Excellent"/>
    <x v="1"/>
    <x v="3"/>
    <x v="0"/>
    <x v="0"/>
    <s v="REF789"/>
    <s v="Sea View"/>
    <d v="2023-07-10T00:00:00"/>
  </r>
  <r>
    <s v="TR000192"/>
    <x v="191"/>
    <x v="0"/>
    <s v="C00192"/>
    <s v="Charlie"/>
    <x v="3"/>
    <x v="2"/>
    <x v="0"/>
    <x v="0"/>
    <x v="0"/>
    <x v="0"/>
    <n v="6"/>
    <x v="4"/>
    <x v="0"/>
    <x v="2"/>
    <s v="Full Board"/>
    <n v="13877.52"/>
    <n v="3112.42"/>
    <n v="2.8"/>
    <s v="Average"/>
    <x v="3"/>
    <x v="0"/>
    <x v="2"/>
    <x v="1"/>
    <s v="REF123"/>
    <s v="Sea View"/>
    <d v="2023-07-11T00:00:00"/>
  </r>
  <r>
    <s v="TR000193"/>
    <x v="192"/>
    <x v="2"/>
    <s v="C00193"/>
    <s v="Eva"/>
    <x v="7"/>
    <x v="1"/>
    <x v="4"/>
    <x v="1"/>
    <x v="0"/>
    <x v="4"/>
    <n v="9"/>
    <x v="0"/>
    <x v="0"/>
    <x v="1"/>
    <s v="Half Board"/>
    <n v="14831.99"/>
    <n v="2379.92"/>
    <n v="3"/>
    <s v="Average"/>
    <x v="3"/>
    <x v="0"/>
    <x v="0"/>
    <x v="0"/>
    <s v="REF789"/>
    <s v="Wheelchair"/>
    <d v="2023-07-12T00:00:00"/>
  </r>
  <r>
    <s v="TR000194"/>
    <x v="193"/>
    <x v="0"/>
    <s v="C00194"/>
    <s v="Alice"/>
    <x v="48"/>
    <x v="0"/>
    <x v="3"/>
    <x v="1"/>
    <x v="0"/>
    <x v="3"/>
    <n v="2"/>
    <x v="2"/>
    <x v="2"/>
    <x v="2"/>
    <s v="Full Board"/>
    <n v="24929.87"/>
    <n v="3896.82"/>
    <n v="2.7"/>
    <s v="Average"/>
    <x v="2"/>
    <x v="2"/>
    <x v="0"/>
    <x v="0"/>
    <s v="REF456"/>
    <s v="Early Check-in"/>
    <d v="2023-07-13T00:00:00"/>
  </r>
  <r>
    <s v="TR000195"/>
    <x v="194"/>
    <x v="0"/>
    <s v="C00195"/>
    <s v="Eva"/>
    <x v="41"/>
    <x v="0"/>
    <x v="3"/>
    <x v="1"/>
    <x v="0"/>
    <x v="3"/>
    <n v="8"/>
    <x v="2"/>
    <x v="2"/>
    <x v="1"/>
    <s v="Full Board"/>
    <n v="45198.06"/>
    <n v="1175.78"/>
    <n v="2.8"/>
    <s v="Average"/>
    <x v="2"/>
    <x v="1"/>
    <x v="0"/>
    <x v="1"/>
    <s v="REF123"/>
    <s v="Early Check-in"/>
    <d v="2023-07-14T00:00:00"/>
  </r>
  <r>
    <s v="TR000196"/>
    <x v="195"/>
    <x v="3"/>
    <s v="C00196"/>
    <s v="Bob"/>
    <x v="26"/>
    <x v="0"/>
    <x v="0"/>
    <x v="0"/>
    <x v="0"/>
    <x v="0"/>
    <n v="13"/>
    <x v="4"/>
    <x v="1"/>
    <x v="2"/>
    <s v="Full Board"/>
    <n v="10031.09"/>
    <n v="3768.11"/>
    <n v="4.5999999999999996"/>
    <s v="Excellent"/>
    <x v="1"/>
    <x v="3"/>
    <x v="0"/>
    <x v="1"/>
    <s v="REF123"/>
    <s v="N/A"/>
    <d v="2023-07-15T00:00:00"/>
  </r>
  <r>
    <s v="TR000197"/>
    <x v="196"/>
    <x v="3"/>
    <s v="C00197"/>
    <s v="David"/>
    <x v="51"/>
    <x v="1"/>
    <x v="4"/>
    <x v="1"/>
    <x v="0"/>
    <x v="4"/>
    <n v="7"/>
    <x v="1"/>
    <x v="0"/>
    <x v="3"/>
    <s v="Half Board"/>
    <n v="41820.76"/>
    <n v="4326.87"/>
    <n v="4.2"/>
    <s v="Good"/>
    <x v="2"/>
    <x v="3"/>
    <x v="2"/>
    <x v="0"/>
    <s v="REF123"/>
    <s v="Sea View"/>
    <d v="2023-07-16T00:00:00"/>
  </r>
  <r>
    <s v="TR000198"/>
    <x v="197"/>
    <x v="1"/>
    <s v="C00198"/>
    <s v="Charlie"/>
    <x v="7"/>
    <x v="1"/>
    <x v="2"/>
    <x v="0"/>
    <x v="0"/>
    <x v="2"/>
    <n v="12"/>
    <x v="0"/>
    <x v="0"/>
    <x v="3"/>
    <s v="Breakfast Only"/>
    <n v="16691.23"/>
    <n v="4393.1099999999997"/>
    <n v="1.5"/>
    <s v="None"/>
    <x v="0"/>
    <x v="3"/>
    <x v="1"/>
    <x v="1"/>
    <s v="N/A"/>
    <s v="Wheelchair"/>
    <d v="2023-07-17T00:00:00"/>
  </r>
  <r>
    <s v="TR000199"/>
    <x v="198"/>
    <x v="2"/>
    <s v="C00199"/>
    <s v="David"/>
    <x v="17"/>
    <x v="1"/>
    <x v="0"/>
    <x v="0"/>
    <x v="0"/>
    <x v="0"/>
    <n v="6"/>
    <x v="3"/>
    <x v="3"/>
    <x v="3"/>
    <s v="Half Board"/>
    <n v="41003.550000000003"/>
    <n v="3918.37"/>
    <n v="3.4"/>
    <s v="None"/>
    <x v="0"/>
    <x v="0"/>
    <x v="2"/>
    <x v="0"/>
    <s v="N/A"/>
    <s v="N/A"/>
    <d v="2023-07-18T00:00:00"/>
  </r>
  <r>
    <s v="TR000200"/>
    <x v="199"/>
    <x v="0"/>
    <s v="C00200"/>
    <s v="Eva"/>
    <x v="34"/>
    <x v="1"/>
    <x v="4"/>
    <x v="1"/>
    <x v="0"/>
    <x v="4"/>
    <n v="8"/>
    <x v="2"/>
    <x v="1"/>
    <x v="0"/>
    <s v="All Inclusive"/>
    <n v="46252.75"/>
    <n v="2040.07"/>
    <n v="5"/>
    <s v="Excellent"/>
    <x v="0"/>
    <x v="1"/>
    <x v="2"/>
    <x v="0"/>
    <s v="REF123"/>
    <s v="Early Check-in"/>
    <d v="2023-07-19T00:00:00"/>
  </r>
  <r>
    <s v="TR000201"/>
    <x v="200"/>
    <x v="0"/>
    <s v="C00201"/>
    <s v="Charlie"/>
    <x v="43"/>
    <x v="1"/>
    <x v="3"/>
    <x v="1"/>
    <x v="0"/>
    <x v="3"/>
    <n v="4"/>
    <x v="4"/>
    <x v="0"/>
    <x v="0"/>
    <s v="Full Board"/>
    <n v="23092.21"/>
    <n v="4909.04"/>
    <n v="3.4"/>
    <s v="Average"/>
    <x v="0"/>
    <x v="0"/>
    <x v="2"/>
    <x v="0"/>
    <s v="REF456"/>
    <s v="N/A"/>
    <d v="2023-07-20T00:00:00"/>
  </r>
  <r>
    <s v="TR000202"/>
    <x v="201"/>
    <x v="1"/>
    <s v="C00202"/>
    <s v="Eva"/>
    <x v="41"/>
    <x v="1"/>
    <x v="4"/>
    <x v="1"/>
    <x v="0"/>
    <x v="4"/>
    <n v="2"/>
    <x v="1"/>
    <x v="3"/>
    <x v="1"/>
    <s v="All Inclusive"/>
    <n v="20157.38"/>
    <n v="1897.97"/>
    <n v="4.0999999999999996"/>
    <s v="None"/>
    <x v="3"/>
    <x v="3"/>
    <x v="0"/>
    <x v="0"/>
    <s v="REF123"/>
    <s v="Sea View"/>
    <d v="2023-07-21T00:00:00"/>
  </r>
  <r>
    <s v="TR000203"/>
    <x v="202"/>
    <x v="0"/>
    <s v="C00203"/>
    <s v="Bob"/>
    <x v="12"/>
    <x v="1"/>
    <x v="3"/>
    <x v="1"/>
    <x v="0"/>
    <x v="3"/>
    <n v="10"/>
    <x v="1"/>
    <x v="2"/>
    <x v="0"/>
    <s v="Half Board"/>
    <n v="40704.400000000001"/>
    <n v="3193.13"/>
    <n v="4.0999999999999996"/>
    <s v="None"/>
    <x v="0"/>
    <x v="0"/>
    <x v="0"/>
    <x v="1"/>
    <s v="REF123"/>
    <s v="Extra Bed"/>
    <d v="2023-07-22T00:00:00"/>
  </r>
  <r>
    <s v="TR000204"/>
    <x v="203"/>
    <x v="2"/>
    <s v="C00204"/>
    <s v="Alice"/>
    <x v="21"/>
    <x v="1"/>
    <x v="0"/>
    <x v="0"/>
    <x v="0"/>
    <x v="0"/>
    <n v="3"/>
    <x v="0"/>
    <x v="3"/>
    <x v="2"/>
    <s v="Breakfast Only"/>
    <n v="27885.7"/>
    <n v="805.37"/>
    <n v="2.4"/>
    <s v="Average"/>
    <x v="1"/>
    <x v="3"/>
    <x v="1"/>
    <x v="1"/>
    <s v="REF789"/>
    <s v="Sea View"/>
    <d v="2023-07-23T00:00:00"/>
  </r>
  <r>
    <s v="TR000205"/>
    <x v="204"/>
    <x v="1"/>
    <s v="C00205"/>
    <s v="Charlie"/>
    <x v="19"/>
    <x v="1"/>
    <x v="0"/>
    <x v="0"/>
    <x v="0"/>
    <x v="0"/>
    <n v="14"/>
    <x v="2"/>
    <x v="0"/>
    <x v="2"/>
    <s v="Breakfast Only"/>
    <n v="35169.11"/>
    <n v="4902.24"/>
    <n v="2.5"/>
    <s v="Average"/>
    <x v="2"/>
    <x v="3"/>
    <x v="0"/>
    <x v="1"/>
    <s v="REF789"/>
    <s v="Sea View"/>
    <d v="2023-07-24T00:00:00"/>
  </r>
  <r>
    <s v="TR000206"/>
    <x v="205"/>
    <x v="2"/>
    <s v="C00206"/>
    <s v="Bob"/>
    <x v="37"/>
    <x v="0"/>
    <x v="1"/>
    <x v="1"/>
    <x v="0"/>
    <x v="1"/>
    <n v="11"/>
    <x v="0"/>
    <x v="3"/>
    <x v="1"/>
    <s v="Full Board"/>
    <n v="32272.97"/>
    <n v="3519.93"/>
    <n v="3.9"/>
    <s v="Good"/>
    <x v="1"/>
    <x v="0"/>
    <x v="1"/>
    <x v="1"/>
    <s v="REF789"/>
    <s v="Wheelchair"/>
    <d v="2023-07-25T00:00:00"/>
  </r>
  <r>
    <s v="TR000207"/>
    <x v="206"/>
    <x v="1"/>
    <s v="C00207"/>
    <s v="Bob"/>
    <x v="27"/>
    <x v="1"/>
    <x v="1"/>
    <x v="1"/>
    <x v="0"/>
    <x v="1"/>
    <n v="4"/>
    <x v="3"/>
    <x v="3"/>
    <x v="1"/>
    <s v="Breakfast Only"/>
    <n v="10185.780000000001"/>
    <n v="3766.89"/>
    <n v="3"/>
    <s v="Average"/>
    <x v="3"/>
    <x v="3"/>
    <x v="1"/>
    <x v="1"/>
    <s v="REF321"/>
    <s v="Extra Bed"/>
    <d v="2023-07-26T00:00:00"/>
  </r>
  <r>
    <s v="TR000208"/>
    <x v="207"/>
    <x v="1"/>
    <s v="C00208"/>
    <s v="Charlie"/>
    <x v="46"/>
    <x v="2"/>
    <x v="1"/>
    <x v="1"/>
    <x v="0"/>
    <x v="1"/>
    <n v="9"/>
    <x v="3"/>
    <x v="1"/>
    <x v="3"/>
    <s v="Half Board"/>
    <n v="42705.15"/>
    <n v="328.88"/>
    <n v="3.3"/>
    <s v="None"/>
    <x v="2"/>
    <x v="0"/>
    <x v="0"/>
    <x v="0"/>
    <s v="REF789"/>
    <s v="Extra Bed"/>
    <d v="2023-07-27T00:00:00"/>
  </r>
  <r>
    <s v="TR000209"/>
    <x v="208"/>
    <x v="3"/>
    <s v="C00209"/>
    <s v="Eva"/>
    <x v="4"/>
    <x v="0"/>
    <x v="0"/>
    <x v="0"/>
    <x v="0"/>
    <x v="0"/>
    <n v="13"/>
    <x v="3"/>
    <x v="1"/>
    <x v="0"/>
    <s v="Half Board"/>
    <n v="12201.43"/>
    <n v="3817.09"/>
    <n v="3.9"/>
    <s v="Good"/>
    <x v="2"/>
    <x v="2"/>
    <x v="1"/>
    <x v="1"/>
    <s v="REF789"/>
    <s v="Extra Bed"/>
    <d v="2023-07-28T00:00:00"/>
  </r>
  <r>
    <s v="TR000210"/>
    <x v="209"/>
    <x v="2"/>
    <s v="C00210"/>
    <s v="Bob"/>
    <x v="4"/>
    <x v="1"/>
    <x v="2"/>
    <x v="0"/>
    <x v="0"/>
    <x v="2"/>
    <n v="11"/>
    <x v="1"/>
    <x v="2"/>
    <x v="3"/>
    <s v="Breakfast Only"/>
    <n v="46817.26"/>
    <n v="3873.62"/>
    <n v="4.0999999999999996"/>
    <s v="Good"/>
    <x v="2"/>
    <x v="0"/>
    <x v="2"/>
    <x v="1"/>
    <s v="REF456"/>
    <s v="Early Check-in"/>
    <d v="2023-07-29T00:00:00"/>
  </r>
  <r>
    <s v="TR000211"/>
    <x v="210"/>
    <x v="0"/>
    <s v="C00211"/>
    <s v="David"/>
    <x v="39"/>
    <x v="2"/>
    <x v="0"/>
    <x v="0"/>
    <x v="0"/>
    <x v="0"/>
    <n v="10"/>
    <x v="2"/>
    <x v="1"/>
    <x v="0"/>
    <s v="Full Board"/>
    <n v="14776.85"/>
    <n v="3358.86"/>
    <n v="2.1"/>
    <s v="Average"/>
    <x v="0"/>
    <x v="2"/>
    <x v="2"/>
    <x v="1"/>
    <s v="N/A"/>
    <s v="N/A"/>
    <d v="2023-07-30T00:00:00"/>
  </r>
  <r>
    <s v="TR000212"/>
    <x v="211"/>
    <x v="0"/>
    <s v="C00212"/>
    <s v="Bob"/>
    <x v="38"/>
    <x v="1"/>
    <x v="4"/>
    <x v="1"/>
    <x v="0"/>
    <x v="4"/>
    <n v="14"/>
    <x v="0"/>
    <x v="3"/>
    <x v="0"/>
    <s v="Full Board"/>
    <n v="37492.410000000003"/>
    <n v="1459.55"/>
    <n v="1.6"/>
    <s v="Poor"/>
    <x v="3"/>
    <x v="2"/>
    <x v="2"/>
    <x v="0"/>
    <s v="N/A"/>
    <s v="Early Check-in"/>
    <d v="2023-07-31T00:00:00"/>
  </r>
  <r>
    <s v="TR000213"/>
    <x v="212"/>
    <x v="2"/>
    <s v="C00213"/>
    <s v="Eva"/>
    <x v="46"/>
    <x v="2"/>
    <x v="0"/>
    <x v="0"/>
    <x v="0"/>
    <x v="0"/>
    <n v="4"/>
    <x v="0"/>
    <x v="1"/>
    <x v="1"/>
    <s v="Half Board"/>
    <n v="16378.8"/>
    <n v="2448.4499999999998"/>
    <n v="2.2000000000000002"/>
    <s v="Average"/>
    <x v="1"/>
    <x v="0"/>
    <x v="1"/>
    <x v="1"/>
    <s v="N/A"/>
    <s v="Extra Bed"/>
    <d v="2023-08-01T00:00:00"/>
  </r>
  <r>
    <s v="TR000214"/>
    <x v="213"/>
    <x v="0"/>
    <s v="C00214"/>
    <s v="Eva"/>
    <x v="2"/>
    <x v="2"/>
    <x v="0"/>
    <x v="0"/>
    <x v="0"/>
    <x v="0"/>
    <n v="7"/>
    <x v="3"/>
    <x v="0"/>
    <x v="3"/>
    <s v="Breakfast Only"/>
    <n v="17935.91"/>
    <n v="552.16999999999996"/>
    <n v="3"/>
    <s v="Average"/>
    <x v="0"/>
    <x v="1"/>
    <x v="1"/>
    <x v="1"/>
    <s v="REF321"/>
    <s v="Wheelchair"/>
    <d v="2023-08-02T00:00:00"/>
  </r>
  <r>
    <s v="TR000215"/>
    <x v="214"/>
    <x v="0"/>
    <s v="C00215"/>
    <s v="David"/>
    <x v="17"/>
    <x v="2"/>
    <x v="3"/>
    <x v="1"/>
    <x v="0"/>
    <x v="3"/>
    <n v="8"/>
    <x v="2"/>
    <x v="3"/>
    <x v="3"/>
    <s v="Half Board"/>
    <n v="17570.09"/>
    <n v="2357.94"/>
    <n v="2.4"/>
    <s v="Average"/>
    <x v="2"/>
    <x v="1"/>
    <x v="2"/>
    <x v="1"/>
    <s v="REF123"/>
    <s v="Sea View"/>
    <d v="2023-08-03T00:00:00"/>
  </r>
  <r>
    <s v="TR000216"/>
    <x v="215"/>
    <x v="2"/>
    <s v="C00216"/>
    <s v="Bob"/>
    <x v="48"/>
    <x v="2"/>
    <x v="3"/>
    <x v="1"/>
    <x v="0"/>
    <x v="3"/>
    <n v="2"/>
    <x v="2"/>
    <x v="3"/>
    <x v="0"/>
    <s v="Half Board"/>
    <n v="38150.94"/>
    <n v="1219.1199999999999"/>
    <n v="3.3"/>
    <s v="Average"/>
    <x v="1"/>
    <x v="0"/>
    <x v="0"/>
    <x v="1"/>
    <s v="REF789"/>
    <s v="Sea View"/>
    <d v="2023-08-04T00:00:00"/>
  </r>
  <r>
    <s v="TR000217"/>
    <x v="216"/>
    <x v="1"/>
    <s v="C00217"/>
    <s v="Eva"/>
    <x v="48"/>
    <x v="0"/>
    <x v="3"/>
    <x v="1"/>
    <x v="0"/>
    <x v="3"/>
    <n v="8"/>
    <x v="4"/>
    <x v="3"/>
    <x v="0"/>
    <s v="All Inclusive"/>
    <n v="29170.31"/>
    <n v="1745.48"/>
    <n v="1.2"/>
    <s v="Poor"/>
    <x v="1"/>
    <x v="0"/>
    <x v="2"/>
    <x v="1"/>
    <s v="REF456"/>
    <s v="Early Check-in"/>
    <d v="2023-08-05T00:00:00"/>
  </r>
  <r>
    <s v="TR000218"/>
    <x v="217"/>
    <x v="2"/>
    <s v="C00218"/>
    <s v="Charlie"/>
    <x v="31"/>
    <x v="0"/>
    <x v="0"/>
    <x v="0"/>
    <x v="0"/>
    <x v="0"/>
    <n v="5"/>
    <x v="2"/>
    <x v="0"/>
    <x v="1"/>
    <s v="Half Board"/>
    <n v="44498.77"/>
    <n v="813"/>
    <n v="3"/>
    <s v="Average"/>
    <x v="1"/>
    <x v="3"/>
    <x v="0"/>
    <x v="0"/>
    <s v="REF321"/>
    <s v="Early Check-in"/>
    <d v="2023-08-06T00:00:00"/>
  </r>
  <r>
    <s v="TR000219"/>
    <x v="218"/>
    <x v="1"/>
    <s v="C00219"/>
    <s v="Alice"/>
    <x v="0"/>
    <x v="2"/>
    <x v="2"/>
    <x v="0"/>
    <x v="0"/>
    <x v="2"/>
    <n v="6"/>
    <x v="2"/>
    <x v="3"/>
    <x v="2"/>
    <s v="Full Board"/>
    <n v="17446.52"/>
    <n v="1150.27"/>
    <n v="2.5"/>
    <s v="Average"/>
    <x v="3"/>
    <x v="3"/>
    <x v="0"/>
    <x v="1"/>
    <s v="N/A"/>
    <s v="Wheelchair"/>
    <d v="2023-08-07T00:00:00"/>
  </r>
  <r>
    <s v="TR000220"/>
    <x v="219"/>
    <x v="0"/>
    <s v="C00220"/>
    <s v="Alice"/>
    <x v="14"/>
    <x v="1"/>
    <x v="4"/>
    <x v="1"/>
    <x v="0"/>
    <x v="4"/>
    <n v="9"/>
    <x v="0"/>
    <x v="1"/>
    <x v="3"/>
    <s v="Breakfast Only"/>
    <n v="35523.65"/>
    <n v="382.84"/>
    <n v="3.1"/>
    <s v="Average"/>
    <x v="0"/>
    <x v="0"/>
    <x v="1"/>
    <x v="1"/>
    <s v="REF321"/>
    <s v="Sea View"/>
    <d v="2023-08-08T00:00:00"/>
  </r>
  <r>
    <s v="TR000221"/>
    <x v="220"/>
    <x v="0"/>
    <s v="C00221"/>
    <s v="Alice"/>
    <x v="46"/>
    <x v="2"/>
    <x v="4"/>
    <x v="1"/>
    <x v="0"/>
    <x v="4"/>
    <n v="5"/>
    <x v="2"/>
    <x v="0"/>
    <x v="3"/>
    <s v="Breakfast Only"/>
    <n v="38388.58"/>
    <n v="4599.51"/>
    <n v="2.7"/>
    <s v="Average"/>
    <x v="3"/>
    <x v="1"/>
    <x v="1"/>
    <x v="1"/>
    <s v="REF456"/>
    <s v="Early Check-in"/>
    <d v="2023-08-09T00:00:00"/>
  </r>
  <r>
    <s v="TR000222"/>
    <x v="221"/>
    <x v="0"/>
    <s v="C00222"/>
    <s v="Bob"/>
    <x v="0"/>
    <x v="0"/>
    <x v="2"/>
    <x v="0"/>
    <x v="0"/>
    <x v="2"/>
    <n v="5"/>
    <x v="2"/>
    <x v="3"/>
    <x v="1"/>
    <s v="All Inclusive"/>
    <n v="10119.66"/>
    <n v="2652.05"/>
    <n v="2.1"/>
    <s v="Average"/>
    <x v="2"/>
    <x v="3"/>
    <x v="0"/>
    <x v="0"/>
    <s v="REF321"/>
    <s v="N/A"/>
    <d v="2023-08-10T00:00:00"/>
  </r>
  <r>
    <s v="TR000223"/>
    <x v="222"/>
    <x v="3"/>
    <s v="C00223"/>
    <s v="David"/>
    <x v="41"/>
    <x v="1"/>
    <x v="2"/>
    <x v="0"/>
    <x v="0"/>
    <x v="2"/>
    <n v="9"/>
    <x v="0"/>
    <x v="1"/>
    <x v="1"/>
    <s v="All Inclusive"/>
    <n v="21827.7"/>
    <n v="1983.71"/>
    <n v="4.5999999999999996"/>
    <s v="Excellent"/>
    <x v="2"/>
    <x v="3"/>
    <x v="0"/>
    <x v="1"/>
    <s v="N/A"/>
    <s v="Early Check-in"/>
    <d v="2023-08-11T00:00:00"/>
  </r>
  <r>
    <s v="TR000224"/>
    <x v="223"/>
    <x v="1"/>
    <s v="C00224"/>
    <s v="Eva"/>
    <x v="35"/>
    <x v="0"/>
    <x v="4"/>
    <x v="1"/>
    <x v="0"/>
    <x v="4"/>
    <n v="6"/>
    <x v="2"/>
    <x v="1"/>
    <x v="3"/>
    <s v="Full Board"/>
    <n v="25692.42"/>
    <n v="2675.15"/>
    <n v="1.7"/>
    <s v="Poor"/>
    <x v="1"/>
    <x v="1"/>
    <x v="0"/>
    <x v="1"/>
    <s v="REF123"/>
    <s v="Early Check-in"/>
    <d v="2023-08-12T00:00:00"/>
  </r>
  <r>
    <s v="TR000225"/>
    <x v="224"/>
    <x v="3"/>
    <s v="C00225"/>
    <s v="Charlie"/>
    <x v="33"/>
    <x v="0"/>
    <x v="1"/>
    <x v="1"/>
    <x v="0"/>
    <x v="1"/>
    <n v="14"/>
    <x v="0"/>
    <x v="2"/>
    <x v="3"/>
    <s v="All Inclusive"/>
    <n v="19717.310000000001"/>
    <n v="3141.47"/>
    <n v="3.7"/>
    <s v="Good"/>
    <x v="1"/>
    <x v="0"/>
    <x v="1"/>
    <x v="0"/>
    <s v="N/A"/>
    <s v="Extra Bed"/>
    <d v="2023-08-13T00:00:00"/>
  </r>
  <r>
    <s v="TR000226"/>
    <x v="225"/>
    <x v="3"/>
    <s v="C00226"/>
    <s v="Charlie"/>
    <x v="4"/>
    <x v="1"/>
    <x v="3"/>
    <x v="1"/>
    <x v="0"/>
    <x v="3"/>
    <n v="7"/>
    <x v="4"/>
    <x v="1"/>
    <x v="0"/>
    <s v="Half Board"/>
    <n v="18139.29"/>
    <n v="4609.3900000000003"/>
    <n v="4.7"/>
    <s v="Excellent"/>
    <x v="1"/>
    <x v="1"/>
    <x v="2"/>
    <x v="1"/>
    <s v="N/A"/>
    <s v="N/A"/>
    <d v="2023-08-14T00:00:00"/>
  </r>
  <r>
    <s v="TR000227"/>
    <x v="226"/>
    <x v="2"/>
    <s v="C00227"/>
    <s v="Bob"/>
    <x v="20"/>
    <x v="2"/>
    <x v="3"/>
    <x v="1"/>
    <x v="0"/>
    <x v="3"/>
    <n v="13"/>
    <x v="1"/>
    <x v="1"/>
    <x v="2"/>
    <s v="Half Board"/>
    <n v="35261.74"/>
    <n v="893.46"/>
    <n v="3.2"/>
    <s v="Average"/>
    <x v="3"/>
    <x v="2"/>
    <x v="0"/>
    <x v="0"/>
    <s v="N/A"/>
    <s v="N/A"/>
    <d v="2023-08-15T00:00:00"/>
  </r>
  <r>
    <s v="TR000228"/>
    <x v="227"/>
    <x v="3"/>
    <s v="C00228"/>
    <s v="Alice"/>
    <x v="1"/>
    <x v="2"/>
    <x v="4"/>
    <x v="1"/>
    <x v="0"/>
    <x v="4"/>
    <n v="12"/>
    <x v="0"/>
    <x v="2"/>
    <x v="3"/>
    <s v="Full Board"/>
    <n v="13145.72"/>
    <n v="1477.76"/>
    <n v="4.5"/>
    <s v="Excellent"/>
    <x v="0"/>
    <x v="3"/>
    <x v="1"/>
    <x v="1"/>
    <s v="REF321"/>
    <s v="Wheelchair"/>
    <d v="2023-08-16T00:00:00"/>
  </r>
  <r>
    <s v="TR000229"/>
    <x v="228"/>
    <x v="2"/>
    <s v="C00229"/>
    <s v="Bob"/>
    <x v="38"/>
    <x v="2"/>
    <x v="2"/>
    <x v="0"/>
    <x v="0"/>
    <x v="2"/>
    <n v="6"/>
    <x v="0"/>
    <x v="2"/>
    <x v="1"/>
    <s v="Breakfast Only"/>
    <n v="36341.370000000003"/>
    <n v="4878.95"/>
    <n v="1.5"/>
    <s v="Poor"/>
    <x v="3"/>
    <x v="3"/>
    <x v="2"/>
    <x v="0"/>
    <s v="REF456"/>
    <s v="Extra Bed"/>
    <d v="2023-08-17T00:00:00"/>
  </r>
  <r>
    <s v="TR000230"/>
    <x v="229"/>
    <x v="2"/>
    <s v="C00230"/>
    <s v="David"/>
    <x v="15"/>
    <x v="2"/>
    <x v="1"/>
    <x v="1"/>
    <x v="0"/>
    <x v="1"/>
    <n v="2"/>
    <x v="2"/>
    <x v="0"/>
    <x v="0"/>
    <s v="Full Board"/>
    <n v="46947.08"/>
    <n v="1855.96"/>
    <n v="3"/>
    <s v="Average"/>
    <x v="2"/>
    <x v="3"/>
    <x v="1"/>
    <x v="0"/>
    <s v="N/A"/>
    <s v="N/A"/>
    <d v="2023-08-18T00:00:00"/>
  </r>
  <r>
    <s v="TR000231"/>
    <x v="230"/>
    <x v="3"/>
    <s v="C00231"/>
    <s v="David"/>
    <x v="39"/>
    <x v="1"/>
    <x v="4"/>
    <x v="1"/>
    <x v="0"/>
    <x v="4"/>
    <n v="8"/>
    <x v="0"/>
    <x v="1"/>
    <x v="0"/>
    <s v="All Inclusive"/>
    <n v="29564.28"/>
    <n v="112.81"/>
    <n v="2.8"/>
    <s v="None"/>
    <x v="1"/>
    <x v="1"/>
    <x v="2"/>
    <x v="0"/>
    <s v="REF321"/>
    <s v="Extra Bed"/>
    <d v="2023-08-19T00:00:00"/>
  </r>
  <r>
    <s v="TR000232"/>
    <x v="231"/>
    <x v="1"/>
    <s v="C00232"/>
    <s v="Eva"/>
    <x v="1"/>
    <x v="1"/>
    <x v="3"/>
    <x v="1"/>
    <x v="0"/>
    <x v="3"/>
    <n v="7"/>
    <x v="3"/>
    <x v="0"/>
    <x v="1"/>
    <s v="Breakfast Only"/>
    <n v="31737.41"/>
    <n v="738.22"/>
    <n v="1"/>
    <s v="Poor"/>
    <x v="1"/>
    <x v="1"/>
    <x v="1"/>
    <x v="0"/>
    <s v="REF456"/>
    <s v="Extra Bed"/>
    <d v="2023-08-20T00:00:00"/>
  </r>
  <r>
    <s v="TR000233"/>
    <x v="232"/>
    <x v="1"/>
    <s v="C00233"/>
    <s v="Eva"/>
    <x v="49"/>
    <x v="1"/>
    <x v="0"/>
    <x v="0"/>
    <x v="0"/>
    <x v="0"/>
    <n v="3"/>
    <x v="3"/>
    <x v="0"/>
    <x v="1"/>
    <s v="Breakfast Only"/>
    <n v="6239.84"/>
    <n v="131.69"/>
    <n v="2.8"/>
    <s v="Average"/>
    <x v="3"/>
    <x v="0"/>
    <x v="2"/>
    <x v="1"/>
    <s v="REF123"/>
    <s v="Sea View"/>
    <d v="2023-08-21T00:00:00"/>
  </r>
  <r>
    <s v="TR000234"/>
    <x v="233"/>
    <x v="1"/>
    <s v="C00234"/>
    <s v="David"/>
    <x v="11"/>
    <x v="0"/>
    <x v="2"/>
    <x v="0"/>
    <x v="0"/>
    <x v="2"/>
    <n v="12"/>
    <x v="4"/>
    <x v="3"/>
    <x v="0"/>
    <s v="Breakfast Only"/>
    <n v="43630.41"/>
    <n v="4949.62"/>
    <n v="2.5"/>
    <s v="Average"/>
    <x v="2"/>
    <x v="3"/>
    <x v="0"/>
    <x v="0"/>
    <s v="N/A"/>
    <s v="N/A"/>
    <d v="2023-08-22T00:00:00"/>
  </r>
  <r>
    <s v="TR000235"/>
    <x v="234"/>
    <x v="1"/>
    <s v="C00235"/>
    <s v="David"/>
    <x v="13"/>
    <x v="1"/>
    <x v="0"/>
    <x v="0"/>
    <x v="0"/>
    <x v="0"/>
    <n v="8"/>
    <x v="0"/>
    <x v="0"/>
    <x v="1"/>
    <s v="All Inclusive"/>
    <n v="16416.05"/>
    <n v="1394.35"/>
    <n v="3.7"/>
    <s v="Good"/>
    <x v="0"/>
    <x v="2"/>
    <x v="1"/>
    <x v="0"/>
    <s v="REF789"/>
    <s v="Sea View"/>
    <d v="2023-08-23T00:00:00"/>
  </r>
  <r>
    <s v="TR000236"/>
    <x v="235"/>
    <x v="1"/>
    <s v="C00236"/>
    <s v="David"/>
    <x v="51"/>
    <x v="2"/>
    <x v="4"/>
    <x v="1"/>
    <x v="0"/>
    <x v="4"/>
    <n v="7"/>
    <x v="2"/>
    <x v="0"/>
    <x v="0"/>
    <s v="Half Board"/>
    <n v="31907.4"/>
    <n v="4617.71"/>
    <n v="4.8"/>
    <s v="Excellent"/>
    <x v="1"/>
    <x v="0"/>
    <x v="2"/>
    <x v="1"/>
    <s v="REF321"/>
    <s v="Early Check-in"/>
    <d v="2023-08-24T00:00:00"/>
  </r>
  <r>
    <s v="TR000237"/>
    <x v="236"/>
    <x v="3"/>
    <s v="C00237"/>
    <s v="Bob"/>
    <x v="50"/>
    <x v="0"/>
    <x v="3"/>
    <x v="1"/>
    <x v="0"/>
    <x v="3"/>
    <n v="6"/>
    <x v="2"/>
    <x v="0"/>
    <x v="1"/>
    <s v="Half Board"/>
    <n v="49018.27"/>
    <n v="4979.43"/>
    <n v="1.3"/>
    <s v="Poor"/>
    <x v="1"/>
    <x v="1"/>
    <x v="2"/>
    <x v="1"/>
    <s v="REF123"/>
    <s v="Early Check-in"/>
    <d v="2023-08-25T00:00:00"/>
  </r>
  <r>
    <s v="TR000238"/>
    <x v="237"/>
    <x v="3"/>
    <s v="C00238"/>
    <s v="David"/>
    <x v="23"/>
    <x v="2"/>
    <x v="1"/>
    <x v="1"/>
    <x v="0"/>
    <x v="1"/>
    <n v="9"/>
    <x v="1"/>
    <x v="0"/>
    <x v="0"/>
    <s v="All Inclusive"/>
    <n v="30988.62"/>
    <n v="2999.21"/>
    <n v="2.2999999999999998"/>
    <s v="None"/>
    <x v="2"/>
    <x v="2"/>
    <x v="2"/>
    <x v="0"/>
    <s v="REF123"/>
    <s v="Sea View"/>
    <d v="2023-08-26T00:00:00"/>
  </r>
  <r>
    <s v="TR000239"/>
    <x v="238"/>
    <x v="0"/>
    <s v="C00239"/>
    <s v="Charlie"/>
    <x v="21"/>
    <x v="2"/>
    <x v="0"/>
    <x v="0"/>
    <x v="0"/>
    <x v="0"/>
    <n v="6"/>
    <x v="4"/>
    <x v="2"/>
    <x v="3"/>
    <s v="All Inclusive"/>
    <n v="37061.35"/>
    <n v="165.98"/>
    <n v="2.8"/>
    <s v="None"/>
    <x v="1"/>
    <x v="0"/>
    <x v="0"/>
    <x v="0"/>
    <s v="REF123"/>
    <s v="Early Check-in"/>
    <d v="2023-08-27T00:00:00"/>
  </r>
  <r>
    <s v="TR000240"/>
    <x v="239"/>
    <x v="1"/>
    <s v="C00240"/>
    <s v="Alice"/>
    <x v="23"/>
    <x v="1"/>
    <x v="1"/>
    <x v="1"/>
    <x v="0"/>
    <x v="1"/>
    <n v="12"/>
    <x v="2"/>
    <x v="1"/>
    <x v="3"/>
    <s v="Full Board"/>
    <n v="23930.02"/>
    <n v="407.96"/>
    <n v="2.8"/>
    <s v="None"/>
    <x v="0"/>
    <x v="1"/>
    <x v="1"/>
    <x v="1"/>
    <s v="REF321"/>
    <s v="Sea View"/>
    <d v="2023-08-28T00:00:00"/>
  </r>
  <r>
    <s v="TR000241"/>
    <x v="240"/>
    <x v="3"/>
    <s v="C00241"/>
    <s v="David"/>
    <x v="19"/>
    <x v="1"/>
    <x v="3"/>
    <x v="1"/>
    <x v="0"/>
    <x v="3"/>
    <n v="3"/>
    <x v="1"/>
    <x v="3"/>
    <x v="1"/>
    <s v="Full Board"/>
    <n v="5837.19"/>
    <n v="2407.9499999999998"/>
    <n v="4.0999999999999996"/>
    <s v="None"/>
    <x v="3"/>
    <x v="2"/>
    <x v="2"/>
    <x v="0"/>
    <s v="REF456"/>
    <s v="Wheelchair"/>
    <d v="2023-08-29T00:00:00"/>
  </r>
  <r>
    <s v="TR000242"/>
    <x v="241"/>
    <x v="0"/>
    <s v="C00242"/>
    <s v="Alice"/>
    <x v="19"/>
    <x v="2"/>
    <x v="0"/>
    <x v="0"/>
    <x v="0"/>
    <x v="0"/>
    <n v="7"/>
    <x v="2"/>
    <x v="2"/>
    <x v="2"/>
    <s v="Half Board"/>
    <n v="40487.17"/>
    <n v="2030.86"/>
    <n v="2.8"/>
    <s v="Average"/>
    <x v="2"/>
    <x v="0"/>
    <x v="0"/>
    <x v="1"/>
    <s v="REF789"/>
    <s v="Extra Bed"/>
    <d v="2023-08-30T00:00:00"/>
  </r>
  <r>
    <s v="TR000243"/>
    <x v="242"/>
    <x v="1"/>
    <s v="C00243"/>
    <s v="Bob"/>
    <x v="7"/>
    <x v="2"/>
    <x v="1"/>
    <x v="1"/>
    <x v="0"/>
    <x v="1"/>
    <n v="13"/>
    <x v="1"/>
    <x v="3"/>
    <x v="3"/>
    <s v="All Inclusive"/>
    <n v="4644.95"/>
    <n v="3030.89"/>
    <n v="1.1000000000000001"/>
    <s v="Poor"/>
    <x v="1"/>
    <x v="2"/>
    <x v="0"/>
    <x v="1"/>
    <s v="REF456"/>
    <s v="Wheelchair"/>
    <d v="2023-08-31T00:00:00"/>
  </r>
  <r>
    <s v="TR000244"/>
    <x v="243"/>
    <x v="2"/>
    <s v="C00244"/>
    <s v="Alice"/>
    <x v="14"/>
    <x v="0"/>
    <x v="1"/>
    <x v="1"/>
    <x v="0"/>
    <x v="1"/>
    <n v="2"/>
    <x v="3"/>
    <x v="3"/>
    <x v="0"/>
    <s v="Full Board"/>
    <n v="35930.92"/>
    <n v="2194.2399999999998"/>
    <n v="3.8"/>
    <s v="None"/>
    <x v="1"/>
    <x v="1"/>
    <x v="0"/>
    <x v="0"/>
    <s v="N/A"/>
    <s v="N/A"/>
    <d v="2023-09-01T00:00:00"/>
  </r>
  <r>
    <s v="TR000245"/>
    <x v="244"/>
    <x v="0"/>
    <s v="C00245"/>
    <s v="Bob"/>
    <x v="10"/>
    <x v="1"/>
    <x v="0"/>
    <x v="0"/>
    <x v="0"/>
    <x v="0"/>
    <n v="6"/>
    <x v="3"/>
    <x v="2"/>
    <x v="2"/>
    <s v="All Inclusive"/>
    <n v="4077.31"/>
    <n v="4670.38"/>
    <n v="4.5"/>
    <s v="Excellent"/>
    <x v="0"/>
    <x v="0"/>
    <x v="0"/>
    <x v="1"/>
    <s v="REF789"/>
    <s v="Wheelchair"/>
    <d v="2023-09-02T00:00:00"/>
  </r>
  <r>
    <s v="TR000246"/>
    <x v="245"/>
    <x v="3"/>
    <s v="C00246"/>
    <s v="Charlie"/>
    <x v="15"/>
    <x v="0"/>
    <x v="3"/>
    <x v="1"/>
    <x v="0"/>
    <x v="3"/>
    <n v="7"/>
    <x v="2"/>
    <x v="0"/>
    <x v="0"/>
    <s v="All Inclusive"/>
    <n v="43528.35"/>
    <n v="2673.7"/>
    <n v="3.1"/>
    <s v="Average"/>
    <x v="3"/>
    <x v="1"/>
    <x v="0"/>
    <x v="1"/>
    <s v="REF456"/>
    <s v="Wheelchair"/>
    <d v="2023-09-03T00:00:00"/>
  </r>
  <r>
    <s v="TR000247"/>
    <x v="246"/>
    <x v="2"/>
    <s v="C00247"/>
    <s v="Bob"/>
    <x v="29"/>
    <x v="0"/>
    <x v="1"/>
    <x v="1"/>
    <x v="0"/>
    <x v="1"/>
    <n v="8"/>
    <x v="4"/>
    <x v="2"/>
    <x v="0"/>
    <s v="Half Board"/>
    <n v="10408.89"/>
    <n v="3468.63"/>
    <n v="3.3"/>
    <s v="Average"/>
    <x v="0"/>
    <x v="3"/>
    <x v="0"/>
    <x v="0"/>
    <s v="N/A"/>
    <s v="Early Check-in"/>
    <d v="2023-09-04T00:00:00"/>
  </r>
  <r>
    <s v="TR000248"/>
    <x v="247"/>
    <x v="2"/>
    <s v="C00248"/>
    <s v="Bob"/>
    <x v="24"/>
    <x v="0"/>
    <x v="4"/>
    <x v="1"/>
    <x v="0"/>
    <x v="4"/>
    <n v="3"/>
    <x v="0"/>
    <x v="3"/>
    <x v="3"/>
    <s v="Half Board"/>
    <n v="27170.76"/>
    <n v="4482.43"/>
    <n v="1.7"/>
    <s v="None"/>
    <x v="3"/>
    <x v="3"/>
    <x v="0"/>
    <x v="1"/>
    <s v="REF789"/>
    <s v="Sea View"/>
    <d v="2023-09-05T00:00:00"/>
  </r>
  <r>
    <s v="TR000249"/>
    <x v="248"/>
    <x v="2"/>
    <s v="C00249"/>
    <s v="Eva"/>
    <x v="13"/>
    <x v="2"/>
    <x v="0"/>
    <x v="0"/>
    <x v="0"/>
    <x v="0"/>
    <n v="2"/>
    <x v="4"/>
    <x v="3"/>
    <x v="1"/>
    <s v="All Inclusive"/>
    <n v="31066.080000000002"/>
    <n v="734.36"/>
    <n v="1.9"/>
    <s v="Poor"/>
    <x v="0"/>
    <x v="2"/>
    <x v="1"/>
    <x v="1"/>
    <s v="REF321"/>
    <s v="N/A"/>
    <d v="2023-09-06T00:00:00"/>
  </r>
  <r>
    <s v="TR000250"/>
    <x v="249"/>
    <x v="0"/>
    <s v="C00250"/>
    <s v="David"/>
    <x v="24"/>
    <x v="0"/>
    <x v="2"/>
    <x v="0"/>
    <x v="0"/>
    <x v="2"/>
    <n v="7"/>
    <x v="4"/>
    <x v="0"/>
    <x v="1"/>
    <s v="Breakfast Only"/>
    <n v="24504.63"/>
    <n v="1148.67"/>
    <n v="1.9"/>
    <s v="None"/>
    <x v="3"/>
    <x v="3"/>
    <x v="1"/>
    <x v="0"/>
    <s v="N/A"/>
    <s v="Early Check-in"/>
    <d v="2023-09-07T00:00:00"/>
  </r>
  <r>
    <s v="TR000251"/>
    <x v="250"/>
    <x v="3"/>
    <s v="C00251"/>
    <s v="David"/>
    <x v="51"/>
    <x v="0"/>
    <x v="2"/>
    <x v="0"/>
    <x v="0"/>
    <x v="2"/>
    <n v="4"/>
    <x v="0"/>
    <x v="2"/>
    <x v="0"/>
    <s v="Breakfast Only"/>
    <n v="19015.88"/>
    <n v="536.59"/>
    <n v="2.7"/>
    <s v="Average"/>
    <x v="1"/>
    <x v="1"/>
    <x v="0"/>
    <x v="1"/>
    <s v="REF456"/>
    <s v="N/A"/>
    <d v="2023-09-08T00:00:00"/>
  </r>
  <r>
    <s v="TR000252"/>
    <x v="251"/>
    <x v="2"/>
    <s v="C00252"/>
    <s v="Charlie"/>
    <x v="33"/>
    <x v="2"/>
    <x v="3"/>
    <x v="1"/>
    <x v="0"/>
    <x v="3"/>
    <n v="6"/>
    <x v="3"/>
    <x v="1"/>
    <x v="3"/>
    <s v="All Inclusive"/>
    <n v="24987.27"/>
    <n v="698.19"/>
    <n v="4.7"/>
    <s v="Excellent"/>
    <x v="1"/>
    <x v="2"/>
    <x v="2"/>
    <x v="1"/>
    <s v="REF789"/>
    <s v="Extra Bed"/>
    <d v="2023-09-09T00:00:00"/>
  </r>
  <r>
    <s v="TR000253"/>
    <x v="252"/>
    <x v="1"/>
    <s v="C00253"/>
    <s v="Charlie"/>
    <x v="28"/>
    <x v="1"/>
    <x v="4"/>
    <x v="1"/>
    <x v="0"/>
    <x v="4"/>
    <n v="13"/>
    <x v="3"/>
    <x v="3"/>
    <x v="0"/>
    <s v="Half Board"/>
    <n v="17636.54"/>
    <n v="2562.92"/>
    <n v="3.1"/>
    <s v="Average"/>
    <x v="1"/>
    <x v="0"/>
    <x v="2"/>
    <x v="0"/>
    <s v="N/A"/>
    <s v="Sea View"/>
    <d v="2023-09-10T00:00:00"/>
  </r>
  <r>
    <s v="TR000254"/>
    <x v="253"/>
    <x v="2"/>
    <s v="C00254"/>
    <s v="David"/>
    <x v="4"/>
    <x v="1"/>
    <x v="1"/>
    <x v="1"/>
    <x v="0"/>
    <x v="1"/>
    <n v="12"/>
    <x v="0"/>
    <x v="2"/>
    <x v="2"/>
    <s v="Breakfast Only"/>
    <n v="23591.75"/>
    <n v="1605.9"/>
    <n v="1.8"/>
    <s v="None"/>
    <x v="2"/>
    <x v="1"/>
    <x v="2"/>
    <x v="1"/>
    <s v="N/A"/>
    <s v="Early Check-in"/>
    <d v="2023-09-11T00:00:00"/>
  </r>
  <r>
    <s v="TR000255"/>
    <x v="254"/>
    <x v="2"/>
    <s v="C00255"/>
    <s v="Eva"/>
    <x v="3"/>
    <x v="0"/>
    <x v="2"/>
    <x v="0"/>
    <x v="0"/>
    <x v="2"/>
    <n v="14"/>
    <x v="1"/>
    <x v="0"/>
    <x v="0"/>
    <s v="Half Board"/>
    <n v="19868.91"/>
    <n v="2115.86"/>
    <n v="2.1"/>
    <s v="Average"/>
    <x v="3"/>
    <x v="0"/>
    <x v="0"/>
    <x v="1"/>
    <s v="REF321"/>
    <s v="Wheelchair"/>
    <d v="2023-09-12T00:00:00"/>
  </r>
  <r>
    <s v="TR000256"/>
    <x v="255"/>
    <x v="0"/>
    <s v="C00256"/>
    <s v="David"/>
    <x v="5"/>
    <x v="2"/>
    <x v="3"/>
    <x v="1"/>
    <x v="0"/>
    <x v="3"/>
    <n v="3"/>
    <x v="4"/>
    <x v="0"/>
    <x v="3"/>
    <s v="Breakfast Only"/>
    <n v="29611.63"/>
    <n v="4912.45"/>
    <n v="2.5"/>
    <s v="Average"/>
    <x v="2"/>
    <x v="0"/>
    <x v="2"/>
    <x v="1"/>
    <s v="N/A"/>
    <s v="Extra Bed"/>
    <d v="2023-09-13T00:00:00"/>
  </r>
  <r>
    <s v="TR000257"/>
    <x v="256"/>
    <x v="0"/>
    <s v="C00257"/>
    <s v="Eva"/>
    <x v="20"/>
    <x v="1"/>
    <x v="4"/>
    <x v="1"/>
    <x v="0"/>
    <x v="4"/>
    <n v="2"/>
    <x v="2"/>
    <x v="1"/>
    <x v="0"/>
    <s v="All Inclusive"/>
    <n v="14182.44"/>
    <n v="783.52"/>
    <n v="3.5"/>
    <s v="Good"/>
    <x v="3"/>
    <x v="0"/>
    <x v="1"/>
    <x v="1"/>
    <s v="REF789"/>
    <s v="Wheelchair"/>
    <d v="2023-09-14T00:00:00"/>
  </r>
  <r>
    <s v="TR000258"/>
    <x v="257"/>
    <x v="3"/>
    <s v="C00258"/>
    <s v="Charlie"/>
    <x v="10"/>
    <x v="0"/>
    <x v="4"/>
    <x v="1"/>
    <x v="0"/>
    <x v="4"/>
    <n v="2"/>
    <x v="3"/>
    <x v="3"/>
    <x v="3"/>
    <s v="Full Board"/>
    <n v="49466.86"/>
    <n v="2704.06"/>
    <n v="2.8"/>
    <s v="None"/>
    <x v="1"/>
    <x v="0"/>
    <x v="1"/>
    <x v="0"/>
    <s v="REF123"/>
    <s v="N/A"/>
    <d v="2023-09-15T00:00:00"/>
  </r>
  <r>
    <s v="TR000259"/>
    <x v="258"/>
    <x v="1"/>
    <s v="C00259"/>
    <s v="Alice"/>
    <x v="4"/>
    <x v="0"/>
    <x v="3"/>
    <x v="1"/>
    <x v="0"/>
    <x v="3"/>
    <n v="14"/>
    <x v="2"/>
    <x v="1"/>
    <x v="1"/>
    <s v="Full Board"/>
    <n v="26540.89"/>
    <n v="494.36"/>
    <n v="2.6"/>
    <s v="Average"/>
    <x v="2"/>
    <x v="1"/>
    <x v="1"/>
    <x v="1"/>
    <s v="REF789"/>
    <s v="Extra Bed"/>
    <d v="2023-09-16T00:00:00"/>
  </r>
  <r>
    <s v="TR000260"/>
    <x v="259"/>
    <x v="0"/>
    <s v="C00260"/>
    <s v="Charlie"/>
    <x v="7"/>
    <x v="2"/>
    <x v="3"/>
    <x v="1"/>
    <x v="0"/>
    <x v="3"/>
    <n v="12"/>
    <x v="0"/>
    <x v="1"/>
    <x v="3"/>
    <s v="Half Board"/>
    <n v="12125.62"/>
    <n v="1592.48"/>
    <n v="3.3"/>
    <s v="Average"/>
    <x v="2"/>
    <x v="3"/>
    <x v="1"/>
    <x v="0"/>
    <s v="REF789"/>
    <s v="Early Check-in"/>
    <d v="2023-09-17T00:00:00"/>
  </r>
  <r>
    <s v="TR000261"/>
    <x v="260"/>
    <x v="2"/>
    <s v="C00261"/>
    <s v="Charlie"/>
    <x v="11"/>
    <x v="0"/>
    <x v="1"/>
    <x v="1"/>
    <x v="0"/>
    <x v="1"/>
    <n v="5"/>
    <x v="2"/>
    <x v="1"/>
    <x v="2"/>
    <s v="Half Board"/>
    <n v="25422.14"/>
    <n v="2637.63"/>
    <n v="2"/>
    <s v="None"/>
    <x v="0"/>
    <x v="1"/>
    <x v="0"/>
    <x v="1"/>
    <s v="REF321"/>
    <s v="Wheelchair"/>
    <d v="2023-09-18T00:00:00"/>
  </r>
  <r>
    <s v="TR000262"/>
    <x v="261"/>
    <x v="3"/>
    <s v="C00262"/>
    <s v="Bob"/>
    <x v="21"/>
    <x v="1"/>
    <x v="3"/>
    <x v="1"/>
    <x v="0"/>
    <x v="3"/>
    <n v="11"/>
    <x v="2"/>
    <x v="1"/>
    <x v="3"/>
    <s v="Breakfast Only"/>
    <n v="43721.51"/>
    <n v="4733.16"/>
    <n v="1.3"/>
    <s v="Poor"/>
    <x v="3"/>
    <x v="3"/>
    <x v="1"/>
    <x v="0"/>
    <s v="REF321"/>
    <s v="Wheelchair"/>
    <d v="2023-09-19T00:00:00"/>
  </r>
  <r>
    <s v="TR000263"/>
    <x v="262"/>
    <x v="2"/>
    <s v="C00263"/>
    <s v="Bob"/>
    <x v="26"/>
    <x v="2"/>
    <x v="1"/>
    <x v="1"/>
    <x v="0"/>
    <x v="1"/>
    <n v="14"/>
    <x v="4"/>
    <x v="0"/>
    <x v="2"/>
    <s v="All Inclusive"/>
    <n v="4024.92"/>
    <n v="1956.14"/>
    <n v="1.1000000000000001"/>
    <s v="Poor"/>
    <x v="0"/>
    <x v="0"/>
    <x v="2"/>
    <x v="1"/>
    <s v="N/A"/>
    <s v="N/A"/>
    <d v="2023-09-20T00:00:00"/>
  </r>
  <r>
    <s v="TR000264"/>
    <x v="263"/>
    <x v="2"/>
    <s v="C00264"/>
    <s v="Bob"/>
    <x v="24"/>
    <x v="1"/>
    <x v="1"/>
    <x v="1"/>
    <x v="0"/>
    <x v="1"/>
    <n v="3"/>
    <x v="0"/>
    <x v="3"/>
    <x v="2"/>
    <s v="Breakfast Only"/>
    <n v="34939.040000000001"/>
    <n v="324.52999999999997"/>
    <n v="2"/>
    <s v="Average"/>
    <x v="2"/>
    <x v="3"/>
    <x v="2"/>
    <x v="0"/>
    <s v="REF321"/>
    <s v="N/A"/>
    <d v="2023-09-21T00:00:00"/>
  </r>
  <r>
    <s v="TR000265"/>
    <x v="264"/>
    <x v="0"/>
    <s v="C00265"/>
    <s v="Bob"/>
    <x v="29"/>
    <x v="1"/>
    <x v="0"/>
    <x v="0"/>
    <x v="0"/>
    <x v="0"/>
    <n v="2"/>
    <x v="2"/>
    <x v="1"/>
    <x v="0"/>
    <s v="All Inclusive"/>
    <n v="28754.49"/>
    <n v="1940.81"/>
    <n v="1.4"/>
    <s v="Poor"/>
    <x v="2"/>
    <x v="0"/>
    <x v="1"/>
    <x v="0"/>
    <s v="N/A"/>
    <s v="Sea View"/>
    <d v="2023-09-22T00:00:00"/>
  </r>
  <r>
    <s v="TR000266"/>
    <x v="265"/>
    <x v="3"/>
    <s v="C00266"/>
    <s v="Eva"/>
    <x v="46"/>
    <x v="1"/>
    <x v="4"/>
    <x v="1"/>
    <x v="0"/>
    <x v="4"/>
    <n v="7"/>
    <x v="3"/>
    <x v="3"/>
    <x v="2"/>
    <s v="All Inclusive"/>
    <n v="10969.23"/>
    <n v="728.71"/>
    <n v="2.2999999999999998"/>
    <s v="None"/>
    <x v="1"/>
    <x v="2"/>
    <x v="1"/>
    <x v="1"/>
    <s v="REF123"/>
    <s v="Sea View"/>
    <d v="2023-09-23T00:00:00"/>
  </r>
  <r>
    <s v="TR000267"/>
    <x v="266"/>
    <x v="1"/>
    <s v="C00267"/>
    <s v="David"/>
    <x v="43"/>
    <x v="0"/>
    <x v="4"/>
    <x v="1"/>
    <x v="0"/>
    <x v="4"/>
    <n v="5"/>
    <x v="0"/>
    <x v="0"/>
    <x v="3"/>
    <s v="Half Board"/>
    <n v="41421.39"/>
    <n v="1149.95"/>
    <n v="4.0999999999999996"/>
    <s v="None"/>
    <x v="0"/>
    <x v="0"/>
    <x v="1"/>
    <x v="1"/>
    <s v="REF456"/>
    <s v="N/A"/>
    <d v="2023-09-24T00:00:00"/>
  </r>
  <r>
    <s v="TR000268"/>
    <x v="267"/>
    <x v="1"/>
    <s v="C00268"/>
    <s v="Alice"/>
    <x v="24"/>
    <x v="0"/>
    <x v="4"/>
    <x v="1"/>
    <x v="0"/>
    <x v="4"/>
    <n v="11"/>
    <x v="3"/>
    <x v="0"/>
    <x v="1"/>
    <s v="Full Board"/>
    <n v="20337.580000000002"/>
    <n v="3090.45"/>
    <n v="3.9"/>
    <s v="None"/>
    <x v="0"/>
    <x v="3"/>
    <x v="2"/>
    <x v="0"/>
    <s v="REF321"/>
    <s v="Sea View"/>
    <d v="2023-09-25T00:00:00"/>
  </r>
  <r>
    <s v="TR000269"/>
    <x v="268"/>
    <x v="0"/>
    <s v="C00269"/>
    <s v="Charlie"/>
    <x v="39"/>
    <x v="1"/>
    <x v="0"/>
    <x v="0"/>
    <x v="0"/>
    <x v="0"/>
    <n v="14"/>
    <x v="1"/>
    <x v="2"/>
    <x v="3"/>
    <s v="Full Board"/>
    <n v="16808.7"/>
    <n v="337.12"/>
    <n v="3.4"/>
    <s v="None"/>
    <x v="0"/>
    <x v="2"/>
    <x v="2"/>
    <x v="0"/>
    <s v="REF321"/>
    <s v="Wheelchair"/>
    <d v="2023-09-26T00:00:00"/>
  </r>
  <r>
    <s v="TR000270"/>
    <x v="269"/>
    <x v="0"/>
    <s v="C00270"/>
    <s v="Eva"/>
    <x v="40"/>
    <x v="1"/>
    <x v="1"/>
    <x v="1"/>
    <x v="0"/>
    <x v="1"/>
    <n v="13"/>
    <x v="2"/>
    <x v="2"/>
    <x v="1"/>
    <s v="Half Board"/>
    <n v="41921.879999999997"/>
    <n v="2323.62"/>
    <n v="4.4000000000000004"/>
    <s v="Good"/>
    <x v="3"/>
    <x v="2"/>
    <x v="1"/>
    <x v="0"/>
    <s v="REF123"/>
    <s v="N/A"/>
    <d v="2023-09-27T00:00:00"/>
  </r>
  <r>
    <s v="TR000271"/>
    <x v="270"/>
    <x v="3"/>
    <s v="C00271"/>
    <s v="Alice"/>
    <x v="49"/>
    <x v="2"/>
    <x v="1"/>
    <x v="1"/>
    <x v="0"/>
    <x v="1"/>
    <n v="8"/>
    <x v="0"/>
    <x v="3"/>
    <x v="2"/>
    <s v="Full Board"/>
    <n v="33010.68"/>
    <n v="3047.31"/>
    <n v="2.1"/>
    <s v="Average"/>
    <x v="2"/>
    <x v="0"/>
    <x v="2"/>
    <x v="0"/>
    <s v="REF321"/>
    <s v="Extra Bed"/>
    <d v="2023-09-28T00:00:00"/>
  </r>
  <r>
    <s v="TR000272"/>
    <x v="271"/>
    <x v="1"/>
    <s v="C00272"/>
    <s v="Eva"/>
    <x v="32"/>
    <x v="2"/>
    <x v="3"/>
    <x v="1"/>
    <x v="0"/>
    <x v="3"/>
    <n v="12"/>
    <x v="3"/>
    <x v="2"/>
    <x v="0"/>
    <s v="Half Board"/>
    <n v="45218.18"/>
    <n v="2109.29"/>
    <n v="4.5"/>
    <s v="Excellent"/>
    <x v="0"/>
    <x v="1"/>
    <x v="2"/>
    <x v="0"/>
    <s v="REF123"/>
    <s v="N/A"/>
    <d v="2023-09-29T00:00:00"/>
  </r>
  <r>
    <s v="TR000273"/>
    <x v="272"/>
    <x v="1"/>
    <s v="C00273"/>
    <s v="Eva"/>
    <x v="20"/>
    <x v="0"/>
    <x v="0"/>
    <x v="0"/>
    <x v="0"/>
    <x v="0"/>
    <n v="7"/>
    <x v="2"/>
    <x v="1"/>
    <x v="2"/>
    <s v="Breakfast Only"/>
    <n v="32604.53"/>
    <n v="95.63"/>
    <n v="2.6"/>
    <s v="Average"/>
    <x v="1"/>
    <x v="3"/>
    <x v="0"/>
    <x v="0"/>
    <s v="N/A"/>
    <s v="Early Check-in"/>
    <d v="2023-09-30T00:00:00"/>
  </r>
  <r>
    <s v="TR000274"/>
    <x v="273"/>
    <x v="1"/>
    <s v="C00274"/>
    <s v="Charlie"/>
    <x v="14"/>
    <x v="0"/>
    <x v="3"/>
    <x v="1"/>
    <x v="0"/>
    <x v="3"/>
    <n v="6"/>
    <x v="4"/>
    <x v="3"/>
    <x v="2"/>
    <s v="All Inclusive"/>
    <n v="37818.43"/>
    <n v="4927.6000000000004"/>
    <n v="2.6"/>
    <s v="None"/>
    <x v="2"/>
    <x v="2"/>
    <x v="1"/>
    <x v="1"/>
    <s v="REF321"/>
    <s v="Early Check-in"/>
    <d v="2023-10-01T00:00:00"/>
  </r>
  <r>
    <s v="TR000275"/>
    <x v="274"/>
    <x v="2"/>
    <s v="C00275"/>
    <s v="David"/>
    <x v="1"/>
    <x v="2"/>
    <x v="0"/>
    <x v="0"/>
    <x v="0"/>
    <x v="0"/>
    <n v="11"/>
    <x v="3"/>
    <x v="0"/>
    <x v="1"/>
    <s v="Full Board"/>
    <n v="42312.959999999999"/>
    <n v="1835.58"/>
    <n v="2.6"/>
    <s v="None"/>
    <x v="1"/>
    <x v="1"/>
    <x v="1"/>
    <x v="1"/>
    <s v="REF321"/>
    <s v="N/A"/>
    <d v="2023-10-02T00:00:00"/>
  </r>
  <r>
    <s v="TR000276"/>
    <x v="275"/>
    <x v="1"/>
    <s v="C00276"/>
    <s v="Bob"/>
    <x v="51"/>
    <x v="1"/>
    <x v="3"/>
    <x v="1"/>
    <x v="0"/>
    <x v="3"/>
    <n v="13"/>
    <x v="3"/>
    <x v="0"/>
    <x v="3"/>
    <s v="Full Board"/>
    <n v="5572.76"/>
    <n v="3892.89"/>
    <n v="1.4"/>
    <s v="Poor"/>
    <x v="2"/>
    <x v="0"/>
    <x v="0"/>
    <x v="0"/>
    <s v="N/A"/>
    <s v="Extra Bed"/>
    <d v="2023-10-03T00:00:00"/>
  </r>
  <r>
    <s v="TR000277"/>
    <x v="276"/>
    <x v="2"/>
    <s v="C00277"/>
    <s v="David"/>
    <x v="13"/>
    <x v="0"/>
    <x v="2"/>
    <x v="0"/>
    <x v="0"/>
    <x v="2"/>
    <n v="14"/>
    <x v="1"/>
    <x v="1"/>
    <x v="0"/>
    <s v="Breakfast Only"/>
    <n v="39474.300000000003"/>
    <n v="1628.23"/>
    <n v="4.9000000000000004"/>
    <s v="Excellent"/>
    <x v="1"/>
    <x v="0"/>
    <x v="0"/>
    <x v="0"/>
    <s v="REF321"/>
    <s v="N/A"/>
    <d v="2023-10-04T00:00:00"/>
  </r>
  <r>
    <s v="TR000278"/>
    <x v="277"/>
    <x v="3"/>
    <s v="C00278"/>
    <s v="Charlie"/>
    <x v="41"/>
    <x v="1"/>
    <x v="4"/>
    <x v="1"/>
    <x v="0"/>
    <x v="4"/>
    <n v="13"/>
    <x v="4"/>
    <x v="2"/>
    <x v="0"/>
    <s v="Breakfast Only"/>
    <n v="31844.2"/>
    <n v="2375.08"/>
    <n v="1.6"/>
    <s v="Poor"/>
    <x v="0"/>
    <x v="0"/>
    <x v="2"/>
    <x v="1"/>
    <s v="REF789"/>
    <s v="Extra Bed"/>
    <d v="2023-10-05T00:00:00"/>
  </r>
  <r>
    <s v="TR000279"/>
    <x v="278"/>
    <x v="2"/>
    <s v="C00279"/>
    <s v="Charlie"/>
    <x v="18"/>
    <x v="2"/>
    <x v="4"/>
    <x v="1"/>
    <x v="0"/>
    <x v="4"/>
    <n v="13"/>
    <x v="1"/>
    <x v="3"/>
    <x v="0"/>
    <s v="Full Board"/>
    <n v="6266.87"/>
    <n v="1942.32"/>
    <n v="2.4"/>
    <s v="Average"/>
    <x v="0"/>
    <x v="0"/>
    <x v="0"/>
    <x v="0"/>
    <s v="REF123"/>
    <s v="Wheelchair"/>
    <d v="2023-10-06T00:00:00"/>
  </r>
  <r>
    <s v="TR000280"/>
    <x v="279"/>
    <x v="3"/>
    <s v="C00280"/>
    <s v="Charlie"/>
    <x v="7"/>
    <x v="0"/>
    <x v="1"/>
    <x v="1"/>
    <x v="0"/>
    <x v="1"/>
    <n v="13"/>
    <x v="4"/>
    <x v="3"/>
    <x v="0"/>
    <s v="Full Board"/>
    <n v="26903.16"/>
    <n v="1712.7"/>
    <n v="2.2999999999999998"/>
    <s v="Average"/>
    <x v="1"/>
    <x v="3"/>
    <x v="1"/>
    <x v="0"/>
    <s v="REF456"/>
    <s v="Wheelchair"/>
    <d v="2023-10-07T00:00:00"/>
  </r>
  <r>
    <s v="TR000281"/>
    <x v="280"/>
    <x v="1"/>
    <s v="C00281"/>
    <s v="Alice"/>
    <x v="20"/>
    <x v="0"/>
    <x v="2"/>
    <x v="0"/>
    <x v="0"/>
    <x v="2"/>
    <n v="3"/>
    <x v="3"/>
    <x v="1"/>
    <x v="3"/>
    <s v="Half Board"/>
    <n v="6875.53"/>
    <n v="109.26"/>
    <n v="1.3"/>
    <s v="Poor"/>
    <x v="3"/>
    <x v="2"/>
    <x v="1"/>
    <x v="1"/>
    <s v="REF789"/>
    <s v="Extra Bed"/>
    <d v="2023-10-08T00:00:00"/>
  </r>
  <r>
    <s v="TR000282"/>
    <x v="281"/>
    <x v="1"/>
    <s v="C00282"/>
    <s v="David"/>
    <x v="31"/>
    <x v="2"/>
    <x v="4"/>
    <x v="1"/>
    <x v="0"/>
    <x v="4"/>
    <n v="6"/>
    <x v="1"/>
    <x v="2"/>
    <x v="0"/>
    <s v="Half Board"/>
    <n v="37589.519999999997"/>
    <n v="1800.1"/>
    <n v="1.6"/>
    <s v="Poor"/>
    <x v="1"/>
    <x v="3"/>
    <x v="1"/>
    <x v="1"/>
    <s v="REF456"/>
    <s v="Sea View"/>
    <d v="2023-10-09T00:00:00"/>
  </r>
  <r>
    <s v="TR000283"/>
    <x v="282"/>
    <x v="3"/>
    <s v="C00283"/>
    <s v="David"/>
    <x v="30"/>
    <x v="0"/>
    <x v="1"/>
    <x v="1"/>
    <x v="0"/>
    <x v="1"/>
    <n v="10"/>
    <x v="2"/>
    <x v="3"/>
    <x v="1"/>
    <s v="Full Board"/>
    <n v="28685.58"/>
    <n v="4447.45"/>
    <n v="1.2"/>
    <s v="None"/>
    <x v="2"/>
    <x v="2"/>
    <x v="2"/>
    <x v="0"/>
    <s v="REF789"/>
    <s v="Wheelchair"/>
    <d v="2023-10-10T00:00:00"/>
  </r>
  <r>
    <s v="TR000284"/>
    <x v="283"/>
    <x v="0"/>
    <s v="C00284"/>
    <s v="Eva"/>
    <x v="22"/>
    <x v="2"/>
    <x v="2"/>
    <x v="0"/>
    <x v="0"/>
    <x v="2"/>
    <n v="10"/>
    <x v="4"/>
    <x v="1"/>
    <x v="1"/>
    <s v="Half Board"/>
    <n v="47817.96"/>
    <n v="3451.97"/>
    <n v="2.2000000000000002"/>
    <s v="Average"/>
    <x v="1"/>
    <x v="1"/>
    <x v="2"/>
    <x v="1"/>
    <s v="REF789"/>
    <s v="Early Check-in"/>
    <d v="2023-10-11T00:00:00"/>
  </r>
  <r>
    <s v="TR000285"/>
    <x v="284"/>
    <x v="3"/>
    <s v="C00285"/>
    <s v="Eva"/>
    <x v="41"/>
    <x v="0"/>
    <x v="4"/>
    <x v="1"/>
    <x v="0"/>
    <x v="4"/>
    <n v="3"/>
    <x v="3"/>
    <x v="3"/>
    <x v="0"/>
    <s v="Breakfast Only"/>
    <n v="11607.36"/>
    <n v="727.11"/>
    <n v="4.5"/>
    <s v="Excellent"/>
    <x v="1"/>
    <x v="1"/>
    <x v="1"/>
    <x v="0"/>
    <s v="REF789"/>
    <s v="N/A"/>
    <d v="2023-10-12T00:00:00"/>
  </r>
  <r>
    <s v="TR000286"/>
    <x v="285"/>
    <x v="0"/>
    <s v="C00286"/>
    <s v="Eva"/>
    <x v="2"/>
    <x v="2"/>
    <x v="3"/>
    <x v="1"/>
    <x v="0"/>
    <x v="3"/>
    <n v="8"/>
    <x v="0"/>
    <x v="0"/>
    <x v="0"/>
    <s v="All Inclusive"/>
    <n v="31483.57"/>
    <n v="2955.78"/>
    <n v="2.4"/>
    <s v="Average"/>
    <x v="2"/>
    <x v="2"/>
    <x v="1"/>
    <x v="1"/>
    <s v="REF123"/>
    <s v="Sea View"/>
    <d v="2023-10-13T00:00:00"/>
  </r>
  <r>
    <s v="TR000287"/>
    <x v="286"/>
    <x v="2"/>
    <s v="C00287"/>
    <s v="Charlie"/>
    <x v="25"/>
    <x v="0"/>
    <x v="0"/>
    <x v="0"/>
    <x v="0"/>
    <x v="0"/>
    <n v="11"/>
    <x v="4"/>
    <x v="3"/>
    <x v="3"/>
    <s v="Half Board"/>
    <n v="12944.36"/>
    <n v="4461.1499999999996"/>
    <n v="1.5"/>
    <s v="Poor"/>
    <x v="0"/>
    <x v="0"/>
    <x v="2"/>
    <x v="0"/>
    <s v="REF456"/>
    <s v="Early Check-in"/>
    <d v="2023-10-14T00:00:00"/>
  </r>
  <r>
    <s v="TR000288"/>
    <x v="287"/>
    <x v="2"/>
    <s v="C00288"/>
    <s v="David"/>
    <x v="9"/>
    <x v="1"/>
    <x v="2"/>
    <x v="0"/>
    <x v="0"/>
    <x v="2"/>
    <n v="5"/>
    <x v="4"/>
    <x v="3"/>
    <x v="3"/>
    <s v="All Inclusive"/>
    <n v="31861.05"/>
    <n v="3500.17"/>
    <n v="3.6"/>
    <s v="None"/>
    <x v="2"/>
    <x v="1"/>
    <x v="2"/>
    <x v="0"/>
    <s v="N/A"/>
    <s v="N/A"/>
    <d v="2023-10-15T00:00:00"/>
  </r>
  <r>
    <s v="TR000289"/>
    <x v="288"/>
    <x v="2"/>
    <s v="C00289"/>
    <s v="Charlie"/>
    <x v="41"/>
    <x v="1"/>
    <x v="1"/>
    <x v="1"/>
    <x v="0"/>
    <x v="1"/>
    <n v="14"/>
    <x v="2"/>
    <x v="3"/>
    <x v="0"/>
    <s v="Half Board"/>
    <n v="36964.54"/>
    <n v="743.42"/>
    <n v="5"/>
    <s v="None"/>
    <x v="1"/>
    <x v="3"/>
    <x v="0"/>
    <x v="0"/>
    <s v="N/A"/>
    <s v="Early Check-in"/>
    <d v="2023-10-16T00:00:00"/>
  </r>
  <r>
    <s v="TR000290"/>
    <x v="289"/>
    <x v="1"/>
    <s v="C00290"/>
    <s v="Alice"/>
    <x v="18"/>
    <x v="1"/>
    <x v="2"/>
    <x v="0"/>
    <x v="0"/>
    <x v="2"/>
    <n v="14"/>
    <x v="4"/>
    <x v="2"/>
    <x v="3"/>
    <s v="Full Board"/>
    <n v="36948.300000000003"/>
    <n v="4339.16"/>
    <n v="1.9"/>
    <s v="None"/>
    <x v="2"/>
    <x v="2"/>
    <x v="2"/>
    <x v="0"/>
    <s v="REF321"/>
    <s v="Sea View"/>
    <d v="2023-10-17T00:00:00"/>
  </r>
  <r>
    <s v="TR000291"/>
    <x v="290"/>
    <x v="2"/>
    <s v="C00291"/>
    <s v="Eva"/>
    <x v="21"/>
    <x v="0"/>
    <x v="1"/>
    <x v="1"/>
    <x v="0"/>
    <x v="1"/>
    <n v="4"/>
    <x v="4"/>
    <x v="2"/>
    <x v="2"/>
    <s v="Half Board"/>
    <n v="41308.480000000003"/>
    <n v="1507.72"/>
    <n v="2.1"/>
    <s v="Average"/>
    <x v="1"/>
    <x v="1"/>
    <x v="2"/>
    <x v="1"/>
    <s v="REF123"/>
    <s v="Extra Bed"/>
    <d v="2023-10-18T00:00:00"/>
  </r>
  <r>
    <s v="TR000292"/>
    <x v="291"/>
    <x v="0"/>
    <s v="C00292"/>
    <s v="Charlie"/>
    <x v="8"/>
    <x v="0"/>
    <x v="2"/>
    <x v="0"/>
    <x v="0"/>
    <x v="2"/>
    <n v="12"/>
    <x v="2"/>
    <x v="1"/>
    <x v="0"/>
    <s v="All Inclusive"/>
    <n v="43116.86"/>
    <n v="2270.38"/>
    <n v="4.9000000000000004"/>
    <s v="None"/>
    <x v="0"/>
    <x v="2"/>
    <x v="1"/>
    <x v="1"/>
    <s v="REF123"/>
    <s v="N/A"/>
    <d v="2023-10-19T00:00:00"/>
  </r>
  <r>
    <s v="TR000293"/>
    <x v="292"/>
    <x v="2"/>
    <s v="C00293"/>
    <s v="Charlie"/>
    <x v="5"/>
    <x v="1"/>
    <x v="1"/>
    <x v="1"/>
    <x v="0"/>
    <x v="1"/>
    <n v="2"/>
    <x v="2"/>
    <x v="2"/>
    <x v="3"/>
    <s v="All Inclusive"/>
    <n v="6631.77"/>
    <n v="2630.71"/>
    <n v="1.7"/>
    <s v="Poor"/>
    <x v="1"/>
    <x v="0"/>
    <x v="1"/>
    <x v="1"/>
    <s v="REF123"/>
    <s v="Early Check-in"/>
    <d v="2023-10-20T00:00:00"/>
  </r>
  <r>
    <s v="TR000294"/>
    <x v="293"/>
    <x v="3"/>
    <s v="C00294"/>
    <s v="Alice"/>
    <x v="24"/>
    <x v="1"/>
    <x v="4"/>
    <x v="1"/>
    <x v="0"/>
    <x v="4"/>
    <n v="4"/>
    <x v="1"/>
    <x v="3"/>
    <x v="1"/>
    <s v="Full Board"/>
    <n v="19133.560000000001"/>
    <n v="4252.53"/>
    <n v="3"/>
    <s v="Average"/>
    <x v="1"/>
    <x v="2"/>
    <x v="1"/>
    <x v="0"/>
    <s v="REF789"/>
    <s v="Early Check-in"/>
    <d v="2023-10-21T00:00:00"/>
  </r>
  <r>
    <s v="TR000295"/>
    <x v="294"/>
    <x v="3"/>
    <s v="C00295"/>
    <s v="Bob"/>
    <x v="22"/>
    <x v="2"/>
    <x v="3"/>
    <x v="1"/>
    <x v="0"/>
    <x v="3"/>
    <n v="12"/>
    <x v="3"/>
    <x v="3"/>
    <x v="0"/>
    <s v="All Inclusive"/>
    <n v="35294.76"/>
    <n v="4658.04"/>
    <n v="2"/>
    <s v="Average"/>
    <x v="0"/>
    <x v="1"/>
    <x v="0"/>
    <x v="1"/>
    <s v="REF123"/>
    <s v="Sea View"/>
    <d v="2023-10-22T00:00:00"/>
  </r>
  <r>
    <s v="TR000296"/>
    <x v="295"/>
    <x v="1"/>
    <s v="C00296"/>
    <s v="David"/>
    <x v="5"/>
    <x v="2"/>
    <x v="4"/>
    <x v="1"/>
    <x v="0"/>
    <x v="4"/>
    <n v="10"/>
    <x v="3"/>
    <x v="2"/>
    <x v="0"/>
    <s v="Full Board"/>
    <n v="26433.56"/>
    <n v="4648.26"/>
    <n v="4.7"/>
    <s v="None"/>
    <x v="2"/>
    <x v="2"/>
    <x v="2"/>
    <x v="0"/>
    <s v="N/A"/>
    <s v="Sea View"/>
    <d v="2023-10-23T00:00:00"/>
  </r>
  <r>
    <s v="TR000297"/>
    <x v="296"/>
    <x v="3"/>
    <s v="C00297"/>
    <s v="Bob"/>
    <x v="28"/>
    <x v="2"/>
    <x v="3"/>
    <x v="1"/>
    <x v="0"/>
    <x v="3"/>
    <n v="10"/>
    <x v="1"/>
    <x v="2"/>
    <x v="1"/>
    <s v="Full Board"/>
    <n v="11961.77"/>
    <n v="39.770000000000003"/>
    <n v="4.9000000000000004"/>
    <s v="Excellent"/>
    <x v="3"/>
    <x v="1"/>
    <x v="0"/>
    <x v="0"/>
    <s v="REF123"/>
    <s v="Sea View"/>
    <d v="2023-10-24T00:00:00"/>
  </r>
  <r>
    <s v="TR000298"/>
    <x v="297"/>
    <x v="0"/>
    <s v="C00298"/>
    <s v="Eva"/>
    <x v="3"/>
    <x v="1"/>
    <x v="4"/>
    <x v="1"/>
    <x v="0"/>
    <x v="4"/>
    <n v="8"/>
    <x v="3"/>
    <x v="3"/>
    <x v="1"/>
    <s v="All Inclusive"/>
    <n v="28977.35"/>
    <n v="4609.4399999999996"/>
    <n v="4.3"/>
    <s v="None"/>
    <x v="3"/>
    <x v="1"/>
    <x v="2"/>
    <x v="1"/>
    <s v="REF789"/>
    <s v="Extra Bed"/>
    <d v="2023-10-25T00:00:00"/>
  </r>
  <r>
    <s v="TR000299"/>
    <x v="298"/>
    <x v="2"/>
    <s v="C00299"/>
    <s v="Charlie"/>
    <x v="2"/>
    <x v="1"/>
    <x v="4"/>
    <x v="1"/>
    <x v="0"/>
    <x v="4"/>
    <n v="4"/>
    <x v="4"/>
    <x v="3"/>
    <x v="3"/>
    <s v="Breakfast Only"/>
    <n v="22149.48"/>
    <n v="271.93"/>
    <n v="2.2999999999999998"/>
    <s v="None"/>
    <x v="1"/>
    <x v="1"/>
    <x v="2"/>
    <x v="1"/>
    <s v="REF456"/>
    <s v="Wheelchair"/>
    <d v="2023-10-26T00:00:00"/>
  </r>
  <r>
    <s v="TR000300"/>
    <x v="299"/>
    <x v="1"/>
    <s v="C00300"/>
    <s v="Alice"/>
    <x v="21"/>
    <x v="1"/>
    <x v="2"/>
    <x v="0"/>
    <x v="0"/>
    <x v="2"/>
    <n v="14"/>
    <x v="1"/>
    <x v="0"/>
    <x v="1"/>
    <s v="All Inclusive"/>
    <n v="21331.8"/>
    <n v="1328.87"/>
    <n v="2.6"/>
    <s v="Average"/>
    <x v="1"/>
    <x v="3"/>
    <x v="1"/>
    <x v="0"/>
    <s v="REF123"/>
    <s v="Early Check-in"/>
    <d v="2023-10-27T00:00:00"/>
  </r>
  <r>
    <s v="TR000301"/>
    <x v="300"/>
    <x v="2"/>
    <s v="C00301"/>
    <s v="Alice"/>
    <x v="20"/>
    <x v="2"/>
    <x v="0"/>
    <x v="0"/>
    <x v="0"/>
    <x v="0"/>
    <n v="4"/>
    <x v="1"/>
    <x v="1"/>
    <x v="2"/>
    <s v="All Inclusive"/>
    <n v="41058.42"/>
    <n v="2574.94"/>
    <n v="2"/>
    <s v="Average"/>
    <x v="0"/>
    <x v="0"/>
    <x v="2"/>
    <x v="0"/>
    <s v="REF456"/>
    <s v="Extra Bed"/>
    <d v="2023-10-28T00:00:00"/>
  </r>
  <r>
    <s v="TR000302"/>
    <x v="301"/>
    <x v="2"/>
    <s v="C00302"/>
    <s v="David"/>
    <x v="38"/>
    <x v="0"/>
    <x v="1"/>
    <x v="1"/>
    <x v="0"/>
    <x v="1"/>
    <n v="5"/>
    <x v="3"/>
    <x v="2"/>
    <x v="0"/>
    <s v="Half Board"/>
    <n v="22157.119999999999"/>
    <n v="2399.63"/>
    <n v="4.5999999999999996"/>
    <s v="None"/>
    <x v="2"/>
    <x v="0"/>
    <x v="0"/>
    <x v="1"/>
    <s v="REF321"/>
    <s v="Early Check-in"/>
    <d v="2023-10-29T00:00:00"/>
  </r>
  <r>
    <s v="TR000303"/>
    <x v="302"/>
    <x v="0"/>
    <s v="C00303"/>
    <s v="Bob"/>
    <x v="5"/>
    <x v="1"/>
    <x v="1"/>
    <x v="1"/>
    <x v="0"/>
    <x v="1"/>
    <n v="8"/>
    <x v="0"/>
    <x v="1"/>
    <x v="2"/>
    <s v="All Inclusive"/>
    <n v="4243.3599999999997"/>
    <n v="3023.55"/>
    <n v="4.7"/>
    <s v="Excellent"/>
    <x v="3"/>
    <x v="2"/>
    <x v="1"/>
    <x v="1"/>
    <s v="REF789"/>
    <s v="Extra Bed"/>
    <d v="2023-10-30T00:00:00"/>
  </r>
  <r>
    <s v="TR000304"/>
    <x v="303"/>
    <x v="3"/>
    <s v="C00304"/>
    <s v="David"/>
    <x v="25"/>
    <x v="0"/>
    <x v="1"/>
    <x v="1"/>
    <x v="0"/>
    <x v="1"/>
    <n v="8"/>
    <x v="3"/>
    <x v="3"/>
    <x v="3"/>
    <s v="Half Board"/>
    <n v="5728.98"/>
    <n v="2397.23"/>
    <n v="2.7"/>
    <s v="Average"/>
    <x v="3"/>
    <x v="2"/>
    <x v="0"/>
    <x v="1"/>
    <s v="REF123"/>
    <s v="N/A"/>
    <d v="2023-10-31T00:00:00"/>
  </r>
  <r>
    <s v="TR000305"/>
    <x v="304"/>
    <x v="3"/>
    <s v="C00305"/>
    <s v="Charlie"/>
    <x v="34"/>
    <x v="0"/>
    <x v="3"/>
    <x v="1"/>
    <x v="0"/>
    <x v="3"/>
    <n v="13"/>
    <x v="0"/>
    <x v="1"/>
    <x v="1"/>
    <s v="Half Board"/>
    <n v="43243.47"/>
    <n v="4671.88"/>
    <n v="3.6"/>
    <s v="Good"/>
    <x v="0"/>
    <x v="1"/>
    <x v="0"/>
    <x v="1"/>
    <s v="REF321"/>
    <s v="Wheelchair"/>
    <d v="2023-11-01T00:00:00"/>
  </r>
  <r>
    <s v="TR000306"/>
    <x v="305"/>
    <x v="2"/>
    <s v="C00306"/>
    <s v="David"/>
    <x v="19"/>
    <x v="0"/>
    <x v="1"/>
    <x v="1"/>
    <x v="0"/>
    <x v="1"/>
    <n v="13"/>
    <x v="1"/>
    <x v="2"/>
    <x v="0"/>
    <s v="All Inclusive"/>
    <n v="48148.24"/>
    <n v="1202.74"/>
    <n v="1.7"/>
    <s v="Poor"/>
    <x v="0"/>
    <x v="0"/>
    <x v="1"/>
    <x v="1"/>
    <s v="REF321"/>
    <s v="Early Check-in"/>
    <d v="2023-11-02T00:00:00"/>
  </r>
  <r>
    <s v="TR000307"/>
    <x v="306"/>
    <x v="1"/>
    <s v="C00307"/>
    <s v="Alice"/>
    <x v="10"/>
    <x v="2"/>
    <x v="1"/>
    <x v="1"/>
    <x v="0"/>
    <x v="1"/>
    <n v="3"/>
    <x v="0"/>
    <x v="2"/>
    <x v="1"/>
    <s v="Full Board"/>
    <n v="35355.24"/>
    <n v="1370.12"/>
    <n v="2.7"/>
    <s v="Average"/>
    <x v="3"/>
    <x v="2"/>
    <x v="2"/>
    <x v="0"/>
    <s v="REF456"/>
    <s v="Sea View"/>
    <d v="2023-11-03T00:00:00"/>
  </r>
  <r>
    <s v="TR000308"/>
    <x v="307"/>
    <x v="3"/>
    <s v="C00308"/>
    <s v="Alice"/>
    <x v="4"/>
    <x v="0"/>
    <x v="2"/>
    <x v="0"/>
    <x v="0"/>
    <x v="2"/>
    <n v="13"/>
    <x v="4"/>
    <x v="1"/>
    <x v="1"/>
    <s v="Breakfast Only"/>
    <n v="20125.310000000001"/>
    <n v="4603.6899999999996"/>
    <n v="3.5"/>
    <s v="Good"/>
    <x v="2"/>
    <x v="2"/>
    <x v="0"/>
    <x v="0"/>
    <s v="N/A"/>
    <s v="Wheelchair"/>
    <d v="2023-11-04T00:00:00"/>
  </r>
  <r>
    <s v="TR000309"/>
    <x v="308"/>
    <x v="1"/>
    <s v="C00309"/>
    <s v="Eva"/>
    <x v="42"/>
    <x v="1"/>
    <x v="4"/>
    <x v="1"/>
    <x v="0"/>
    <x v="4"/>
    <n v="6"/>
    <x v="2"/>
    <x v="2"/>
    <x v="3"/>
    <s v="All Inclusive"/>
    <n v="47114.21"/>
    <n v="383.7"/>
    <n v="2.5"/>
    <s v="Average"/>
    <x v="2"/>
    <x v="0"/>
    <x v="2"/>
    <x v="0"/>
    <s v="N/A"/>
    <s v="Early Check-in"/>
    <d v="2023-11-05T00:00:00"/>
  </r>
  <r>
    <s v="TR000310"/>
    <x v="309"/>
    <x v="3"/>
    <s v="C00310"/>
    <s v="Eva"/>
    <x v="8"/>
    <x v="2"/>
    <x v="1"/>
    <x v="1"/>
    <x v="0"/>
    <x v="1"/>
    <n v="8"/>
    <x v="0"/>
    <x v="0"/>
    <x v="3"/>
    <s v="All Inclusive"/>
    <n v="34151.75"/>
    <n v="3047.8"/>
    <n v="2.4"/>
    <s v="Average"/>
    <x v="2"/>
    <x v="1"/>
    <x v="1"/>
    <x v="1"/>
    <s v="N/A"/>
    <s v="N/A"/>
    <d v="2023-11-06T00:00:00"/>
  </r>
  <r>
    <s v="TR000311"/>
    <x v="310"/>
    <x v="1"/>
    <s v="C00311"/>
    <s v="Charlie"/>
    <x v="28"/>
    <x v="1"/>
    <x v="0"/>
    <x v="0"/>
    <x v="0"/>
    <x v="0"/>
    <n v="8"/>
    <x v="2"/>
    <x v="3"/>
    <x v="3"/>
    <s v="Full Board"/>
    <n v="42683.68"/>
    <n v="3408.68"/>
    <n v="1"/>
    <s v="Poor"/>
    <x v="1"/>
    <x v="2"/>
    <x v="2"/>
    <x v="0"/>
    <s v="N/A"/>
    <s v="Early Check-in"/>
    <d v="2023-11-07T00:00:00"/>
  </r>
  <r>
    <s v="TR000312"/>
    <x v="311"/>
    <x v="0"/>
    <s v="C00312"/>
    <s v="Bob"/>
    <x v="27"/>
    <x v="1"/>
    <x v="1"/>
    <x v="1"/>
    <x v="0"/>
    <x v="1"/>
    <n v="7"/>
    <x v="4"/>
    <x v="3"/>
    <x v="3"/>
    <s v="Half Board"/>
    <n v="38995.06"/>
    <n v="2527.71"/>
    <n v="4.2"/>
    <s v="Good"/>
    <x v="2"/>
    <x v="1"/>
    <x v="2"/>
    <x v="1"/>
    <s v="REF789"/>
    <s v="Early Check-in"/>
    <d v="2023-11-08T00:00:00"/>
  </r>
  <r>
    <s v="TR000313"/>
    <x v="312"/>
    <x v="1"/>
    <s v="C00313"/>
    <s v="David"/>
    <x v="25"/>
    <x v="2"/>
    <x v="3"/>
    <x v="1"/>
    <x v="0"/>
    <x v="3"/>
    <n v="11"/>
    <x v="2"/>
    <x v="2"/>
    <x v="0"/>
    <s v="Full Board"/>
    <n v="20819.55"/>
    <n v="3471.16"/>
    <n v="4.5999999999999996"/>
    <s v="None"/>
    <x v="1"/>
    <x v="0"/>
    <x v="1"/>
    <x v="1"/>
    <s v="REF123"/>
    <s v="Early Check-in"/>
    <d v="2023-11-09T00:00:00"/>
  </r>
  <r>
    <s v="TR000314"/>
    <x v="313"/>
    <x v="0"/>
    <s v="C00314"/>
    <s v="Charlie"/>
    <x v="11"/>
    <x v="1"/>
    <x v="3"/>
    <x v="1"/>
    <x v="0"/>
    <x v="3"/>
    <n v="11"/>
    <x v="4"/>
    <x v="3"/>
    <x v="2"/>
    <s v="Full Board"/>
    <n v="25499"/>
    <n v="863.77"/>
    <n v="4.9000000000000004"/>
    <s v="None"/>
    <x v="1"/>
    <x v="0"/>
    <x v="2"/>
    <x v="1"/>
    <s v="REF123"/>
    <s v="Wheelchair"/>
    <d v="2023-11-10T00:00:00"/>
  </r>
  <r>
    <s v="TR000315"/>
    <x v="314"/>
    <x v="0"/>
    <s v="C00315"/>
    <s v="Eva"/>
    <x v="16"/>
    <x v="1"/>
    <x v="3"/>
    <x v="1"/>
    <x v="0"/>
    <x v="3"/>
    <n v="13"/>
    <x v="2"/>
    <x v="0"/>
    <x v="2"/>
    <s v="Half Board"/>
    <n v="11748.21"/>
    <n v="4263.16"/>
    <n v="3.9"/>
    <s v="Good"/>
    <x v="0"/>
    <x v="2"/>
    <x v="0"/>
    <x v="0"/>
    <s v="REF789"/>
    <s v="Early Check-in"/>
    <d v="2023-11-11T00:00:00"/>
  </r>
  <r>
    <s v="TR000316"/>
    <x v="315"/>
    <x v="1"/>
    <s v="C00316"/>
    <s v="David"/>
    <x v="6"/>
    <x v="2"/>
    <x v="1"/>
    <x v="1"/>
    <x v="0"/>
    <x v="1"/>
    <n v="9"/>
    <x v="2"/>
    <x v="2"/>
    <x v="0"/>
    <s v="All Inclusive"/>
    <n v="16724.66"/>
    <n v="700.13"/>
    <n v="3.2"/>
    <s v="None"/>
    <x v="1"/>
    <x v="2"/>
    <x v="0"/>
    <x v="0"/>
    <s v="REF456"/>
    <s v="Sea View"/>
    <d v="2023-11-12T00:00:00"/>
  </r>
  <r>
    <s v="TR000317"/>
    <x v="316"/>
    <x v="0"/>
    <s v="C00317"/>
    <s v="Eva"/>
    <x v="40"/>
    <x v="1"/>
    <x v="2"/>
    <x v="0"/>
    <x v="0"/>
    <x v="2"/>
    <n v="4"/>
    <x v="3"/>
    <x v="0"/>
    <x v="1"/>
    <s v="Full Board"/>
    <n v="39571.910000000003"/>
    <n v="2004.06"/>
    <n v="2.1"/>
    <s v="Average"/>
    <x v="1"/>
    <x v="0"/>
    <x v="0"/>
    <x v="0"/>
    <s v="REF123"/>
    <s v="Extra Bed"/>
    <d v="2023-11-13T00:00:00"/>
  </r>
  <r>
    <s v="TR000318"/>
    <x v="317"/>
    <x v="2"/>
    <s v="C00318"/>
    <s v="David"/>
    <x v="8"/>
    <x v="0"/>
    <x v="0"/>
    <x v="0"/>
    <x v="0"/>
    <x v="0"/>
    <n v="2"/>
    <x v="0"/>
    <x v="0"/>
    <x v="0"/>
    <s v="Full Board"/>
    <n v="45016.98"/>
    <n v="376.29"/>
    <n v="5"/>
    <s v="Excellent"/>
    <x v="0"/>
    <x v="1"/>
    <x v="2"/>
    <x v="0"/>
    <s v="REF321"/>
    <s v="Sea View"/>
    <d v="2023-11-14T00:00:00"/>
  </r>
  <r>
    <s v="TR000319"/>
    <x v="318"/>
    <x v="0"/>
    <s v="C00319"/>
    <s v="Bob"/>
    <x v="14"/>
    <x v="1"/>
    <x v="1"/>
    <x v="1"/>
    <x v="0"/>
    <x v="1"/>
    <n v="4"/>
    <x v="2"/>
    <x v="3"/>
    <x v="2"/>
    <s v="All Inclusive"/>
    <n v="37049.64"/>
    <n v="2726.06"/>
    <n v="3.4"/>
    <s v="None"/>
    <x v="2"/>
    <x v="1"/>
    <x v="0"/>
    <x v="1"/>
    <s v="REF123"/>
    <s v="N/A"/>
    <d v="2023-11-15T00:00:00"/>
  </r>
  <r>
    <s v="TR000320"/>
    <x v="319"/>
    <x v="3"/>
    <s v="C00320"/>
    <s v="Charlie"/>
    <x v="18"/>
    <x v="0"/>
    <x v="2"/>
    <x v="0"/>
    <x v="0"/>
    <x v="2"/>
    <n v="12"/>
    <x v="1"/>
    <x v="3"/>
    <x v="2"/>
    <s v="All Inclusive"/>
    <n v="24863.16"/>
    <n v="3348.73"/>
    <n v="3.7"/>
    <s v="Good"/>
    <x v="2"/>
    <x v="3"/>
    <x v="2"/>
    <x v="1"/>
    <s v="REF789"/>
    <s v="Wheelchair"/>
    <d v="2023-11-16T00:00:00"/>
  </r>
  <r>
    <s v="TR000321"/>
    <x v="320"/>
    <x v="1"/>
    <s v="C00321"/>
    <s v="David"/>
    <x v="12"/>
    <x v="1"/>
    <x v="2"/>
    <x v="0"/>
    <x v="0"/>
    <x v="2"/>
    <n v="3"/>
    <x v="3"/>
    <x v="1"/>
    <x v="0"/>
    <s v="Breakfast Only"/>
    <n v="7065.94"/>
    <n v="4706.1099999999997"/>
    <n v="3.7"/>
    <s v="Good"/>
    <x v="3"/>
    <x v="0"/>
    <x v="2"/>
    <x v="0"/>
    <s v="REF456"/>
    <s v="Extra Bed"/>
    <d v="2023-11-17T00:00:00"/>
  </r>
  <r>
    <s v="TR000322"/>
    <x v="321"/>
    <x v="2"/>
    <s v="C00322"/>
    <s v="Alice"/>
    <x v="50"/>
    <x v="2"/>
    <x v="1"/>
    <x v="1"/>
    <x v="0"/>
    <x v="1"/>
    <n v="3"/>
    <x v="0"/>
    <x v="0"/>
    <x v="3"/>
    <s v="Full Board"/>
    <n v="5676.55"/>
    <n v="3696.68"/>
    <n v="4.4000000000000004"/>
    <s v="None"/>
    <x v="3"/>
    <x v="2"/>
    <x v="2"/>
    <x v="0"/>
    <s v="REF123"/>
    <s v="Wheelchair"/>
    <d v="2023-11-18T00:00:00"/>
  </r>
  <r>
    <s v="TR000323"/>
    <x v="322"/>
    <x v="1"/>
    <s v="C00323"/>
    <s v="Alice"/>
    <x v="12"/>
    <x v="2"/>
    <x v="1"/>
    <x v="1"/>
    <x v="0"/>
    <x v="1"/>
    <n v="3"/>
    <x v="3"/>
    <x v="3"/>
    <x v="1"/>
    <s v="Breakfast Only"/>
    <n v="20593.3"/>
    <n v="2705.51"/>
    <n v="1"/>
    <s v="Poor"/>
    <x v="1"/>
    <x v="0"/>
    <x v="2"/>
    <x v="1"/>
    <s v="REF789"/>
    <s v="Wheelchair"/>
    <d v="2023-11-19T00:00:00"/>
  </r>
  <r>
    <s v="TR000324"/>
    <x v="323"/>
    <x v="3"/>
    <s v="C00324"/>
    <s v="David"/>
    <x v="27"/>
    <x v="1"/>
    <x v="2"/>
    <x v="0"/>
    <x v="0"/>
    <x v="2"/>
    <n v="6"/>
    <x v="0"/>
    <x v="0"/>
    <x v="0"/>
    <s v="Half Board"/>
    <n v="24799.62"/>
    <n v="4663.09"/>
    <n v="1.9"/>
    <s v="Poor"/>
    <x v="3"/>
    <x v="2"/>
    <x v="1"/>
    <x v="0"/>
    <s v="REF321"/>
    <s v="Early Check-in"/>
    <d v="2023-11-20T00:00:00"/>
  </r>
  <r>
    <s v="TR000325"/>
    <x v="324"/>
    <x v="3"/>
    <s v="C00325"/>
    <s v="David"/>
    <x v="23"/>
    <x v="2"/>
    <x v="2"/>
    <x v="0"/>
    <x v="0"/>
    <x v="2"/>
    <n v="14"/>
    <x v="4"/>
    <x v="1"/>
    <x v="2"/>
    <s v="All Inclusive"/>
    <n v="31628.67"/>
    <n v="2392.1799999999998"/>
    <n v="3.7"/>
    <s v="Good"/>
    <x v="0"/>
    <x v="1"/>
    <x v="0"/>
    <x v="0"/>
    <s v="N/A"/>
    <s v="Sea View"/>
    <d v="2023-11-21T00:00:00"/>
  </r>
  <r>
    <s v="TR000326"/>
    <x v="325"/>
    <x v="3"/>
    <s v="C00326"/>
    <s v="David"/>
    <x v="1"/>
    <x v="1"/>
    <x v="2"/>
    <x v="0"/>
    <x v="0"/>
    <x v="2"/>
    <n v="2"/>
    <x v="2"/>
    <x v="0"/>
    <x v="3"/>
    <s v="All Inclusive"/>
    <n v="3305.01"/>
    <n v="2806.03"/>
    <n v="4.5999999999999996"/>
    <s v="Excellent"/>
    <x v="3"/>
    <x v="2"/>
    <x v="0"/>
    <x v="1"/>
    <s v="REF321"/>
    <s v="Extra Bed"/>
    <d v="2023-11-22T00:00:00"/>
  </r>
  <r>
    <s v="TR000327"/>
    <x v="326"/>
    <x v="0"/>
    <s v="C00327"/>
    <s v="Alice"/>
    <x v="29"/>
    <x v="2"/>
    <x v="1"/>
    <x v="1"/>
    <x v="0"/>
    <x v="1"/>
    <n v="11"/>
    <x v="1"/>
    <x v="2"/>
    <x v="1"/>
    <s v="Breakfast Only"/>
    <n v="49516.98"/>
    <n v="2980.49"/>
    <n v="3.7"/>
    <s v="Good"/>
    <x v="3"/>
    <x v="3"/>
    <x v="2"/>
    <x v="0"/>
    <s v="REF321"/>
    <s v="Early Check-in"/>
    <d v="2023-11-23T00:00:00"/>
  </r>
  <r>
    <s v="TR000328"/>
    <x v="327"/>
    <x v="0"/>
    <s v="C00328"/>
    <s v="Alice"/>
    <x v="49"/>
    <x v="0"/>
    <x v="2"/>
    <x v="0"/>
    <x v="0"/>
    <x v="2"/>
    <n v="5"/>
    <x v="3"/>
    <x v="1"/>
    <x v="2"/>
    <s v="Full Board"/>
    <n v="20105.13"/>
    <n v="2049.9"/>
    <n v="2.7"/>
    <s v="None"/>
    <x v="1"/>
    <x v="1"/>
    <x v="1"/>
    <x v="0"/>
    <s v="REF456"/>
    <s v="Extra Bed"/>
    <d v="2023-11-24T00:00:00"/>
  </r>
  <r>
    <s v="TR000329"/>
    <x v="328"/>
    <x v="1"/>
    <s v="C00329"/>
    <s v="David"/>
    <x v="31"/>
    <x v="1"/>
    <x v="3"/>
    <x v="1"/>
    <x v="0"/>
    <x v="3"/>
    <n v="11"/>
    <x v="3"/>
    <x v="1"/>
    <x v="1"/>
    <s v="Half Board"/>
    <n v="42860.45"/>
    <n v="4192.41"/>
    <n v="2.4"/>
    <s v="Average"/>
    <x v="0"/>
    <x v="3"/>
    <x v="2"/>
    <x v="0"/>
    <s v="REF123"/>
    <s v="Sea View"/>
    <d v="2023-11-25T00:00:00"/>
  </r>
  <r>
    <s v="TR000330"/>
    <x v="329"/>
    <x v="1"/>
    <s v="C00330"/>
    <s v="Eva"/>
    <x v="29"/>
    <x v="0"/>
    <x v="1"/>
    <x v="1"/>
    <x v="0"/>
    <x v="1"/>
    <n v="6"/>
    <x v="3"/>
    <x v="0"/>
    <x v="3"/>
    <s v="Full Board"/>
    <n v="28143.439999999999"/>
    <n v="925.88"/>
    <n v="4"/>
    <s v="Good"/>
    <x v="3"/>
    <x v="0"/>
    <x v="0"/>
    <x v="1"/>
    <s v="N/A"/>
    <s v="Early Check-in"/>
    <d v="2023-11-26T00:00:00"/>
  </r>
  <r>
    <s v="TR000331"/>
    <x v="330"/>
    <x v="2"/>
    <s v="C00331"/>
    <s v="Eva"/>
    <x v="38"/>
    <x v="0"/>
    <x v="3"/>
    <x v="1"/>
    <x v="0"/>
    <x v="3"/>
    <n v="3"/>
    <x v="3"/>
    <x v="0"/>
    <x v="2"/>
    <s v="Full Board"/>
    <n v="9130.65"/>
    <n v="2774.21"/>
    <n v="4"/>
    <s v="Good"/>
    <x v="2"/>
    <x v="2"/>
    <x v="0"/>
    <x v="0"/>
    <s v="REF789"/>
    <s v="Extra Bed"/>
    <d v="2023-11-27T00:00:00"/>
  </r>
  <r>
    <s v="TR000332"/>
    <x v="331"/>
    <x v="2"/>
    <s v="C00332"/>
    <s v="Bob"/>
    <x v="26"/>
    <x v="1"/>
    <x v="4"/>
    <x v="1"/>
    <x v="0"/>
    <x v="4"/>
    <n v="6"/>
    <x v="2"/>
    <x v="3"/>
    <x v="3"/>
    <s v="Breakfast Only"/>
    <n v="40485.58"/>
    <n v="3611.17"/>
    <n v="3.4"/>
    <s v="Average"/>
    <x v="0"/>
    <x v="1"/>
    <x v="1"/>
    <x v="0"/>
    <s v="N/A"/>
    <s v="Early Check-in"/>
    <d v="2023-11-28T00:00:00"/>
  </r>
  <r>
    <s v="TR000333"/>
    <x v="332"/>
    <x v="1"/>
    <s v="C00333"/>
    <s v="Charlie"/>
    <x v="36"/>
    <x v="0"/>
    <x v="1"/>
    <x v="1"/>
    <x v="0"/>
    <x v="1"/>
    <n v="11"/>
    <x v="0"/>
    <x v="2"/>
    <x v="0"/>
    <s v="Full Board"/>
    <n v="36361.870000000003"/>
    <n v="4519.88"/>
    <n v="2.2000000000000002"/>
    <s v="None"/>
    <x v="0"/>
    <x v="2"/>
    <x v="2"/>
    <x v="1"/>
    <s v="REF123"/>
    <s v="Wheelchair"/>
    <d v="2023-11-29T00:00:00"/>
  </r>
  <r>
    <s v="TR000334"/>
    <x v="333"/>
    <x v="0"/>
    <s v="C00334"/>
    <s v="Eva"/>
    <x v="20"/>
    <x v="1"/>
    <x v="4"/>
    <x v="1"/>
    <x v="0"/>
    <x v="4"/>
    <n v="5"/>
    <x v="2"/>
    <x v="1"/>
    <x v="0"/>
    <s v="Breakfast Only"/>
    <n v="27789.5"/>
    <n v="4419.59"/>
    <n v="4.7"/>
    <s v="Excellent"/>
    <x v="1"/>
    <x v="3"/>
    <x v="1"/>
    <x v="1"/>
    <s v="REF456"/>
    <s v="N/A"/>
    <d v="2023-11-30T00:00:00"/>
  </r>
  <r>
    <s v="TR000335"/>
    <x v="334"/>
    <x v="3"/>
    <s v="C00335"/>
    <s v="Alice"/>
    <x v="14"/>
    <x v="0"/>
    <x v="2"/>
    <x v="0"/>
    <x v="0"/>
    <x v="2"/>
    <n v="9"/>
    <x v="4"/>
    <x v="1"/>
    <x v="1"/>
    <s v="All Inclusive"/>
    <n v="27184"/>
    <n v="2543.6999999999998"/>
    <n v="3.2"/>
    <s v="Average"/>
    <x v="0"/>
    <x v="1"/>
    <x v="2"/>
    <x v="1"/>
    <s v="REF123"/>
    <s v="Extra Bed"/>
    <d v="2023-12-01T00:00:00"/>
  </r>
  <r>
    <s v="TR000336"/>
    <x v="335"/>
    <x v="1"/>
    <s v="C00336"/>
    <s v="Eva"/>
    <x v="5"/>
    <x v="1"/>
    <x v="2"/>
    <x v="0"/>
    <x v="0"/>
    <x v="2"/>
    <n v="2"/>
    <x v="2"/>
    <x v="1"/>
    <x v="3"/>
    <s v="All Inclusive"/>
    <n v="7111.54"/>
    <n v="3215.81"/>
    <n v="4.2"/>
    <s v="Good"/>
    <x v="0"/>
    <x v="3"/>
    <x v="1"/>
    <x v="1"/>
    <s v="REF789"/>
    <s v="Sea View"/>
    <d v="2023-12-02T00:00:00"/>
  </r>
  <r>
    <s v="TR000337"/>
    <x v="336"/>
    <x v="2"/>
    <s v="C00337"/>
    <s v="Bob"/>
    <x v="20"/>
    <x v="1"/>
    <x v="0"/>
    <x v="0"/>
    <x v="0"/>
    <x v="0"/>
    <n v="13"/>
    <x v="2"/>
    <x v="3"/>
    <x v="3"/>
    <s v="All Inclusive"/>
    <n v="33824.9"/>
    <n v="1971.19"/>
    <n v="1.9"/>
    <s v="None"/>
    <x v="0"/>
    <x v="1"/>
    <x v="0"/>
    <x v="1"/>
    <s v="N/A"/>
    <s v="Extra Bed"/>
    <d v="2023-12-03T00:00:00"/>
  </r>
  <r>
    <s v="TR000338"/>
    <x v="337"/>
    <x v="0"/>
    <s v="C00338"/>
    <s v="Bob"/>
    <x v="18"/>
    <x v="2"/>
    <x v="2"/>
    <x v="0"/>
    <x v="0"/>
    <x v="2"/>
    <n v="6"/>
    <x v="4"/>
    <x v="2"/>
    <x v="1"/>
    <s v="Half Board"/>
    <n v="45828.52"/>
    <n v="2340.89"/>
    <n v="2.4"/>
    <s v="None"/>
    <x v="0"/>
    <x v="0"/>
    <x v="1"/>
    <x v="1"/>
    <s v="REF321"/>
    <s v="N/A"/>
    <d v="2023-12-04T00:00:00"/>
  </r>
  <r>
    <s v="TR000339"/>
    <x v="338"/>
    <x v="1"/>
    <s v="C00339"/>
    <s v="Charlie"/>
    <x v="7"/>
    <x v="1"/>
    <x v="4"/>
    <x v="1"/>
    <x v="0"/>
    <x v="4"/>
    <n v="12"/>
    <x v="2"/>
    <x v="1"/>
    <x v="1"/>
    <s v="Half Board"/>
    <n v="7382.51"/>
    <n v="4531.33"/>
    <n v="4.5"/>
    <s v="Excellent"/>
    <x v="0"/>
    <x v="0"/>
    <x v="0"/>
    <x v="1"/>
    <s v="REF123"/>
    <s v="Extra Bed"/>
    <d v="2023-12-05T00:00:00"/>
  </r>
  <r>
    <s v="TR000340"/>
    <x v="339"/>
    <x v="1"/>
    <s v="C00340"/>
    <s v="Eva"/>
    <x v="29"/>
    <x v="1"/>
    <x v="2"/>
    <x v="0"/>
    <x v="0"/>
    <x v="2"/>
    <n v="13"/>
    <x v="0"/>
    <x v="1"/>
    <x v="1"/>
    <s v="Full Board"/>
    <n v="15385.04"/>
    <n v="4653.5200000000004"/>
    <n v="1.2"/>
    <s v="Poor"/>
    <x v="0"/>
    <x v="2"/>
    <x v="0"/>
    <x v="0"/>
    <s v="REF456"/>
    <s v="Extra Bed"/>
    <d v="2023-12-06T00:00:00"/>
  </r>
  <r>
    <s v="TR000341"/>
    <x v="340"/>
    <x v="0"/>
    <s v="C00341"/>
    <s v="Alice"/>
    <x v="27"/>
    <x v="0"/>
    <x v="1"/>
    <x v="1"/>
    <x v="0"/>
    <x v="1"/>
    <n v="11"/>
    <x v="1"/>
    <x v="3"/>
    <x v="0"/>
    <s v="Breakfast Only"/>
    <n v="45408.47"/>
    <n v="4477.07"/>
    <n v="3"/>
    <s v="None"/>
    <x v="0"/>
    <x v="3"/>
    <x v="2"/>
    <x v="1"/>
    <s v="REF456"/>
    <s v="Extra Bed"/>
    <d v="2023-12-07T00:00:00"/>
  </r>
  <r>
    <s v="TR000342"/>
    <x v="341"/>
    <x v="1"/>
    <s v="C00342"/>
    <s v="Alice"/>
    <x v="21"/>
    <x v="1"/>
    <x v="2"/>
    <x v="0"/>
    <x v="0"/>
    <x v="2"/>
    <n v="2"/>
    <x v="4"/>
    <x v="0"/>
    <x v="1"/>
    <s v="Full Board"/>
    <n v="16364.16"/>
    <n v="691.85"/>
    <n v="2.9"/>
    <s v="None"/>
    <x v="2"/>
    <x v="3"/>
    <x v="1"/>
    <x v="1"/>
    <s v="N/A"/>
    <s v="Sea View"/>
    <d v="2023-12-08T00:00:00"/>
  </r>
  <r>
    <s v="TR000343"/>
    <x v="342"/>
    <x v="0"/>
    <s v="C00343"/>
    <s v="David"/>
    <x v="48"/>
    <x v="2"/>
    <x v="0"/>
    <x v="0"/>
    <x v="0"/>
    <x v="0"/>
    <n v="11"/>
    <x v="3"/>
    <x v="1"/>
    <x v="0"/>
    <s v="All Inclusive"/>
    <n v="33735.35"/>
    <n v="4250.42"/>
    <n v="4"/>
    <s v="Good"/>
    <x v="0"/>
    <x v="1"/>
    <x v="1"/>
    <x v="1"/>
    <s v="REF321"/>
    <s v="N/A"/>
    <d v="2023-12-09T00:00:00"/>
  </r>
  <r>
    <s v="TR000344"/>
    <x v="343"/>
    <x v="3"/>
    <s v="C00344"/>
    <s v="Alice"/>
    <x v="13"/>
    <x v="0"/>
    <x v="2"/>
    <x v="0"/>
    <x v="0"/>
    <x v="2"/>
    <n v="11"/>
    <x v="0"/>
    <x v="2"/>
    <x v="1"/>
    <s v="Full Board"/>
    <n v="28136.45"/>
    <n v="4741.82"/>
    <n v="2.1"/>
    <s v="Average"/>
    <x v="1"/>
    <x v="0"/>
    <x v="1"/>
    <x v="0"/>
    <s v="REF789"/>
    <s v="N/A"/>
    <d v="2023-12-10T00:00:00"/>
  </r>
  <r>
    <s v="TR000345"/>
    <x v="344"/>
    <x v="0"/>
    <s v="C00345"/>
    <s v="Charlie"/>
    <x v="45"/>
    <x v="0"/>
    <x v="4"/>
    <x v="1"/>
    <x v="0"/>
    <x v="4"/>
    <n v="5"/>
    <x v="1"/>
    <x v="2"/>
    <x v="3"/>
    <s v="Full Board"/>
    <n v="31027.4"/>
    <n v="1806.25"/>
    <n v="1.9"/>
    <s v="Poor"/>
    <x v="2"/>
    <x v="2"/>
    <x v="1"/>
    <x v="0"/>
    <s v="REF321"/>
    <s v="Sea View"/>
    <d v="2023-12-11T00:00:00"/>
  </r>
  <r>
    <s v="TR000346"/>
    <x v="345"/>
    <x v="0"/>
    <s v="C00346"/>
    <s v="Charlie"/>
    <x v="36"/>
    <x v="2"/>
    <x v="4"/>
    <x v="1"/>
    <x v="0"/>
    <x v="4"/>
    <n v="9"/>
    <x v="0"/>
    <x v="2"/>
    <x v="3"/>
    <s v="Full Board"/>
    <n v="22542.080000000002"/>
    <n v="2593.23"/>
    <n v="4.7"/>
    <s v="None"/>
    <x v="0"/>
    <x v="0"/>
    <x v="2"/>
    <x v="1"/>
    <s v="N/A"/>
    <s v="Extra Bed"/>
    <d v="2023-12-12T00:00:00"/>
  </r>
  <r>
    <s v="TR000347"/>
    <x v="346"/>
    <x v="0"/>
    <s v="C00347"/>
    <s v="Alice"/>
    <x v="24"/>
    <x v="0"/>
    <x v="2"/>
    <x v="0"/>
    <x v="0"/>
    <x v="2"/>
    <n v="2"/>
    <x v="0"/>
    <x v="2"/>
    <x v="1"/>
    <s v="All Inclusive"/>
    <n v="17099.599999999999"/>
    <n v="3895.48"/>
    <n v="3.3"/>
    <s v="Average"/>
    <x v="3"/>
    <x v="3"/>
    <x v="2"/>
    <x v="1"/>
    <s v="REF321"/>
    <s v="Extra Bed"/>
    <d v="2023-12-13T00:00:00"/>
  </r>
  <r>
    <s v="TR000348"/>
    <x v="347"/>
    <x v="1"/>
    <s v="C00348"/>
    <s v="Alice"/>
    <x v="17"/>
    <x v="0"/>
    <x v="4"/>
    <x v="1"/>
    <x v="0"/>
    <x v="4"/>
    <n v="12"/>
    <x v="3"/>
    <x v="3"/>
    <x v="1"/>
    <s v="Breakfast Only"/>
    <n v="5281.07"/>
    <n v="2810.39"/>
    <n v="1.4"/>
    <s v="Poor"/>
    <x v="1"/>
    <x v="2"/>
    <x v="2"/>
    <x v="1"/>
    <s v="N/A"/>
    <s v="N/A"/>
    <d v="2023-12-14T00:00:00"/>
  </r>
  <r>
    <s v="TR000349"/>
    <x v="348"/>
    <x v="1"/>
    <s v="C00349"/>
    <s v="David"/>
    <x v="20"/>
    <x v="0"/>
    <x v="4"/>
    <x v="1"/>
    <x v="0"/>
    <x v="4"/>
    <n v="3"/>
    <x v="1"/>
    <x v="1"/>
    <x v="0"/>
    <s v="Full Board"/>
    <n v="37981.199999999997"/>
    <n v="4967.42"/>
    <n v="1.8"/>
    <s v="Poor"/>
    <x v="2"/>
    <x v="0"/>
    <x v="0"/>
    <x v="0"/>
    <s v="REF321"/>
    <s v="Extra Bed"/>
    <d v="2023-12-15T00:00:00"/>
  </r>
  <r>
    <s v="TR000350"/>
    <x v="349"/>
    <x v="0"/>
    <s v="C00350"/>
    <s v="Alice"/>
    <x v="37"/>
    <x v="0"/>
    <x v="0"/>
    <x v="0"/>
    <x v="0"/>
    <x v="0"/>
    <n v="2"/>
    <x v="0"/>
    <x v="3"/>
    <x v="2"/>
    <s v="All Inclusive"/>
    <n v="38066.39"/>
    <n v="2278.5700000000002"/>
    <n v="5"/>
    <s v="Excellent"/>
    <x v="1"/>
    <x v="0"/>
    <x v="0"/>
    <x v="1"/>
    <s v="REF123"/>
    <s v="Wheelchair"/>
    <d v="2023-12-16T00:00:00"/>
  </r>
  <r>
    <s v="TR000351"/>
    <x v="350"/>
    <x v="1"/>
    <s v="C00351"/>
    <s v="David"/>
    <x v="39"/>
    <x v="2"/>
    <x v="1"/>
    <x v="1"/>
    <x v="0"/>
    <x v="1"/>
    <n v="12"/>
    <x v="3"/>
    <x v="2"/>
    <x v="0"/>
    <s v="Half Board"/>
    <n v="34524.11"/>
    <n v="3569.71"/>
    <n v="1.8"/>
    <s v="Poor"/>
    <x v="2"/>
    <x v="1"/>
    <x v="0"/>
    <x v="0"/>
    <s v="REF456"/>
    <s v="Extra Bed"/>
    <d v="2023-12-17T00:00:00"/>
  </r>
  <r>
    <s v="TR000352"/>
    <x v="351"/>
    <x v="2"/>
    <s v="C00352"/>
    <s v="David"/>
    <x v="16"/>
    <x v="2"/>
    <x v="0"/>
    <x v="0"/>
    <x v="0"/>
    <x v="0"/>
    <n v="8"/>
    <x v="4"/>
    <x v="2"/>
    <x v="3"/>
    <s v="Breakfast Only"/>
    <n v="33250.79"/>
    <n v="3962.96"/>
    <n v="3.4"/>
    <s v="Average"/>
    <x v="3"/>
    <x v="1"/>
    <x v="2"/>
    <x v="0"/>
    <s v="N/A"/>
    <s v="Extra Bed"/>
    <d v="2023-12-18T00:00:00"/>
  </r>
  <r>
    <s v="TR000353"/>
    <x v="352"/>
    <x v="2"/>
    <s v="C00353"/>
    <s v="Alice"/>
    <x v="32"/>
    <x v="0"/>
    <x v="3"/>
    <x v="1"/>
    <x v="0"/>
    <x v="3"/>
    <n v="3"/>
    <x v="3"/>
    <x v="2"/>
    <x v="1"/>
    <s v="All Inclusive"/>
    <n v="14454.71"/>
    <n v="2470.5"/>
    <n v="2.7"/>
    <s v="None"/>
    <x v="1"/>
    <x v="3"/>
    <x v="0"/>
    <x v="1"/>
    <s v="N/A"/>
    <s v="Early Check-in"/>
    <d v="2023-12-19T00:00:00"/>
  </r>
  <r>
    <s v="TR000354"/>
    <x v="353"/>
    <x v="1"/>
    <s v="C00354"/>
    <s v="Bob"/>
    <x v="15"/>
    <x v="0"/>
    <x v="0"/>
    <x v="0"/>
    <x v="0"/>
    <x v="0"/>
    <n v="2"/>
    <x v="2"/>
    <x v="3"/>
    <x v="3"/>
    <s v="Full Board"/>
    <n v="4050.21"/>
    <n v="4284.92"/>
    <n v="4.5"/>
    <s v="Excellent"/>
    <x v="1"/>
    <x v="0"/>
    <x v="1"/>
    <x v="0"/>
    <s v="REF456"/>
    <s v="N/A"/>
    <d v="2023-12-20T00:00:00"/>
  </r>
  <r>
    <s v="TR000355"/>
    <x v="354"/>
    <x v="1"/>
    <s v="C00355"/>
    <s v="Bob"/>
    <x v="25"/>
    <x v="2"/>
    <x v="2"/>
    <x v="0"/>
    <x v="0"/>
    <x v="2"/>
    <n v="13"/>
    <x v="3"/>
    <x v="2"/>
    <x v="2"/>
    <s v="All Inclusive"/>
    <n v="41009.620000000003"/>
    <n v="2730.77"/>
    <n v="4"/>
    <s v="Good"/>
    <x v="2"/>
    <x v="1"/>
    <x v="0"/>
    <x v="1"/>
    <s v="REF789"/>
    <s v="N/A"/>
    <d v="2023-12-21T00:00:00"/>
  </r>
  <r>
    <s v="TR000356"/>
    <x v="355"/>
    <x v="0"/>
    <s v="C00356"/>
    <s v="David"/>
    <x v="16"/>
    <x v="2"/>
    <x v="1"/>
    <x v="1"/>
    <x v="0"/>
    <x v="1"/>
    <n v="7"/>
    <x v="3"/>
    <x v="1"/>
    <x v="0"/>
    <s v="Breakfast Only"/>
    <n v="26083.51"/>
    <n v="2058.25"/>
    <n v="3.4"/>
    <s v="Average"/>
    <x v="2"/>
    <x v="0"/>
    <x v="2"/>
    <x v="0"/>
    <s v="N/A"/>
    <s v="Wheelchair"/>
    <d v="2023-12-22T00:00:00"/>
  </r>
  <r>
    <s v="TR000357"/>
    <x v="356"/>
    <x v="3"/>
    <s v="C00357"/>
    <s v="Alice"/>
    <x v="24"/>
    <x v="2"/>
    <x v="2"/>
    <x v="0"/>
    <x v="0"/>
    <x v="2"/>
    <n v="7"/>
    <x v="3"/>
    <x v="2"/>
    <x v="3"/>
    <s v="Full Board"/>
    <n v="17421.39"/>
    <n v="539.12"/>
    <n v="1"/>
    <s v="None"/>
    <x v="3"/>
    <x v="2"/>
    <x v="2"/>
    <x v="0"/>
    <s v="REF123"/>
    <s v="Wheelchair"/>
    <d v="2023-12-23T00:00:00"/>
  </r>
  <r>
    <s v="TR000358"/>
    <x v="357"/>
    <x v="1"/>
    <s v="C00358"/>
    <s v="Bob"/>
    <x v="27"/>
    <x v="0"/>
    <x v="3"/>
    <x v="1"/>
    <x v="0"/>
    <x v="3"/>
    <n v="11"/>
    <x v="0"/>
    <x v="1"/>
    <x v="0"/>
    <s v="Half Board"/>
    <n v="7790.8"/>
    <n v="1967.07"/>
    <n v="4.5"/>
    <s v="Excellent"/>
    <x v="0"/>
    <x v="0"/>
    <x v="2"/>
    <x v="0"/>
    <s v="REF321"/>
    <s v="Wheelchair"/>
    <d v="2023-12-24T00:00:00"/>
  </r>
  <r>
    <s v="TR000359"/>
    <x v="358"/>
    <x v="2"/>
    <s v="C00359"/>
    <s v="Alice"/>
    <x v="13"/>
    <x v="0"/>
    <x v="1"/>
    <x v="1"/>
    <x v="0"/>
    <x v="1"/>
    <n v="3"/>
    <x v="1"/>
    <x v="1"/>
    <x v="1"/>
    <s v="Half Board"/>
    <n v="5947.91"/>
    <n v="3669.68"/>
    <n v="2.8"/>
    <s v="Average"/>
    <x v="2"/>
    <x v="0"/>
    <x v="2"/>
    <x v="1"/>
    <s v="REF123"/>
    <s v="N/A"/>
    <d v="2023-12-25T00:00:00"/>
  </r>
  <r>
    <s v="TR000360"/>
    <x v="359"/>
    <x v="0"/>
    <s v="C00360"/>
    <s v="Alice"/>
    <x v="29"/>
    <x v="1"/>
    <x v="4"/>
    <x v="1"/>
    <x v="0"/>
    <x v="4"/>
    <n v="2"/>
    <x v="3"/>
    <x v="2"/>
    <x v="3"/>
    <s v="Half Board"/>
    <n v="19396.740000000002"/>
    <n v="4606.43"/>
    <n v="4.7"/>
    <s v="None"/>
    <x v="2"/>
    <x v="3"/>
    <x v="1"/>
    <x v="0"/>
    <s v="N/A"/>
    <s v="Early Check-in"/>
    <d v="2023-12-26T00:00:00"/>
  </r>
  <r>
    <s v="TR000361"/>
    <x v="360"/>
    <x v="1"/>
    <s v="C00361"/>
    <s v="Alice"/>
    <x v="35"/>
    <x v="2"/>
    <x v="0"/>
    <x v="0"/>
    <x v="0"/>
    <x v="0"/>
    <n v="11"/>
    <x v="3"/>
    <x v="3"/>
    <x v="2"/>
    <s v="All Inclusive"/>
    <n v="40822.639999999999"/>
    <n v="1258.4000000000001"/>
    <n v="3"/>
    <s v="Average"/>
    <x v="2"/>
    <x v="2"/>
    <x v="0"/>
    <x v="0"/>
    <s v="REF789"/>
    <s v="Early Check-in"/>
    <d v="2023-12-27T00:00:00"/>
  </r>
  <r>
    <s v="TR000362"/>
    <x v="361"/>
    <x v="2"/>
    <s v="C00362"/>
    <s v="Eva"/>
    <x v="23"/>
    <x v="0"/>
    <x v="2"/>
    <x v="0"/>
    <x v="0"/>
    <x v="2"/>
    <n v="4"/>
    <x v="2"/>
    <x v="0"/>
    <x v="0"/>
    <s v="Breakfast Only"/>
    <n v="46180.02"/>
    <n v="1776.18"/>
    <n v="3.8"/>
    <s v="Good"/>
    <x v="3"/>
    <x v="2"/>
    <x v="0"/>
    <x v="1"/>
    <s v="N/A"/>
    <s v="Sea View"/>
    <d v="2023-12-28T00:00:00"/>
  </r>
  <r>
    <s v="TR000363"/>
    <x v="362"/>
    <x v="2"/>
    <s v="C00363"/>
    <s v="Alice"/>
    <x v="19"/>
    <x v="2"/>
    <x v="3"/>
    <x v="1"/>
    <x v="0"/>
    <x v="3"/>
    <n v="11"/>
    <x v="2"/>
    <x v="0"/>
    <x v="0"/>
    <s v="Half Board"/>
    <n v="45147.31"/>
    <n v="769.8"/>
    <n v="1.3"/>
    <s v="Poor"/>
    <x v="0"/>
    <x v="1"/>
    <x v="2"/>
    <x v="0"/>
    <s v="REF789"/>
    <s v="N/A"/>
    <d v="2023-12-29T00:00:00"/>
  </r>
  <r>
    <s v="TR000364"/>
    <x v="363"/>
    <x v="3"/>
    <s v="C00364"/>
    <s v="Eva"/>
    <x v="26"/>
    <x v="0"/>
    <x v="4"/>
    <x v="1"/>
    <x v="0"/>
    <x v="4"/>
    <n v="6"/>
    <x v="4"/>
    <x v="1"/>
    <x v="2"/>
    <s v="Full Board"/>
    <n v="46240.04"/>
    <n v="3453.61"/>
    <n v="4"/>
    <s v="Good"/>
    <x v="0"/>
    <x v="2"/>
    <x v="0"/>
    <x v="0"/>
    <s v="REF456"/>
    <s v="Sea View"/>
    <d v="2023-12-30T00:00:00"/>
  </r>
  <r>
    <s v="TR000365"/>
    <x v="364"/>
    <x v="0"/>
    <s v="C00365"/>
    <s v="David"/>
    <x v="31"/>
    <x v="2"/>
    <x v="0"/>
    <x v="0"/>
    <x v="0"/>
    <x v="0"/>
    <n v="7"/>
    <x v="4"/>
    <x v="3"/>
    <x v="3"/>
    <s v="Full Board"/>
    <n v="45663.09"/>
    <n v="4800.9399999999996"/>
    <n v="2.4"/>
    <s v="Average"/>
    <x v="3"/>
    <x v="3"/>
    <x v="1"/>
    <x v="1"/>
    <s v="REF321"/>
    <s v="Extra Bed"/>
    <d v="2023-12-31T00:00:00"/>
  </r>
  <r>
    <s v="TR000366"/>
    <x v="365"/>
    <x v="0"/>
    <s v="C00366"/>
    <s v="Bob"/>
    <x v="31"/>
    <x v="0"/>
    <x v="4"/>
    <x v="1"/>
    <x v="0"/>
    <x v="4"/>
    <n v="4"/>
    <x v="2"/>
    <x v="0"/>
    <x v="3"/>
    <s v="Full Board"/>
    <n v="27779.56"/>
    <n v="3204.76"/>
    <n v="2.4"/>
    <s v="Average"/>
    <x v="0"/>
    <x v="1"/>
    <x v="2"/>
    <x v="1"/>
    <s v="REF123"/>
    <s v="Wheelchair"/>
    <d v="2024-01-01T00:00:00"/>
  </r>
  <r>
    <s v="TR000367"/>
    <x v="366"/>
    <x v="3"/>
    <s v="C00367"/>
    <s v="Bob"/>
    <x v="48"/>
    <x v="1"/>
    <x v="0"/>
    <x v="0"/>
    <x v="0"/>
    <x v="0"/>
    <n v="10"/>
    <x v="1"/>
    <x v="2"/>
    <x v="0"/>
    <s v="All Inclusive"/>
    <n v="13312.54"/>
    <n v="3085.38"/>
    <n v="1.5"/>
    <s v="Poor"/>
    <x v="1"/>
    <x v="0"/>
    <x v="0"/>
    <x v="1"/>
    <s v="REF789"/>
    <s v="Sea View"/>
    <d v="2024-01-02T00:00:00"/>
  </r>
  <r>
    <s v="TR000368"/>
    <x v="367"/>
    <x v="3"/>
    <s v="C00368"/>
    <s v="Bob"/>
    <x v="47"/>
    <x v="1"/>
    <x v="1"/>
    <x v="1"/>
    <x v="0"/>
    <x v="1"/>
    <n v="12"/>
    <x v="4"/>
    <x v="2"/>
    <x v="2"/>
    <s v="Breakfast Only"/>
    <n v="40508.19"/>
    <n v="2767.45"/>
    <n v="1.6"/>
    <s v="Poor"/>
    <x v="3"/>
    <x v="2"/>
    <x v="0"/>
    <x v="0"/>
    <s v="REF123"/>
    <s v="Sea View"/>
    <d v="2024-01-03T00:00:00"/>
  </r>
  <r>
    <s v="TR000369"/>
    <x v="368"/>
    <x v="0"/>
    <s v="C00369"/>
    <s v="Bob"/>
    <x v="19"/>
    <x v="2"/>
    <x v="4"/>
    <x v="1"/>
    <x v="0"/>
    <x v="4"/>
    <n v="6"/>
    <x v="1"/>
    <x v="1"/>
    <x v="0"/>
    <s v="Breakfast Only"/>
    <n v="13044.51"/>
    <n v="442.28"/>
    <n v="1.7"/>
    <s v="Poor"/>
    <x v="2"/>
    <x v="0"/>
    <x v="0"/>
    <x v="0"/>
    <s v="REF456"/>
    <s v="N/A"/>
    <d v="2024-01-04T00:00:00"/>
  </r>
  <r>
    <s v="TR000370"/>
    <x v="369"/>
    <x v="0"/>
    <s v="C00370"/>
    <s v="Bob"/>
    <x v="1"/>
    <x v="0"/>
    <x v="4"/>
    <x v="1"/>
    <x v="0"/>
    <x v="4"/>
    <n v="14"/>
    <x v="2"/>
    <x v="3"/>
    <x v="0"/>
    <s v="Half Board"/>
    <n v="15558.74"/>
    <n v="3647.52"/>
    <n v="2.2999999999999998"/>
    <s v="None"/>
    <x v="0"/>
    <x v="1"/>
    <x v="0"/>
    <x v="0"/>
    <s v="N/A"/>
    <s v="Wheelchair"/>
    <d v="2024-01-05T00:00:00"/>
  </r>
  <r>
    <s v="TR000371"/>
    <x v="370"/>
    <x v="1"/>
    <s v="C00371"/>
    <s v="Bob"/>
    <x v="14"/>
    <x v="0"/>
    <x v="4"/>
    <x v="1"/>
    <x v="0"/>
    <x v="4"/>
    <n v="3"/>
    <x v="4"/>
    <x v="3"/>
    <x v="1"/>
    <s v="Breakfast Only"/>
    <n v="13962.95"/>
    <n v="3010.25"/>
    <n v="4.5999999999999996"/>
    <s v="Excellent"/>
    <x v="1"/>
    <x v="2"/>
    <x v="2"/>
    <x v="0"/>
    <s v="REF789"/>
    <s v="Wheelchair"/>
    <d v="2024-01-06T00:00:00"/>
  </r>
  <r>
    <s v="TR000372"/>
    <x v="371"/>
    <x v="1"/>
    <s v="C00372"/>
    <s v="Bob"/>
    <x v="43"/>
    <x v="2"/>
    <x v="1"/>
    <x v="1"/>
    <x v="0"/>
    <x v="1"/>
    <n v="11"/>
    <x v="3"/>
    <x v="0"/>
    <x v="3"/>
    <s v="Full Board"/>
    <n v="27204.17"/>
    <n v="3307.38"/>
    <n v="2.5"/>
    <s v="Average"/>
    <x v="3"/>
    <x v="1"/>
    <x v="2"/>
    <x v="0"/>
    <s v="REF321"/>
    <s v="Early Check-in"/>
    <d v="2024-01-07T00:00:00"/>
  </r>
  <r>
    <s v="TR000373"/>
    <x v="372"/>
    <x v="3"/>
    <s v="C00373"/>
    <s v="David"/>
    <x v="1"/>
    <x v="0"/>
    <x v="3"/>
    <x v="1"/>
    <x v="0"/>
    <x v="3"/>
    <n v="7"/>
    <x v="2"/>
    <x v="0"/>
    <x v="3"/>
    <s v="Full Board"/>
    <n v="18125.89"/>
    <n v="4494.0600000000004"/>
    <n v="3.9"/>
    <s v="None"/>
    <x v="3"/>
    <x v="1"/>
    <x v="1"/>
    <x v="1"/>
    <s v="REF789"/>
    <s v="Sea View"/>
    <d v="2024-01-08T00:00:00"/>
  </r>
  <r>
    <s v="TR000374"/>
    <x v="373"/>
    <x v="1"/>
    <s v="C00374"/>
    <s v="Alice"/>
    <x v="12"/>
    <x v="2"/>
    <x v="0"/>
    <x v="0"/>
    <x v="0"/>
    <x v="0"/>
    <n v="13"/>
    <x v="4"/>
    <x v="2"/>
    <x v="1"/>
    <s v="All Inclusive"/>
    <n v="10245.33"/>
    <n v="3919.8"/>
    <n v="1.3"/>
    <s v="Poor"/>
    <x v="2"/>
    <x v="2"/>
    <x v="2"/>
    <x v="0"/>
    <s v="N/A"/>
    <s v="Early Check-in"/>
    <d v="2024-01-09T00:00:00"/>
  </r>
  <r>
    <s v="TR000375"/>
    <x v="374"/>
    <x v="2"/>
    <s v="C00375"/>
    <s v="Charlie"/>
    <x v="4"/>
    <x v="0"/>
    <x v="4"/>
    <x v="1"/>
    <x v="0"/>
    <x v="4"/>
    <n v="9"/>
    <x v="1"/>
    <x v="1"/>
    <x v="3"/>
    <s v="Full Board"/>
    <n v="24299.15"/>
    <n v="3904.58"/>
    <n v="3.4"/>
    <s v="Average"/>
    <x v="2"/>
    <x v="2"/>
    <x v="0"/>
    <x v="1"/>
    <s v="N/A"/>
    <s v="Sea View"/>
    <d v="2024-01-10T00:00:00"/>
  </r>
  <r>
    <s v="TR000376"/>
    <x v="375"/>
    <x v="1"/>
    <s v="C00376"/>
    <s v="Eva"/>
    <x v="0"/>
    <x v="2"/>
    <x v="1"/>
    <x v="1"/>
    <x v="0"/>
    <x v="1"/>
    <n v="12"/>
    <x v="1"/>
    <x v="3"/>
    <x v="3"/>
    <s v="Breakfast Only"/>
    <n v="44073.64"/>
    <n v="4635.92"/>
    <n v="2.9"/>
    <s v="None"/>
    <x v="3"/>
    <x v="1"/>
    <x v="0"/>
    <x v="0"/>
    <s v="REF321"/>
    <s v="N/A"/>
    <d v="2024-01-11T00:00:00"/>
  </r>
  <r>
    <s v="TR000377"/>
    <x v="376"/>
    <x v="1"/>
    <s v="C00377"/>
    <s v="Charlie"/>
    <x v="41"/>
    <x v="0"/>
    <x v="3"/>
    <x v="1"/>
    <x v="0"/>
    <x v="3"/>
    <n v="7"/>
    <x v="4"/>
    <x v="0"/>
    <x v="3"/>
    <s v="Full Board"/>
    <n v="29815.98"/>
    <n v="4949.67"/>
    <n v="4.9000000000000004"/>
    <s v="Excellent"/>
    <x v="1"/>
    <x v="3"/>
    <x v="0"/>
    <x v="0"/>
    <s v="REF321"/>
    <s v="N/A"/>
    <d v="2024-01-12T00:00:00"/>
  </r>
  <r>
    <s v="TR000378"/>
    <x v="377"/>
    <x v="2"/>
    <s v="C00378"/>
    <s v="Charlie"/>
    <x v="12"/>
    <x v="2"/>
    <x v="0"/>
    <x v="0"/>
    <x v="0"/>
    <x v="0"/>
    <n v="5"/>
    <x v="1"/>
    <x v="0"/>
    <x v="2"/>
    <s v="Half Board"/>
    <n v="44281.77"/>
    <n v="2906.41"/>
    <n v="4.4000000000000004"/>
    <s v="Good"/>
    <x v="2"/>
    <x v="2"/>
    <x v="1"/>
    <x v="1"/>
    <s v="REF456"/>
    <s v="Extra Bed"/>
    <d v="2024-01-13T00:00:00"/>
  </r>
  <r>
    <s v="TR000379"/>
    <x v="378"/>
    <x v="3"/>
    <s v="C00379"/>
    <s v="Alice"/>
    <x v="30"/>
    <x v="0"/>
    <x v="1"/>
    <x v="1"/>
    <x v="0"/>
    <x v="1"/>
    <n v="7"/>
    <x v="4"/>
    <x v="1"/>
    <x v="1"/>
    <s v="All Inclusive"/>
    <n v="12205.99"/>
    <n v="544.41"/>
    <n v="2.8"/>
    <s v="Average"/>
    <x v="3"/>
    <x v="1"/>
    <x v="2"/>
    <x v="0"/>
    <s v="REF123"/>
    <s v="Sea View"/>
    <d v="2024-01-14T00:00:00"/>
  </r>
  <r>
    <s v="TR000380"/>
    <x v="379"/>
    <x v="2"/>
    <s v="C00380"/>
    <s v="Alice"/>
    <x v="31"/>
    <x v="1"/>
    <x v="0"/>
    <x v="0"/>
    <x v="0"/>
    <x v="0"/>
    <n v="9"/>
    <x v="4"/>
    <x v="1"/>
    <x v="0"/>
    <s v="All Inclusive"/>
    <n v="10847.77"/>
    <n v="2295.65"/>
    <n v="4.0999999999999996"/>
    <s v="Good"/>
    <x v="3"/>
    <x v="0"/>
    <x v="2"/>
    <x v="0"/>
    <s v="REF789"/>
    <s v="Sea View"/>
    <d v="2024-01-15T00:00:00"/>
  </r>
  <r>
    <s v="TR000381"/>
    <x v="380"/>
    <x v="1"/>
    <s v="C00381"/>
    <s v="Alice"/>
    <x v="44"/>
    <x v="0"/>
    <x v="4"/>
    <x v="1"/>
    <x v="0"/>
    <x v="4"/>
    <n v="9"/>
    <x v="1"/>
    <x v="2"/>
    <x v="2"/>
    <s v="Breakfast Only"/>
    <n v="30052.12"/>
    <n v="3938.01"/>
    <n v="1.8"/>
    <s v="Poor"/>
    <x v="2"/>
    <x v="0"/>
    <x v="2"/>
    <x v="1"/>
    <s v="REF456"/>
    <s v="Wheelchair"/>
    <d v="2024-01-16T00:00:00"/>
  </r>
  <r>
    <s v="TR000382"/>
    <x v="381"/>
    <x v="3"/>
    <s v="C00382"/>
    <s v="Bob"/>
    <x v="26"/>
    <x v="2"/>
    <x v="3"/>
    <x v="1"/>
    <x v="0"/>
    <x v="3"/>
    <n v="14"/>
    <x v="0"/>
    <x v="1"/>
    <x v="0"/>
    <s v="Full Board"/>
    <n v="24776.46"/>
    <n v="138.63"/>
    <n v="3.2"/>
    <s v="Average"/>
    <x v="0"/>
    <x v="2"/>
    <x v="0"/>
    <x v="1"/>
    <s v="REF123"/>
    <s v="Wheelchair"/>
    <d v="2024-01-17T00:00:00"/>
  </r>
  <r>
    <s v="TR000383"/>
    <x v="382"/>
    <x v="1"/>
    <s v="C00383"/>
    <s v="David"/>
    <x v="3"/>
    <x v="1"/>
    <x v="1"/>
    <x v="1"/>
    <x v="0"/>
    <x v="1"/>
    <n v="11"/>
    <x v="3"/>
    <x v="2"/>
    <x v="1"/>
    <s v="Full Board"/>
    <n v="34028.11"/>
    <n v="284.44"/>
    <n v="1.3"/>
    <s v="Poor"/>
    <x v="1"/>
    <x v="2"/>
    <x v="0"/>
    <x v="0"/>
    <s v="REF456"/>
    <s v="Early Check-in"/>
    <d v="2024-01-18T00:00:00"/>
  </r>
  <r>
    <s v="TR000384"/>
    <x v="383"/>
    <x v="2"/>
    <s v="C00384"/>
    <s v="Bob"/>
    <x v="9"/>
    <x v="0"/>
    <x v="3"/>
    <x v="1"/>
    <x v="0"/>
    <x v="3"/>
    <n v="3"/>
    <x v="2"/>
    <x v="2"/>
    <x v="1"/>
    <s v="Breakfast Only"/>
    <n v="40347.46"/>
    <n v="335.79"/>
    <n v="2.4"/>
    <s v="None"/>
    <x v="0"/>
    <x v="0"/>
    <x v="0"/>
    <x v="1"/>
    <s v="REF321"/>
    <s v="Extra Bed"/>
    <d v="2024-01-19T00:00:00"/>
  </r>
  <r>
    <s v="TR000385"/>
    <x v="384"/>
    <x v="2"/>
    <s v="C00385"/>
    <s v="David"/>
    <x v="5"/>
    <x v="1"/>
    <x v="4"/>
    <x v="1"/>
    <x v="0"/>
    <x v="4"/>
    <n v="9"/>
    <x v="3"/>
    <x v="1"/>
    <x v="1"/>
    <s v="Breakfast Only"/>
    <n v="38311.440000000002"/>
    <n v="3655.18"/>
    <n v="1.9"/>
    <s v="Poor"/>
    <x v="0"/>
    <x v="1"/>
    <x v="1"/>
    <x v="0"/>
    <s v="REF321"/>
    <s v="N/A"/>
    <d v="2024-01-20T00:00:00"/>
  </r>
  <r>
    <s v="TR000386"/>
    <x v="385"/>
    <x v="1"/>
    <s v="C00386"/>
    <s v="David"/>
    <x v="11"/>
    <x v="0"/>
    <x v="3"/>
    <x v="1"/>
    <x v="0"/>
    <x v="3"/>
    <n v="7"/>
    <x v="2"/>
    <x v="1"/>
    <x v="3"/>
    <s v="Half Board"/>
    <n v="47286.28"/>
    <n v="2505.83"/>
    <n v="3.9"/>
    <s v="Good"/>
    <x v="1"/>
    <x v="1"/>
    <x v="1"/>
    <x v="1"/>
    <s v="N/A"/>
    <s v="Sea View"/>
    <d v="2024-01-21T00:00:00"/>
  </r>
  <r>
    <s v="TR000387"/>
    <x v="386"/>
    <x v="0"/>
    <s v="C00387"/>
    <s v="Charlie"/>
    <x v="23"/>
    <x v="1"/>
    <x v="3"/>
    <x v="1"/>
    <x v="0"/>
    <x v="3"/>
    <n v="3"/>
    <x v="2"/>
    <x v="1"/>
    <x v="2"/>
    <s v="Breakfast Only"/>
    <n v="21718.05"/>
    <n v="1844.49"/>
    <n v="3"/>
    <s v="Average"/>
    <x v="1"/>
    <x v="1"/>
    <x v="0"/>
    <x v="0"/>
    <s v="REF789"/>
    <s v="Early Check-in"/>
    <d v="2024-01-22T00:00:00"/>
  </r>
  <r>
    <s v="TR000388"/>
    <x v="387"/>
    <x v="0"/>
    <s v="C00388"/>
    <s v="Charlie"/>
    <x v="11"/>
    <x v="2"/>
    <x v="2"/>
    <x v="0"/>
    <x v="0"/>
    <x v="2"/>
    <n v="2"/>
    <x v="3"/>
    <x v="1"/>
    <x v="1"/>
    <s v="Full Board"/>
    <n v="12700.18"/>
    <n v="528.09"/>
    <n v="4"/>
    <s v="None"/>
    <x v="2"/>
    <x v="3"/>
    <x v="1"/>
    <x v="1"/>
    <s v="REF789"/>
    <s v="Extra Bed"/>
    <d v="2024-01-23T00:00:00"/>
  </r>
  <r>
    <s v="TR000389"/>
    <x v="388"/>
    <x v="2"/>
    <s v="C00389"/>
    <s v="David"/>
    <x v="29"/>
    <x v="0"/>
    <x v="3"/>
    <x v="1"/>
    <x v="0"/>
    <x v="3"/>
    <n v="7"/>
    <x v="4"/>
    <x v="1"/>
    <x v="0"/>
    <s v="Half Board"/>
    <n v="28892.89"/>
    <n v="3661.2"/>
    <n v="3.1"/>
    <s v="Average"/>
    <x v="2"/>
    <x v="2"/>
    <x v="1"/>
    <x v="1"/>
    <s v="REF789"/>
    <s v="Wheelchair"/>
    <d v="2024-01-24T00:00:00"/>
  </r>
  <r>
    <s v="TR000390"/>
    <x v="389"/>
    <x v="2"/>
    <s v="C00390"/>
    <s v="David"/>
    <x v="33"/>
    <x v="0"/>
    <x v="0"/>
    <x v="0"/>
    <x v="0"/>
    <x v="0"/>
    <n v="14"/>
    <x v="1"/>
    <x v="2"/>
    <x v="3"/>
    <s v="All Inclusive"/>
    <n v="8204.93"/>
    <n v="1605.1"/>
    <n v="1.3"/>
    <s v="None"/>
    <x v="2"/>
    <x v="3"/>
    <x v="1"/>
    <x v="0"/>
    <s v="REF456"/>
    <s v="Extra Bed"/>
    <d v="2024-01-25T00:00:00"/>
  </r>
  <r>
    <s v="TR000391"/>
    <x v="390"/>
    <x v="0"/>
    <s v="C00391"/>
    <s v="Bob"/>
    <x v="37"/>
    <x v="2"/>
    <x v="1"/>
    <x v="1"/>
    <x v="0"/>
    <x v="1"/>
    <n v="8"/>
    <x v="0"/>
    <x v="0"/>
    <x v="3"/>
    <s v="Full Board"/>
    <n v="16576"/>
    <n v="1326.62"/>
    <n v="3.9"/>
    <s v="None"/>
    <x v="1"/>
    <x v="3"/>
    <x v="2"/>
    <x v="1"/>
    <s v="REF456"/>
    <s v="Early Check-in"/>
    <d v="2024-01-26T00:00:00"/>
  </r>
  <r>
    <s v="TR000392"/>
    <x v="391"/>
    <x v="0"/>
    <s v="C00392"/>
    <s v="Bob"/>
    <x v="40"/>
    <x v="1"/>
    <x v="2"/>
    <x v="0"/>
    <x v="0"/>
    <x v="2"/>
    <n v="11"/>
    <x v="0"/>
    <x v="3"/>
    <x v="2"/>
    <s v="All Inclusive"/>
    <n v="12770.74"/>
    <n v="3261.6"/>
    <n v="4.3"/>
    <s v="Good"/>
    <x v="0"/>
    <x v="3"/>
    <x v="1"/>
    <x v="1"/>
    <s v="REF789"/>
    <s v="N/A"/>
    <d v="2024-01-27T00:00:00"/>
  </r>
  <r>
    <s v="TR000393"/>
    <x v="392"/>
    <x v="1"/>
    <s v="C00393"/>
    <s v="Charlie"/>
    <x v="0"/>
    <x v="2"/>
    <x v="1"/>
    <x v="1"/>
    <x v="0"/>
    <x v="1"/>
    <n v="6"/>
    <x v="0"/>
    <x v="3"/>
    <x v="2"/>
    <s v="All Inclusive"/>
    <n v="21638.49"/>
    <n v="2795.05"/>
    <n v="4.5999999999999996"/>
    <s v="Excellent"/>
    <x v="1"/>
    <x v="3"/>
    <x v="0"/>
    <x v="1"/>
    <s v="N/A"/>
    <s v="Wheelchair"/>
    <d v="2024-01-28T00:00:00"/>
  </r>
  <r>
    <s v="TR000394"/>
    <x v="393"/>
    <x v="1"/>
    <s v="C00394"/>
    <s v="Alice"/>
    <x v="37"/>
    <x v="2"/>
    <x v="1"/>
    <x v="1"/>
    <x v="0"/>
    <x v="1"/>
    <n v="11"/>
    <x v="3"/>
    <x v="2"/>
    <x v="2"/>
    <s v="All Inclusive"/>
    <n v="8227.18"/>
    <n v="1812.05"/>
    <n v="3.3"/>
    <s v="None"/>
    <x v="2"/>
    <x v="1"/>
    <x v="2"/>
    <x v="0"/>
    <s v="REF123"/>
    <s v="Wheelchair"/>
    <d v="2024-01-29T00:00:00"/>
  </r>
  <r>
    <s v="TR000395"/>
    <x v="394"/>
    <x v="0"/>
    <s v="C00395"/>
    <s v="David"/>
    <x v="7"/>
    <x v="1"/>
    <x v="4"/>
    <x v="1"/>
    <x v="0"/>
    <x v="4"/>
    <n v="9"/>
    <x v="3"/>
    <x v="2"/>
    <x v="3"/>
    <s v="Full Board"/>
    <n v="4496.5600000000004"/>
    <n v="3207.44"/>
    <n v="4"/>
    <s v="None"/>
    <x v="0"/>
    <x v="2"/>
    <x v="1"/>
    <x v="1"/>
    <s v="REF456"/>
    <s v="N/A"/>
    <d v="2024-01-30T00:00:00"/>
  </r>
  <r>
    <s v="TR000396"/>
    <x v="395"/>
    <x v="1"/>
    <s v="C00396"/>
    <s v="Bob"/>
    <x v="7"/>
    <x v="2"/>
    <x v="4"/>
    <x v="1"/>
    <x v="0"/>
    <x v="4"/>
    <n v="12"/>
    <x v="4"/>
    <x v="0"/>
    <x v="1"/>
    <s v="All Inclusive"/>
    <n v="33869.32"/>
    <n v="1356.11"/>
    <n v="4"/>
    <s v="Good"/>
    <x v="2"/>
    <x v="2"/>
    <x v="0"/>
    <x v="1"/>
    <s v="REF789"/>
    <s v="Wheelchair"/>
    <d v="2024-01-31T00:00:00"/>
  </r>
  <r>
    <s v="TR000397"/>
    <x v="396"/>
    <x v="1"/>
    <s v="C00397"/>
    <s v="Charlie"/>
    <x v="43"/>
    <x v="0"/>
    <x v="2"/>
    <x v="0"/>
    <x v="0"/>
    <x v="2"/>
    <n v="14"/>
    <x v="0"/>
    <x v="1"/>
    <x v="0"/>
    <s v="Full Board"/>
    <n v="31681.7"/>
    <n v="3974.15"/>
    <n v="1.6"/>
    <s v="Poor"/>
    <x v="0"/>
    <x v="3"/>
    <x v="1"/>
    <x v="1"/>
    <s v="REF321"/>
    <s v="Early Check-in"/>
    <d v="2024-02-01T00:00:00"/>
  </r>
  <r>
    <s v="TR000398"/>
    <x v="397"/>
    <x v="3"/>
    <s v="C00398"/>
    <s v="Bob"/>
    <x v="31"/>
    <x v="0"/>
    <x v="4"/>
    <x v="1"/>
    <x v="0"/>
    <x v="4"/>
    <n v="13"/>
    <x v="4"/>
    <x v="2"/>
    <x v="1"/>
    <s v="All Inclusive"/>
    <n v="36292.870000000003"/>
    <n v="1146.5899999999999"/>
    <n v="1.7"/>
    <s v="Poor"/>
    <x v="2"/>
    <x v="2"/>
    <x v="0"/>
    <x v="0"/>
    <s v="REF456"/>
    <s v="Wheelchair"/>
    <d v="2024-02-02T00:00:00"/>
  </r>
  <r>
    <s v="TR000399"/>
    <x v="398"/>
    <x v="1"/>
    <s v="C00399"/>
    <s v="David"/>
    <x v="42"/>
    <x v="0"/>
    <x v="4"/>
    <x v="1"/>
    <x v="0"/>
    <x v="4"/>
    <n v="10"/>
    <x v="0"/>
    <x v="3"/>
    <x v="0"/>
    <s v="Breakfast Only"/>
    <n v="34038.160000000003"/>
    <n v="794.19"/>
    <n v="1.3"/>
    <s v="Poor"/>
    <x v="1"/>
    <x v="0"/>
    <x v="0"/>
    <x v="0"/>
    <s v="REF123"/>
    <s v="Sea View"/>
    <d v="2024-02-03T00:00:00"/>
  </r>
  <r>
    <s v="TR000400"/>
    <x v="399"/>
    <x v="2"/>
    <s v="C00400"/>
    <s v="David"/>
    <x v="9"/>
    <x v="2"/>
    <x v="4"/>
    <x v="1"/>
    <x v="0"/>
    <x v="4"/>
    <n v="5"/>
    <x v="3"/>
    <x v="1"/>
    <x v="1"/>
    <s v="Breakfast Only"/>
    <n v="8371.85"/>
    <n v="3912.2"/>
    <n v="2.2999999999999998"/>
    <s v="Average"/>
    <x v="3"/>
    <x v="1"/>
    <x v="1"/>
    <x v="1"/>
    <s v="REF456"/>
    <s v="Extra Bed"/>
    <d v="2024-02-04T00:00:00"/>
  </r>
  <r>
    <s v="TR000401"/>
    <x v="400"/>
    <x v="1"/>
    <s v="C00401"/>
    <s v="Eva"/>
    <x v="43"/>
    <x v="0"/>
    <x v="1"/>
    <x v="1"/>
    <x v="0"/>
    <x v="1"/>
    <n v="8"/>
    <x v="1"/>
    <x v="2"/>
    <x v="2"/>
    <s v="Full Board"/>
    <n v="16680.71"/>
    <n v="3539.46"/>
    <n v="2.9"/>
    <s v="Average"/>
    <x v="3"/>
    <x v="2"/>
    <x v="1"/>
    <x v="0"/>
    <s v="REF123"/>
    <s v="Early Check-in"/>
    <d v="2024-02-05T00:00:00"/>
  </r>
  <r>
    <s v="TR000402"/>
    <x v="401"/>
    <x v="1"/>
    <s v="C00402"/>
    <s v="Alice"/>
    <x v="51"/>
    <x v="0"/>
    <x v="2"/>
    <x v="0"/>
    <x v="0"/>
    <x v="2"/>
    <n v="9"/>
    <x v="1"/>
    <x v="1"/>
    <x v="0"/>
    <s v="All Inclusive"/>
    <n v="9087.75"/>
    <n v="913.19"/>
    <n v="5"/>
    <s v="Excellent"/>
    <x v="0"/>
    <x v="1"/>
    <x v="2"/>
    <x v="1"/>
    <s v="REF123"/>
    <s v="N/A"/>
    <d v="2024-02-06T00:00:00"/>
  </r>
  <r>
    <s v="TR000403"/>
    <x v="402"/>
    <x v="0"/>
    <s v="C00403"/>
    <s v="Eva"/>
    <x v="47"/>
    <x v="0"/>
    <x v="1"/>
    <x v="1"/>
    <x v="0"/>
    <x v="1"/>
    <n v="14"/>
    <x v="1"/>
    <x v="3"/>
    <x v="3"/>
    <s v="All Inclusive"/>
    <n v="42619.7"/>
    <n v="581.23"/>
    <n v="2.7"/>
    <s v="Average"/>
    <x v="1"/>
    <x v="0"/>
    <x v="1"/>
    <x v="0"/>
    <s v="REF456"/>
    <s v="Early Check-in"/>
    <d v="2024-02-07T00:00:00"/>
  </r>
  <r>
    <s v="TR000404"/>
    <x v="403"/>
    <x v="2"/>
    <s v="C00404"/>
    <s v="Charlie"/>
    <x v="1"/>
    <x v="0"/>
    <x v="0"/>
    <x v="0"/>
    <x v="0"/>
    <x v="0"/>
    <n v="7"/>
    <x v="1"/>
    <x v="1"/>
    <x v="0"/>
    <s v="All Inclusive"/>
    <n v="38104.47"/>
    <n v="4192"/>
    <n v="3.9"/>
    <s v="Good"/>
    <x v="2"/>
    <x v="1"/>
    <x v="0"/>
    <x v="1"/>
    <s v="REF123"/>
    <s v="Sea View"/>
    <d v="2024-02-08T00:00:00"/>
  </r>
  <r>
    <s v="TR000405"/>
    <x v="404"/>
    <x v="1"/>
    <s v="C00405"/>
    <s v="Bob"/>
    <x v="36"/>
    <x v="0"/>
    <x v="1"/>
    <x v="1"/>
    <x v="0"/>
    <x v="1"/>
    <n v="3"/>
    <x v="2"/>
    <x v="2"/>
    <x v="3"/>
    <s v="Breakfast Only"/>
    <n v="12471.77"/>
    <n v="3882.99"/>
    <n v="3.8"/>
    <s v="Good"/>
    <x v="0"/>
    <x v="0"/>
    <x v="2"/>
    <x v="0"/>
    <s v="REF456"/>
    <s v="Wheelchair"/>
    <d v="2024-02-09T00:00:00"/>
  </r>
  <r>
    <s v="TR000406"/>
    <x v="405"/>
    <x v="1"/>
    <s v="C00406"/>
    <s v="Charlie"/>
    <x v="34"/>
    <x v="0"/>
    <x v="0"/>
    <x v="0"/>
    <x v="0"/>
    <x v="0"/>
    <n v="8"/>
    <x v="0"/>
    <x v="2"/>
    <x v="1"/>
    <s v="All Inclusive"/>
    <n v="19041.53"/>
    <n v="1636.29"/>
    <n v="1.8"/>
    <s v="None"/>
    <x v="0"/>
    <x v="3"/>
    <x v="0"/>
    <x v="1"/>
    <s v="REF456"/>
    <s v="Wheelchair"/>
    <d v="2024-02-10T00:00:00"/>
  </r>
  <r>
    <s v="TR000407"/>
    <x v="406"/>
    <x v="3"/>
    <s v="C00407"/>
    <s v="David"/>
    <x v="11"/>
    <x v="2"/>
    <x v="3"/>
    <x v="1"/>
    <x v="0"/>
    <x v="3"/>
    <n v="14"/>
    <x v="1"/>
    <x v="3"/>
    <x v="2"/>
    <s v="All Inclusive"/>
    <n v="48430.9"/>
    <n v="3290.99"/>
    <n v="1.2"/>
    <s v="Poor"/>
    <x v="2"/>
    <x v="2"/>
    <x v="0"/>
    <x v="1"/>
    <s v="N/A"/>
    <s v="Early Check-in"/>
    <d v="2024-02-11T00:00:00"/>
  </r>
  <r>
    <s v="TR000408"/>
    <x v="407"/>
    <x v="1"/>
    <s v="C00408"/>
    <s v="Eva"/>
    <x v="37"/>
    <x v="0"/>
    <x v="3"/>
    <x v="1"/>
    <x v="0"/>
    <x v="3"/>
    <n v="10"/>
    <x v="2"/>
    <x v="0"/>
    <x v="0"/>
    <s v="Full Board"/>
    <n v="30925.49"/>
    <n v="620.79999999999995"/>
    <n v="3.2"/>
    <s v="Average"/>
    <x v="2"/>
    <x v="3"/>
    <x v="1"/>
    <x v="0"/>
    <s v="REF321"/>
    <s v="Wheelchair"/>
    <d v="2024-02-12T00:00:00"/>
  </r>
  <r>
    <s v="TR000409"/>
    <x v="408"/>
    <x v="1"/>
    <s v="C00409"/>
    <s v="Eva"/>
    <x v="34"/>
    <x v="0"/>
    <x v="0"/>
    <x v="0"/>
    <x v="0"/>
    <x v="0"/>
    <n v="6"/>
    <x v="2"/>
    <x v="0"/>
    <x v="3"/>
    <s v="All Inclusive"/>
    <n v="40654.31"/>
    <n v="2535.2399999999998"/>
    <n v="3.8"/>
    <s v="Good"/>
    <x v="2"/>
    <x v="2"/>
    <x v="0"/>
    <x v="1"/>
    <s v="REF123"/>
    <s v="Wheelchair"/>
    <d v="2024-02-13T00:00:00"/>
  </r>
  <r>
    <s v="TR000410"/>
    <x v="409"/>
    <x v="3"/>
    <s v="C00410"/>
    <s v="Eva"/>
    <x v="23"/>
    <x v="1"/>
    <x v="0"/>
    <x v="0"/>
    <x v="0"/>
    <x v="0"/>
    <n v="3"/>
    <x v="2"/>
    <x v="1"/>
    <x v="1"/>
    <s v="Breakfast Only"/>
    <n v="15435.78"/>
    <n v="93.65"/>
    <n v="5"/>
    <s v="Excellent"/>
    <x v="1"/>
    <x v="3"/>
    <x v="1"/>
    <x v="1"/>
    <s v="REF456"/>
    <s v="Sea View"/>
    <d v="2024-02-14T00:00:00"/>
  </r>
  <r>
    <s v="TR000411"/>
    <x v="410"/>
    <x v="0"/>
    <s v="C00411"/>
    <s v="Charlie"/>
    <x v="50"/>
    <x v="2"/>
    <x v="1"/>
    <x v="1"/>
    <x v="0"/>
    <x v="1"/>
    <n v="5"/>
    <x v="4"/>
    <x v="2"/>
    <x v="2"/>
    <s v="All Inclusive"/>
    <n v="12872.49"/>
    <n v="1958.01"/>
    <n v="2.4"/>
    <s v="Average"/>
    <x v="3"/>
    <x v="0"/>
    <x v="0"/>
    <x v="1"/>
    <s v="REF123"/>
    <s v="N/A"/>
    <d v="2024-02-15T00:00:00"/>
  </r>
  <r>
    <s v="TR000412"/>
    <x v="411"/>
    <x v="1"/>
    <s v="C00412"/>
    <s v="David"/>
    <x v="29"/>
    <x v="2"/>
    <x v="0"/>
    <x v="0"/>
    <x v="0"/>
    <x v="0"/>
    <n v="4"/>
    <x v="4"/>
    <x v="2"/>
    <x v="2"/>
    <s v="Breakfast Only"/>
    <n v="39844.1"/>
    <n v="374.21"/>
    <n v="4.5999999999999996"/>
    <s v="Excellent"/>
    <x v="0"/>
    <x v="2"/>
    <x v="2"/>
    <x v="0"/>
    <s v="REF456"/>
    <s v="Extra Bed"/>
    <d v="2024-02-16T00:00:00"/>
  </r>
  <r>
    <s v="TR000413"/>
    <x v="412"/>
    <x v="3"/>
    <s v="C00413"/>
    <s v="Bob"/>
    <x v="14"/>
    <x v="2"/>
    <x v="2"/>
    <x v="0"/>
    <x v="0"/>
    <x v="2"/>
    <n v="5"/>
    <x v="2"/>
    <x v="3"/>
    <x v="2"/>
    <s v="Breakfast Only"/>
    <n v="35236.01"/>
    <n v="2375.7399999999998"/>
    <n v="2.5"/>
    <s v="Average"/>
    <x v="0"/>
    <x v="3"/>
    <x v="1"/>
    <x v="1"/>
    <s v="REF456"/>
    <s v="Early Check-in"/>
    <d v="2024-02-17T00:00:00"/>
  </r>
  <r>
    <s v="TR000414"/>
    <x v="413"/>
    <x v="2"/>
    <s v="C00414"/>
    <s v="Bob"/>
    <x v="49"/>
    <x v="2"/>
    <x v="3"/>
    <x v="1"/>
    <x v="0"/>
    <x v="3"/>
    <n v="11"/>
    <x v="1"/>
    <x v="3"/>
    <x v="1"/>
    <s v="Half Board"/>
    <n v="35005.96"/>
    <n v="2108.41"/>
    <n v="3.8"/>
    <s v="None"/>
    <x v="3"/>
    <x v="1"/>
    <x v="2"/>
    <x v="1"/>
    <s v="REF456"/>
    <s v="N/A"/>
    <d v="2024-02-18T00:00:00"/>
  </r>
  <r>
    <s v="TR000415"/>
    <x v="414"/>
    <x v="0"/>
    <s v="C00415"/>
    <s v="Charlie"/>
    <x v="40"/>
    <x v="0"/>
    <x v="3"/>
    <x v="1"/>
    <x v="0"/>
    <x v="3"/>
    <n v="8"/>
    <x v="0"/>
    <x v="2"/>
    <x v="1"/>
    <s v="Breakfast Only"/>
    <n v="28973.83"/>
    <n v="2221.9299999999998"/>
    <n v="3.4"/>
    <s v="Average"/>
    <x v="0"/>
    <x v="1"/>
    <x v="1"/>
    <x v="1"/>
    <s v="REF321"/>
    <s v="Extra Bed"/>
    <d v="2024-02-19T00:00:00"/>
  </r>
  <r>
    <s v="TR000416"/>
    <x v="415"/>
    <x v="2"/>
    <s v="C00416"/>
    <s v="Eva"/>
    <x v="0"/>
    <x v="0"/>
    <x v="0"/>
    <x v="0"/>
    <x v="0"/>
    <x v="0"/>
    <n v="11"/>
    <x v="3"/>
    <x v="3"/>
    <x v="1"/>
    <s v="Half Board"/>
    <n v="29488.18"/>
    <n v="226.66"/>
    <n v="1.2"/>
    <s v="Poor"/>
    <x v="1"/>
    <x v="3"/>
    <x v="2"/>
    <x v="0"/>
    <s v="REF123"/>
    <s v="N/A"/>
    <d v="2024-02-20T00:00:00"/>
  </r>
  <r>
    <s v="TR000417"/>
    <x v="416"/>
    <x v="2"/>
    <s v="C00417"/>
    <s v="Alice"/>
    <x v="33"/>
    <x v="1"/>
    <x v="4"/>
    <x v="1"/>
    <x v="0"/>
    <x v="4"/>
    <n v="9"/>
    <x v="4"/>
    <x v="0"/>
    <x v="2"/>
    <s v="Half Board"/>
    <n v="37577.78"/>
    <n v="1808.08"/>
    <n v="1.3"/>
    <s v="Poor"/>
    <x v="2"/>
    <x v="0"/>
    <x v="1"/>
    <x v="1"/>
    <s v="REF321"/>
    <s v="Early Check-in"/>
    <d v="2024-02-21T00:00:00"/>
  </r>
  <r>
    <s v="TR000418"/>
    <x v="417"/>
    <x v="3"/>
    <s v="C00418"/>
    <s v="Charlie"/>
    <x v="34"/>
    <x v="1"/>
    <x v="4"/>
    <x v="1"/>
    <x v="0"/>
    <x v="4"/>
    <n v="2"/>
    <x v="1"/>
    <x v="0"/>
    <x v="0"/>
    <s v="All Inclusive"/>
    <n v="15690.12"/>
    <n v="3782.42"/>
    <n v="1.1000000000000001"/>
    <s v="None"/>
    <x v="3"/>
    <x v="3"/>
    <x v="2"/>
    <x v="0"/>
    <s v="REF321"/>
    <s v="Sea View"/>
    <d v="2024-02-22T00:00:00"/>
  </r>
  <r>
    <s v="TR000419"/>
    <x v="418"/>
    <x v="1"/>
    <s v="C00419"/>
    <s v="Charlie"/>
    <x v="19"/>
    <x v="2"/>
    <x v="0"/>
    <x v="0"/>
    <x v="0"/>
    <x v="0"/>
    <n v="14"/>
    <x v="1"/>
    <x v="1"/>
    <x v="3"/>
    <s v="Half Board"/>
    <n v="19580.12"/>
    <n v="1844.57"/>
    <n v="2.5"/>
    <s v="None"/>
    <x v="1"/>
    <x v="1"/>
    <x v="2"/>
    <x v="1"/>
    <s v="REF321"/>
    <s v="Sea View"/>
    <d v="2024-02-23T00:00:00"/>
  </r>
  <r>
    <s v="TR000420"/>
    <x v="419"/>
    <x v="3"/>
    <s v="C00420"/>
    <s v="David"/>
    <x v="35"/>
    <x v="1"/>
    <x v="2"/>
    <x v="0"/>
    <x v="0"/>
    <x v="2"/>
    <n v="9"/>
    <x v="3"/>
    <x v="3"/>
    <x v="1"/>
    <s v="Full Board"/>
    <n v="43966.93"/>
    <n v="3575.86"/>
    <n v="4"/>
    <s v="None"/>
    <x v="2"/>
    <x v="2"/>
    <x v="1"/>
    <x v="0"/>
    <s v="REF321"/>
    <s v="Sea View"/>
    <d v="2024-02-24T00:00:00"/>
  </r>
  <r>
    <s v="TR000421"/>
    <x v="420"/>
    <x v="3"/>
    <s v="C00421"/>
    <s v="Bob"/>
    <x v="30"/>
    <x v="1"/>
    <x v="4"/>
    <x v="1"/>
    <x v="0"/>
    <x v="4"/>
    <n v="6"/>
    <x v="3"/>
    <x v="1"/>
    <x v="0"/>
    <s v="Breakfast Only"/>
    <n v="17516.66"/>
    <n v="1847.39"/>
    <n v="1.7"/>
    <s v="Poor"/>
    <x v="3"/>
    <x v="2"/>
    <x v="1"/>
    <x v="0"/>
    <s v="N/A"/>
    <s v="N/A"/>
    <d v="2024-02-25T00:00:00"/>
  </r>
  <r>
    <s v="TR000422"/>
    <x v="421"/>
    <x v="3"/>
    <s v="C00422"/>
    <s v="Charlie"/>
    <x v="4"/>
    <x v="2"/>
    <x v="0"/>
    <x v="0"/>
    <x v="0"/>
    <x v="0"/>
    <n v="13"/>
    <x v="1"/>
    <x v="3"/>
    <x v="3"/>
    <s v="Full Board"/>
    <n v="28676.55"/>
    <n v="2116.1999999999998"/>
    <n v="3.4"/>
    <s v="None"/>
    <x v="1"/>
    <x v="3"/>
    <x v="0"/>
    <x v="0"/>
    <s v="REF123"/>
    <s v="Early Check-in"/>
    <d v="2024-02-26T00:00:00"/>
  </r>
  <r>
    <s v="TR000423"/>
    <x v="422"/>
    <x v="3"/>
    <s v="C00423"/>
    <s v="Charlie"/>
    <x v="39"/>
    <x v="2"/>
    <x v="2"/>
    <x v="0"/>
    <x v="0"/>
    <x v="2"/>
    <n v="8"/>
    <x v="3"/>
    <x v="3"/>
    <x v="2"/>
    <s v="Half Board"/>
    <n v="36024.050000000003"/>
    <n v="2819.46"/>
    <n v="2.2000000000000002"/>
    <s v="Average"/>
    <x v="3"/>
    <x v="2"/>
    <x v="0"/>
    <x v="1"/>
    <s v="REF123"/>
    <s v="Wheelchair"/>
    <d v="2024-02-27T00:00:00"/>
  </r>
  <r>
    <s v="TR000424"/>
    <x v="423"/>
    <x v="0"/>
    <s v="C00424"/>
    <s v="Eva"/>
    <x v="23"/>
    <x v="1"/>
    <x v="2"/>
    <x v="0"/>
    <x v="0"/>
    <x v="2"/>
    <n v="12"/>
    <x v="1"/>
    <x v="0"/>
    <x v="0"/>
    <s v="All Inclusive"/>
    <n v="49996.47"/>
    <n v="4753.41"/>
    <n v="4.2"/>
    <s v="Good"/>
    <x v="3"/>
    <x v="1"/>
    <x v="1"/>
    <x v="0"/>
    <s v="REF456"/>
    <s v="Wheelchair"/>
    <d v="2024-02-28T00:00:00"/>
  </r>
  <r>
    <s v="TR000425"/>
    <x v="424"/>
    <x v="1"/>
    <s v="C00425"/>
    <s v="Eva"/>
    <x v="46"/>
    <x v="0"/>
    <x v="1"/>
    <x v="1"/>
    <x v="0"/>
    <x v="1"/>
    <n v="12"/>
    <x v="3"/>
    <x v="2"/>
    <x v="2"/>
    <s v="Breakfast Only"/>
    <n v="23458.69"/>
    <n v="544.29999999999995"/>
    <n v="4.2"/>
    <s v="Good"/>
    <x v="1"/>
    <x v="2"/>
    <x v="1"/>
    <x v="0"/>
    <s v="REF123"/>
    <s v="Sea View"/>
    <d v="2024-02-29T00:00:00"/>
  </r>
  <r>
    <s v="TR000426"/>
    <x v="425"/>
    <x v="2"/>
    <s v="C00426"/>
    <s v="Alice"/>
    <x v="22"/>
    <x v="1"/>
    <x v="2"/>
    <x v="0"/>
    <x v="0"/>
    <x v="2"/>
    <n v="2"/>
    <x v="3"/>
    <x v="3"/>
    <x v="3"/>
    <s v="Full Board"/>
    <n v="23120.37"/>
    <n v="164.57"/>
    <n v="4.0999999999999996"/>
    <s v="Good"/>
    <x v="0"/>
    <x v="3"/>
    <x v="2"/>
    <x v="0"/>
    <s v="REF321"/>
    <s v="N/A"/>
    <d v="2024-03-01T00:00:00"/>
  </r>
  <r>
    <s v="TR000427"/>
    <x v="426"/>
    <x v="2"/>
    <s v="C00427"/>
    <s v="David"/>
    <x v="50"/>
    <x v="1"/>
    <x v="4"/>
    <x v="1"/>
    <x v="0"/>
    <x v="4"/>
    <n v="3"/>
    <x v="1"/>
    <x v="3"/>
    <x v="1"/>
    <s v="All Inclusive"/>
    <n v="42601.65"/>
    <n v="3039.79"/>
    <n v="3.1"/>
    <s v="Average"/>
    <x v="1"/>
    <x v="3"/>
    <x v="2"/>
    <x v="0"/>
    <s v="REF789"/>
    <s v="Wheelchair"/>
    <d v="2024-03-02T00:00:00"/>
  </r>
  <r>
    <s v="TR000428"/>
    <x v="427"/>
    <x v="1"/>
    <s v="C00428"/>
    <s v="Alice"/>
    <x v="3"/>
    <x v="0"/>
    <x v="4"/>
    <x v="1"/>
    <x v="0"/>
    <x v="4"/>
    <n v="2"/>
    <x v="2"/>
    <x v="3"/>
    <x v="2"/>
    <s v="Half Board"/>
    <n v="40858.65"/>
    <n v="4745.49"/>
    <n v="2.1"/>
    <s v="Average"/>
    <x v="3"/>
    <x v="3"/>
    <x v="0"/>
    <x v="0"/>
    <s v="REF123"/>
    <s v="N/A"/>
    <d v="2024-03-03T00:00:00"/>
  </r>
  <r>
    <s v="TR000429"/>
    <x v="428"/>
    <x v="2"/>
    <s v="C00429"/>
    <s v="Eva"/>
    <x v="3"/>
    <x v="0"/>
    <x v="0"/>
    <x v="0"/>
    <x v="0"/>
    <x v="0"/>
    <n v="6"/>
    <x v="1"/>
    <x v="2"/>
    <x v="0"/>
    <s v="All Inclusive"/>
    <n v="37360.57"/>
    <n v="4948.62"/>
    <n v="4.2"/>
    <s v="Good"/>
    <x v="3"/>
    <x v="1"/>
    <x v="0"/>
    <x v="0"/>
    <s v="REF789"/>
    <s v="Early Check-in"/>
    <d v="2024-03-04T00:00:00"/>
  </r>
  <r>
    <s v="TR000430"/>
    <x v="429"/>
    <x v="1"/>
    <s v="C00430"/>
    <s v="Bob"/>
    <x v="12"/>
    <x v="2"/>
    <x v="0"/>
    <x v="0"/>
    <x v="0"/>
    <x v="0"/>
    <n v="7"/>
    <x v="0"/>
    <x v="1"/>
    <x v="1"/>
    <s v="Full Board"/>
    <n v="24771.79"/>
    <n v="2420.8200000000002"/>
    <n v="1.7"/>
    <s v="Poor"/>
    <x v="1"/>
    <x v="0"/>
    <x v="0"/>
    <x v="0"/>
    <s v="N/A"/>
    <s v="Sea View"/>
    <d v="2024-03-05T00:00:00"/>
  </r>
  <r>
    <s v="TR000431"/>
    <x v="430"/>
    <x v="2"/>
    <s v="C00431"/>
    <s v="Eva"/>
    <x v="45"/>
    <x v="2"/>
    <x v="2"/>
    <x v="0"/>
    <x v="0"/>
    <x v="2"/>
    <n v="11"/>
    <x v="3"/>
    <x v="1"/>
    <x v="0"/>
    <s v="All Inclusive"/>
    <n v="18225.14"/>
    <n v="2340.41"/>
    <n v="2.2000000000000002"/>
    <s v="Average"/>
    <x v="2"/>
    <x v="2"/>
    <x v="2"/>
    <x v="0"/>
    <s v="REF456"/>
    <s v="Extra Bed"/>
    <d v="2024-03-06T00:00:00"/>
  </r>
  <r>
    <s v="TR000432"/>
    <x v="431"/>
    <x v="3"/>
    <s v="C00432"/>
    <s v="David"/>
    <x v="45"/>
    <x v="1"/>
    <x v="3"/>
    <x v="1"/>
    <x v="0"/>
    <x v="3"/>
    <n v="10"/>
    <x v="4"/>
    <x v="3"/>
    <x v="3"/>
    <s v="Full Board"/>
    <n v="31610.33"/>
    <n v="3224.82"/>
    <n v="1.7"/>
    <s v="None"/>
    <x v="2"/>
    <x v="3"/>
    <x v="2"/>
    <x v="0"/>
    <s v="REF456"/>
    <s v="Sea View"/>
    <d v="2024-03-07T00:00:00"/>
  </r>
  <r>
    <s v="TR000433"/>
    <x v="432"/>
    <x v="2"/>
    <s v="C00433"/>
    <s v="Eva"/>
    <x v="22"/>
    <x v="0"/>
    <x v="1"/>
    <x v="1"/>
    <x v="0"/>
    <x v="1"/>
    <n v="9"/>
    <x v="3"/>
    <x v="3"/>
    <x v="3"/>
    <s v="All Inclusive"/>
    <n v="44182.49"/>
    <n v="2778.17"/>
    <n v="3.7"/>
    <s v="Good"/>
    <x v="2"/>
    <x v="0"/>
    <x v="2"/>
    <x v="1"/>
    <s v="REF456"/>
    <s v="Extra Bed"/>
    <d v="2024-03-08T00:00:00"/>
  </r>
  <r>
    <s v="TR000434"/>
    <x v="433"/>
    <x v="1"/>
    <s v="C00434"/>
    <s v="David"/>
    <x v="44"/>
    <x v="2"/>
    <x v="3"/>
    <x v="1"/>
    <x v="0"/>
    <x v="3"/>
    <n v="8"/>
    <x v="0"/>
    <x v="1"/>
    <x v="1"/>
    <s v="Breakfast Only"/>
    <n v="44537.54"/>
    <n v="3170.44"/>
    <n v="3.7"/>
    <s v="Good"/>
    <x v="2"/>
    <x v="3"/>
    <x v="0"/>
    <x v="0"/>
    <s v="N/A"/>
    <s v="Wheelchair"/>
    <d v="2024-03-09T00:00:00"/>
  </r>
  <r>
    <s v="TR000435"/>
    <x v="434"/>
    <x v="1"/>
    <s v="C00435"/>
    <s v="David"/>
    <x v="34"/>
    <x v="1"/>
    <x v="2"/>
    <x v="0"/>
    <x v="0"/>
    <x v="2"/>
    <n v="13"/>
    <x v="4"/>
    <x v="1"/>
    <x v="0"/>
    <s v="All Inclusive"/>
    <n v="8099.42"/>
    <n v="4370"/>
    <n v="3.6"/>
    <s v="Good"/>
    <x v="1"/>
    <x v="3"/>
    <x v="1"/>
    <x v="0"/>
    <s v="REF321"/>
    <s v="Extra Bed"/>
    <d v="2024-03-10T00:00:00"/>
  </r>
  <r>
    <s v="TR000436"/>
    <x v="435"/>
    <x v="1"/>
    <s v="C00436"/>
    <s v="David"/>
    <x v="24"/>
    <x v="0"/>
    <x v="2"/>
    <x v="0"/>
    <x v="0"/>
    <x v="2"/>
    <n v="6"/>
    <x v="4"/>
    <x v="0"/>
    <x v="0"/>
    <s v="Breakfast Only"/>
    <n v="23132.46"/>
    <n v="3731.53"/>
    <n v="2.7"/>
    <s v="None"/>
    <x v="0"/>
    <x v="1"/>
    <x v="0"/>
    <x v="0"/>
    <s v="REF789"/>
    <s v="N/A"/>
    <d v="2024-03-11T00:00:00"/>
  </r>
  <r>
    <s v="TR000437"/>
    <x v="436"/>
    <x v="1"/>
    <s v="C00437"/>
    <s v="David"/>
    <x v="6"/>
    <x v="1"/>
    <x v="3"/>
    <x v="1"/>
    <x v="0"/>
    <x v="3"/>
    <n v="4"/>
    <x v="1"/>
    <x v="3"/>
    <x v="0"/>
    <s v="Full Board"/>
    <n v="24841.93"/>
    <n v="2484.39"/>
    <n v="1.4"/>
    <s v="Poor"/>
    <x v="2"/>
    <x v="1"/>
    <x v="2"/>
    <x v="0"/>
    <s v="REF123"/>
    <s v="Extra Bed"/>
    <d v="2024-03-12T00:00:00"/>
  </r>
  <r>
    <s v="TR000438"/>
    <x v="437"/>
    <x v="1"/>
    <s v="C00438"/>
    <s v="David"/>
    <x v="26"/>
    <x v="2"/>
    <x v="1"/>
    <x v="1"/>
    <x v="0"/>
    <x v="1"/>
    <n v="10"/>
    <x v="2"/>
    <x v="1"/>
    <x v="0"/>
    <s v="Breakfast Only"/>
    <n v="48947.92"/>
    <n v="2309.3200000000002"/>
    <n v="4.5999999999999996"/>
    <s v="Excellent"/>
    <x v="3"/>
    <x v="0"/>
    <x v="0"/>
    <x v="0"/>
    <s v="REF321"/>
    <s v="Wheelchair"/>
    <d v="2024-03-13T00:00:00"/>
  </r>
  <r>
    <s v="TR000439"/>
    <x v="438"/>
    <x v="0"/>
    <s v="C00439"/>
    <s v="Bob"/>
    <x v="16"/>
    <x v="2"/>
    <x v="3"/>
    <x v="1"/>
    <x v="0"/>
    <x v="3"/>
    <n v="14"/>
    <x v="1"/>
    <x v="0"/>
    <x v="3"/>
    <s v="All Inclusive"/>
    <n v="34865.910000000003"/>
    <n v="3198.01"/>
    <n v="3"/>
    <s v="None"/>
    <x v="2"/>
    <x v="3"/>
    <x v="0"/>
    <x v="0"/>
    <s v="REF456"/>
    <s v="Wheelchair"/>
    <d v="2024-03-14T00:00:00"/>
  </r>
  <r>
    <s v="TR000440"/>
    <x v="439"/>
    <x v="0"/>
    <s v="C00440"/>
    <s v="Alice"/>
    <x v="49"/>
    <x v="0"/>
    <x v="0"/>
    <x v="0"/>
    <x v="0"/>
    <x v="0"/>
    <n v="6"/>
    <x v="4"/>
    <x v="2"/>
    <x v="0"/>
    <s v="Breakfast Only"/>
    <n v="22140.58"/>
    <n v="2278.5300000000002"/>
    <n v="2.6"/>
    <s v="None"/>
    <x v="0"/>
    <x v="2"/>
    <x v="0"/>
    <x v="0"/>
    <s v="REF456"/>
    <s v="Sea View"/>
    <d v="2024-03-15T00:00:00"/>
  </r>
  <r>
    <s v="TR000441"/>
    <x v="440"/>
    <x v="2"/>
    <s v="C00441"/>
    <s v="Charlie"/>
    <x v="2"/>
    <x v="1"/>
    <x v="4"/>
    <x v="1"/>
    <x v="0"/>
    <x v="4"/>
    <n v="4"/>
    <x v="4"/>
    <x v="3"/>
    <x v="3"/>
    <s v="Full Board"/>
    <n v="4224.72"/>
    <n v="2288.9"/>
    <n v="3.4"/>
    <s v="Average"/>
    <x v="1"/>
    <x v="2"/>
    <x v="0"/>
    <x v="1"/>
    <s v="REF321"/>
    <s v="Wheelchair"/>
    <d v="2024-03-16T00:00:00"/>
  </r>
  <r>
    <s v="TR000442"/>
    <x v="441"/>
    <x v="1"/>
    <s v="C00442"/>
    <s v="Alice"/>
    <x v="23"/>
    <x v="0"/>
    <x v="0"/>
    <x v="0"/>
    <x v="0"/>
    <x v="0"/>
    <n v="4"/>
    <x v="2"/>
    <x v="1"/>
    <x v="0"/>
    <s v="All Inclusive"/>
    <n v="29573.1"/>
    <n v="81.53"/>
    <n v="1.8"/>
    <s v="Poor"/>
    <x v="0"/>
    <x v="2"/>
    <x v="2"/>
    <x v="1"/>
    <s v="REF789"/>
    <s v="N/A"/>
    <d v="2024-03-17T00:00:00"/>
  </r>
  <r>
    <s v="TR000443"/>
    <x v="442"/>
    <x v="2"/>
    <s v="C00443"/>
    <s v="David"/>
    <x v="3"/>
    <x v="2"/>
    <x v="4"/>
    <x v="1"/>
    <x v="0"/>
    <x v="4"/>
    <n v="4"/>
    <x v="3"/>
    <x v="3"/>
    <x v="0"/>
    <s v="Breakfast Only"/>
    <n v="7515.57"/>
    <n v="870.32"/>
    <n v="1.5"/>
    <s v="None"/>
    <x v="0"/>
    <x v="0"/>
    <x v="0"/>
    <x v="1"/>
    <s v="REF321"/>
    <s v="Extra Bed"/>
    <d v="2024-03-18T00:00:00"/>
  </r>
  <r>
    <s v="TR000444"/>
    <x v="443"/>
    <x v="1"/>
    <s v="C00444"/>
    <s v="Bob"/>
    <x v="34"/>
    <x v="2"/>
    <x v="2"/>
    <x v="0"/>
    <x v="0"/>
    <x v="2"/>
    <n v="7"/>
    <x v="2"/>
    <x v="0"/>
    <x v="2"/>
    <s v="Breakfast Only"/>
    <n v="42219.15"/>
    <n v="2442.5700000000002"/>
    <n v="2.6"/>
    <s v="Average"/>
    <x v="0"/>
    <x v="1"/>
    <x v="2"/>
    <x v="0"/>
    <s v="N/A"/>
    <s v="Early Check-in"/>
    <d v="2024-03-19T00:00:00"/>
  </r>
  <r>
    <s v="TR000445"/>
    <x v="444"/>
    <x v="1"/>
    <s v="C00445"/>
    <s v="Eva"/>
    <x v="16"/>
    <x v="1"/>
    <x v="1"/>
    <x v="1"/>
    <x v="0"/>
    <x v="1"/>
    <n v="2"/>
    <x v="1"/>
    <x v="1"/>
    <x v="2"/>
    <s v="Half Board"/>
    <n v="38368.379999999997"/>
    <n v="4113.2700000000004"/>
    <n v="1.9"/>
    <s v="Poor"/>
    <x v="2"/>
    <x v="0"/>
    <x v="0"/>
    <x v="0"/>
    <s v="REF456"/>
    <s v="Wheelchair"/>
    <d v="2024-03-20T00:00:00"/>
  </r>
  <r>
    <s v="TR000446"/>
    <x v="445"/>
    <x v="0"/>
    <s v="C00446"/>
    <s v="Bob"/>
    <x v="13"/>
    <x v="1"/>
    <x v="3"/>
    <x v="1"/>
    <x v="0"/>
    <x v="3"/>
    <n v="12"/>
    <x v="3"/>
    <x v="2"/>
    <x v="0"/>
    <s v="Breakfast Only"/>
    <n v="24643.93"/>
    <n v="1393.64"/>
    <n v="2"/>
    <s v="Average"/>
    <x v="2"/>
    <x v="1"/>
    <x v="2"/>
    <x v="1"/>
    <s v="REF789"/>
    <s v="Extra Bed"/>
    <d v="2024-03-21T00:00:00"/>
  </r>
  <r>
    <s v="TR000447"/>
    <x v="446"/>
    <x v="0"/>
    <s v="C00447"/>
    <s v="David"/>
    <x v="30"/>
    <x v="1"/>
    <x v="1"/>
    <x v="1"/>
    <x v="0"/>
    <x v="1"/>
    <n v="5"/>
    <x v="1"/>
    <x v="2"/>
    <x v="3"/>
    <s v="Half Board"/>
    <n v="23172.91"/>
    <n v="2613.2199999999998"/>
    <n v="4.5999999999999996"/>
    <s v="Excellent"/>
    <x v="0"/>
    <x v="2"/>
    <x v="1"/>
    <x v="1"/>
    <s v="REF123"/>
    <s v="Sea View"/>
    <d v="2024-03-22T00:00:00"/>
  </r>
  <r>
    <s v="TR000448"/>
    <x v="447"/>
    <x v="3"/>
    <s v="C00448"/>
    <s v="Bob"/>
    <x v="5"/>
    <x v="0"/>
    <x v="3"/>
    <x v="1"/>
    <x v="0"/>
    <x v="3"/>
    <n v="14"/>
    <x v="2"/>
    <x v="0"/>
    <x v="0"/>
    <s v="Full Board"/>
    <n v="45174.93"/>
    <n v="1724.81"/>
    <n v="3.1"/>
    <s v="Average"/>
    <x v="1"/>
    <x v="2"/>
    <x v="2"/>
    <x v="0"/>
    <s v="REF456"/>
    <s v="Early Check-in"/>
    <d v="2024-03-23T00:00:00"/>
  </r>
  <r>
    <s v="TR000449"/>
    <x v="448"/>
    <x v="0"/>
    <s v="C00449"/>
    <s v="Bob"/>
    <x v="30"/>
    <x v="1"/>
    <x v="0"/>
    <x v="0"/>
    <x v="0"/>
    <x v="0"/>
    <n v="9"/>
    <x v="3"/>
    <x v="2"/>
    <x v="2"/>
    <s v="Half Board"/>
    <n v="16557.54"/>
    <n v="524.02"/>
    <n v="2.9"/>
    <s v="Average"/>
    <x v="2"/>
    <x v="1"/>
    <x v="2"/>
    <x v="0"/>
    <s v="REF321"/>
    <s v="Sea View"/>
    <d v="2024-03-24T00:00:00"/>
  </r>
  <r>
    <s v="TR000450"/>
    <x v="449"/>
    <x v="3"/>
    <s v="C00450"/>
    <s v="David"/>
    <x v="24"/>
    <x v="1"/>
    <x v="0"/>
    <x v="0"/>
    <x v="0"/>
    <x v="0"/>
    <n v="4"/>
    <x v="2"/>
    <x v="2"/>
    <x v="0"/>
    <s v="Full Board"/>
    <n v="14703.94"/>
    <n v="4791.49"/>
    <n v="3.8"/>
    <s v="Good"/>
    <x v="1"/>
    <x v="2"/>
    <x v="1"/>
    <x v="1"/>
    <s v="REF789"/>
    <s v="N/A"/>
    <d v="2024-03-25T00:00:00"/>
  </r>
  <r>
    <s v="TR000451"/>
    <x v="450"/>
    <x v="3"/>
    <s v="C00451"/>
    <s v="Bob"/>
    <x v="49"/>
    <x v="2"/>
    <x v="3"/>
    <x v="1"/>
    <x v="0"/>
    <x v="3"/>
    <n v="6"/>
    <x v="0"/>
    <x v="2"/>
    <x v="2"/>
    <s v="Breakfast Only"/>
    <n v="47142.28"/>
    <n v="4273.37"/>
    <n v="4.8"/>
    <s v="Excellent"/>
    <x v="2"/>
    <x v="0"/>
    <x v="1"/>
    <x v="1"/>
    <s v="REF456"/>
    <s v="Sea View"/>
    <d v="2024-03-26T00:00:00"/>
  </r>
  <r>
    <s v="TR000452"/>
    <x v="451"/>
    <x v="3"/>
    <s v="C00452"/>
    <s v="Charlie"/>
    <x v="3"/>
    <x v="2"/>
    <x v="1"/>
    <x v="1"/>
    <x v="0"/>
    <x v="1"/>
    <n v="3"/>
    <x v="4"/>
    <x v="2"/>
    <x v="0"/>
    <s v="Breakfast Only"/>
    <n v="41034.550000000003"/>
    <n v="392.46"/>
    <n v="1.4"/>
    <s v="Poor"/>
    <x v="1"/>
    <x v="1"/>
    <x v="1"/>
    <x v="1"/>
    <s v="REF123"/>
    <s v="Extra Bed"/>
    <d v="2024-03-27T00:00:00"/>
  </r>
  <r>
    <s v="TR000453"/>
    <x v="452"/>
    <x v="3"/>
    <s v="C00453"/>
    <s v="Charlie"/>
    <x v="2"/>
    <x v="1"/>
    <x v="3"/>
    <x v="1"/>
    <x v="0"/>
    <x v="3"/>
    <n v="3"/>
    <x v="3"/>
    <x v="2"/>
    <x v="1"/>
    <s v="Half Board"/>
    <n v="41569.4"/>
    <n v="3598.94"/>
    <n v="4.3"/>
    <s v="Good"/>
    <x v="2"/>
    <x v="2"/>
    <x v="1"/>
    <x v="1"/>
    <s v="REF123"/>
    <s v="Early Check-in"/>
    <d v="2024-03-28T00:00:00"/>
  </r>
  <r>
    <s v="TR000454"/>
    <x v="453"/>
    <x v="3"/>
    <s v="C00454"/>
    <s v="Bob"/>
    <x v="15"/>
    <x v="1"/>
    <x v="2"/>
    <x v="0"/>
    <x v="0"/>
    <x v="2"/>
    <n v="12"/>
    <x v="4"/>
    <x v="2"/>
    <x v="0"/>
    <s v="Full Board"/>
    <n v="12174.11"/>
    <n v="1737.9"/>
    <n v="3.3"/>
    <s v="None"/>
    <x v="0"/>
    <x v="3"/>
    <x v="1"/>
    <x v="0"/>
    <s v="REF321"/>
    <s v="Sea View"/>
    <d v="2024-03-29T00:00:00"/>
  </r>
  <r>
    <s v="TR000455"/>
    <x v="454"/>
    <x v="2"/>
    <s v="C00455"/>
    <s v="Eva"/>
    <x v="40"/>
    <x v="2"/>
    <x v="0"/>
    <x v="0"/>
    <x v="0"/>
    <x v="0"/>
    <n v="14"/>
    <x v="0"/>
    <x v="2"/>
    <x v="3"/>
    <s v="Breakfast Only"/>
    <n v="9734.91"/>
    <n v="4974.25"/>
    <n v="1.6"/>
    <s v="Poor"/>
    <x v="3"/>
    <x v="2"/>
    <x v="1"/>
    <x v="1"/>
    <s v="N/A"/>
    <s v="Sea View"/>
    <d v="2024-03-30T00:00:00"/>
  </r>
  <r>
    <s v="TR000456"/>
    <x v="455"/>
    <x v="0"/>
    <s v="C00456"/>
    <s v="David"/>
    <x v="20"/>
    <x v="1"/>
    <x v="2"/>
    <x v="0"/>
    <x v="0"/>
    <x v="2"/>
    <n v="8"/>
    <x v="3"/>
    <x v="1"/>
    <x v="2"/>
    <s v="Half Board"/>
    <n v="4223.3900000000003"/>
    <n v="1511.99"/>
    <n v="2.2000000000000002"/>
    <s v="Average"/>
    <x v="3"/>
    <x v="3"/>
    <x v="0"/>
    <x v="1"/>
    <s v="REF321"/>
    <s v="N/A"/>
    <d v="2024-03-31T00:00:00"/>
  </r>
  <r>
    <s v="TR000457"/>
    <x v="456"/>
    <x v="3"/>
    <s v="C00457"/>
    <s v="Charlie"/>
    <x v="21"/>
    <x v="0"/>
    <x v="0"/>
    <x v="0"/>
    <x v="0"/>
    <x v="0"/>
    <n v="11"/>
    <x v="4"/>
    <x v="2"/>
    <x v="1"/>
    <s v="Half Board"/>
    <n v="14140.95"/>
    <n v="1193.69"/>
    <n v="2.9"/>
    <s v="Average"/>
    <x v="1"/>
    <x v="2"/>
    <x v="0"/>
    <x v="0"/>
    <s v="REF789"/>
    <s v="Extra Bed"/>
    <d v="2024-04-01T00:00:00"/>
  </r>
  <r>
    <s v="TR000458"/>
    <x v="457"/>
    <x v="1"/>
    <s v="C00458"/>
    <s v="Eva"/>
    <x v="21"/>
    <x v="0"/>
    <x v="0"/>
    <x v="0"/>
    <x v="0"/>
    <x v="0"/>
    <n v="4"/>
    <x v="4"/>
    <x v="1"/>
    <x v="2"/>
    <s v="Half Board"/>
    <n v="39386.949999999997"/>
    <n v="2839.45"/>
    <n v="3.8"/>
    <s v="Good"/>
    <x v="1"/>
    <x v="3"/>
    <x v="1"/>
    <x v="1"/>
    <s v="REF321"/>
    <s v="Sea View"/>
    <d v="2024-04-02T00:00:00"/>
  </r>
  <r>
    <s v="TR000459"/>
    <x v="458"/>
    <x v="0"/>
    <s v="C00459"/>
    <s v="Bob"/>
    <x v="28"/>
    <x v="0"/>
    <x v="4"/>
    <x v="1"/>
    <x v="0"/>
    <x v="4"/>
    <n v="6"/>
    <x v="3"/>
    <x v="3"/>
    <x v="2"/>
    <s v="Breakfast Only"/>
    <n v="14281.81"/>
    <n v="4175.63"/>
    <n v="2"/>
    <s v="Average"/>
    <x v="0"/>
    <x v="2"/>
    <x v="2"/>
    <x v="1"/>
    <s v="REF789"/>
    <s v="Extra Bed"/>
    <d v="2024-04-03T00:00:00"/>
  </r>
  <r>
    <s v="TR000460"/>
    <x v="459"/>
    <x v="0"/>
    <s v="C00460"/>
    <s v="Eva"/>
    <x v="30"/>
    <x v="1"/>
    <x v="2"/>
    <x v="0"/>
    <x v="0"/>
    <x v="2"/>
    <n v="4"/>
    <x v="4"/>
    <x v="0"/>
    <x v="3"/>
    <s v="Full Board"/>
    <n v="37267.85"/>
    <n v="962.59"/>
    <n v="3.1"/>
    <s v="Average"/>
    <x v="0"/>
    <x v="3"/>
    <x v="2"/>
    <x v="1"/>
    <s v="N/A"/>
    <s v="Wheelchair"/>
    <d v="2024-04-04T00:00:00"/>
  </r>
  <r>
    <s v="TR000461"/>
    <x v="460"/>
    <x v="3"/>
    <s v="C00461"/>
    <s v="Alice"/>
    <x v="26"/>
    <x v="2"/>
    <x v="2"/>
    <x v="0"/>
    <x v="0"/>
    <x v="2"/>
    <n v="7"/>
    <x v="4"/>
    <x v="2"/>
    <x v="0"/>
    <s v="Breakfast Only"/>
    <n v="14839.69"/>
    <n v="3547.01"/>
    <n v="3.7"/>
    <s v="Good"/>
    <x v="1"/>
    <x v="1"/>
    <x v="1"/>
    <x v="0"/>
    <s v="REF321"/>
    <s v="N/A"/>
    <d v="2024-04-05T00:00:00"/>
  </r>
  <r>
    <s v="TR000462"/>
    <x v="461"/>
    <x v="2"/>
    <s v="C00462"/>
    <s v="Charlie"/>
    <x v="11"/>
    <x v="1"/>
    <x v="4"/>
    <x v="1"/>
    <x v="0"/>
    <x v="4"/>
    <n v="14"/>
    <x v="3"/>
    <x v="0"/>
    <x v="3"/>
    <s v="All Inclusive"/>
    <n v="21578.75"/>
    <n v="307.02999999999997"/>
    <n v="2.8"/>
    <s v="None"/>
    <x v="3"/>
    <x v="1"/>
    <x v="0"/>
    <x v="0"/>
    <s v="REF123"/>
    <s v="N/A"/>
    <d v="2024-04-06T00:00:00"/>
  </r>
  <r>
    <s v="TR000463"/>
    <x v="462"/>
    <x v="3"/>
    <s v="C00463"/>
    <s v="Bob"/>
    <x v="19"/>
    <x v="1"/>
    <x v="1"/>
    <x v="1"/>
    <x v="0"/>
    <x v="1"/>
    <n v="11"/>
    <x v="4"/>
    <x v="2"/>
    <x v="0"/>
    <s v="All Inclusive"/>
    <n v="49208.63"/>
    <n v="4594.67"/>
    <n v="4.5"/>
    <s v="Excellent"/>
    <x v="0"/>
    <x v="3"/>
    <x v="0"/>
    <x v="1"/>
    <s v="REF789"/>
    <s v="N/A"/>
    <d v="2024-04-07T00:00:00"/>
  </r>
  <r>
    <s v="TR000464"/>
    <x v="463"/>
    <x v="2"/>
    <s v="C00464"/>
    <s v="David"/>
    <x v="49"/>
    <x v="2"/>
    <x v="2"/>
    <x v="0"/>
    <x v="0"/>
    <x v="2"/>
    <n v="4"/>
    <x v="4"/>
    <x v="1"/>
    <x v="1"/>
    <s v="Breakfast Only"/>
    <n v="14506.15"/>
    <n v="405.37"/>
    <n v="4.5"/>
    <s v="Excellent"/>
    <x v="1"/>
    <x v="2"/>
    <x v="2"/>
    <x v="0"/>
    <s v="REF789"/>
    <s v="Extra Bed"/>
    <d v="2024-04-08T00:00:00"/>
  </r>
  <r>
    <s v="TR000465"/>
    <x v="464"/>
    <x v="1"/>
    <s v="C00465"/>
    <s v="Bob"/>
    <x v="21"/>
    <x v="2"/>
    <x v="3"/>
    <x v="1"/>
    <x v="0"/>
    <x v="3"/>
    <n v="9"/>
    <x v="1"/>
    <x v="2"/>
    <x v="3"/>
    <s v="Full Board"/>
    <n v="20689.419999999998"/>
    <n v="4571.16"/>
    <n v="2.9"/>
    <s v="None"/>
    <x v="0"/>
    <x v="0"/>
    <x v="1"/>
    <x v="0"/>
    <s v="REF123"/>
    <s v="Sea View"/>
    <d v="2024-04-09T00:00:00"/>
  </r>
  <r>
    <s v="TR000466"/>
    <x v="465"/>
    <x v="0"/>
    <s v="C00466"/>
    <s v="David"/>
    <x v="23"/>
    <x v="2"/>
    <x v="4"/>
    <x v="1"/>
    <x v="0"/>
    <x v="4"/>
    <n v="3"/>
    <x v="1"/>
    <x v="3"/>
    <x v="3"/>
    <s v="Half Board"/>
    <n v="17151.099999999999"/>
    <n v="2454.04"/>
    <n v="4.9000000000000004"/>
    <s v="Excellent"/>
    <x v="0"/>
    <x v="0"/>
    <x v="0"/>
    <x v="1"/>
    <s v="REF321"/>
    <s v="Sea View"/>
    <d v="2024-04-10T00:00:00"/>
  </r>
  <r>
    <s v="TR000467"/>
    <x v="466"/>
    <x v="1"/>
    <s v="C00467"/>
    <s v="Bob"/>
    <x v="13"/>
    <x v="0"/>
    <x v="2"/>
    <x v="0"/>
    <x v="0"/>
    <x v="2"/>
    <n v="4"/>
    <x v="0"/>
    <x v="0"/>
    <x v="2"/>
    <s v="All Inclusive"/>
    <n v="8152.37"/>
    <n v="2240.46"/>
    <n v="1.3"/>
    <s v="Poor"/>
    <x v="2"/>
    <x v="0"/>
    <x v="1"/>
    <x v="0"/>
    <s v="N/A"/>
    <s v="Extra Bed"/>
    <d v="2024-04-11T00:00:00"/>
  </r>
  <r>
    <s v="TR000468"/>
    <x v="467"/>
    <x v="2"/>
    <s v="C00468"/>
    <s v="Eva"/>
    <x v="28"/>
    <x v="1"/>
    <x v="1"/>
    <x v="1"/>
    <x v="0"/>
    <x v="1"/>
    <n v="9"/>
    <x v="1"/>
    <x v="0"/>
    <x v="3"/>
    <s v="All Inclusive"/>
    <n v="26025.02"/>
    <n v="4866.54"/>
    <n v="1"/>
    <s v="None"/>
    <x v="0"/>
    <x v="0"/>
    <x v="1"/>
    <x v="1"/>
    <s v="REF456"/>
    <s v="Extra Bed"/>
    <d v="2024-04-12T00:00:00"/>
  </r>
  <r>
    <s v="TR000469"/>
    <x v="468"/>
    <x v="2"/>
    <s v="C00469"/>
    <s v="Eva"/>
    <x v="20"/>
    <x v="2"/>
    <x v="2"/>
    <x v="0"/>
    <x v="0"/>
    <x v="2"/>
    <n v="9"/>
    <x v="1"/>
    <x v="3"/>
    <x v="0"/>
    <s v="Breakfast Only"/>
    <n v="20798.46"/>
    <n v="4951.92"/>
    <n v="2.5"/>
    <s v="None"/>
    <x v="1"/>
    <x v="3"/>
    <x v="2"/>
    <x v="0"/>
    <s v="REF321"/>
    <s v="Wheelchair"/>
    <d v="2024-04-13T00:00:00"/>
  </r>
  <r>
    <s v="TR000470"/>
    <x v="469"/>
    <x v="1"/>
    <s v="C00470"/>
    <s v="Eva"/>
    <x v="35"/>
    <x v="1"/>
    <x v="0"/>
    <x v="0"/>
    <x v="0"/>
    <x v="0"/>
    <n v="2"/>
    <x v="0"/>
    <x v="1"/>
    <x v="3"/>
    <s v="All Inclusive"/>
    <n v="35659.69"/>
    <n v="3250.89"/>
    <n v="3.4"/>
    <s v="Average"/>
    <x v="0"/>
    <x v="1"/>
    <x v="1"/>
    <x v="1"/>
    <s v="REF321"/>
    <s v="Early Check-in"/>
    <d v="2024-04-14T00:00:00"/>
  </r>
  <r>
    <s v="TR000471"/>
    <x v="470"/>
    <x v="2"/>
    <s v="C00471"/>
    <s v="Alice"/>
    <x v="42"/>
    <x v="0"/>
    <x v="3"/>
    <x v="1"/>
    <x v="0"/>
    <x v="3"/>
    <n v="9"/>
    <x v="4"/>
    <x v="1"/>
    <x v="3"/>
    <s v="All Inclusive"/>
    <n v="41426.94"/>
    <n v="635.6"/>
    <n v="3.5"/>
    <s v="Good"/>
    <x v="1"/>
    <x v="1"/>
    <x v="1"/>
    <x v="0"/>
    <s v="REF789"/>
    <s v="Early Check-in"/>
    <d v="2024-04-15T00:00:00"/>
  </r>
  <r>
    <s v="TR000472"/>
    <x v="471"/>
    <x v="1"/>
    <s v="C00472"/>
    <s v="David"/>
    <x v="45"/>
    <x v="0"/>
    <x v="4"/>
    <x v="1"/>
    <x v="0"/>
    <x v="4"/>
    <n v="11"/>
    <x v="4"/>
    <x v="3"/>
    <x v="1"/>
    <s v="Half Board"/>
    <n v="28579.74"/>
    <n v="2530.85"/>
    <n v="2.9"/>
    <s v="Average"/>
    <x v="2"/>
    <x v="0"/>
    <x v="2"/>
    <x v="0"/>
    <s v="REF789"/>
    <s v="N/A"/>
    <d v="2024-04-16T00:00:00"/>
  </r>
  <r>
    <s v="TR000473"/>
    <x v="472"/>
    <x v="0"/>
    <s v="C00473"/>
    <s v="Eva"/>
    <x v="17"/>
    <x v="2"/>
    <x v="0"/>
    <x v="0"/>
    <x v="0"/>
    <x v="0"/>
    <n v="3"/>
    <x v="1"/>
    <x v="0"/>
    <x v="0"/>
    <s v="Half Board"/>
    <n v="4513.2299999999996"/>
    <n v="2645.82"/>
    <n v="1.5"/>
    <s v="Poor"/>
    <x v="2"/>
    <x v="1"/>
    <x v="0"/>
    <x v="1"/>
    <s v="N/A"/>
    <s v="Sea View"/>
    <d v="2024-04-17T00:00:00"/>
  </r>
  <r>
    <s v="TR000474"/>
    <x v="473"/>
    <x v="1"/>
    <s v="C00474"/>
    <s v="Alice"/>
    <x v="24"/>
    <x v="2"/>
    <x v="1"/>
    <x v="1"/>
    <x v="0"/>
    <x v="1"/>
    <n v="13"/>
    <x v="0"/>
    <x v="2"/>
    <x v="2"/>
    <s v="Full Board"/>
    <n v="32089.35"/>
    <n v="2572.23"/>
    <n v="1.7"/>
    <s v="Poor"/>
    <x v="3"/>
    <x v="3"/>
    <x v="1"/>
    <x v="1"/>
    <s v="N/A"/>
    <s v="N/A"/>
    <d v="2024-04-18T00:00:00"/>
  </r>
  <r>
    <s v="TR000475"/>
    <x v="474"/>
    <x v="0"/>
    <s v="C00475"/>
    <s v="David"/>
    <x v="35"/>
    <x v="1"/>
    <x v="0"/>
    <x v="0"/>
    <x v="0"/>
    <x v="0"/>
    <n v="8"/>
    <x v="4"/>
    <x v="1"/>
    <x v="0"/>
    <s v="All Inclusive"/>
    <n v="5603.36"/>
    <n v="2847.46"/>
    <n v="4.4000000000000004"/>
    <s v="None"/>
    <x v="2"/>
    <x v="0"/>
    <x v="2"/>
    <x v="1"/>
    <s v="N/A"/>
    <s v="Sea View"/>
    <d v="2024-04-19T00:00:00"/>
  </r>
  <r>
    <s v="TR000476"/>
    <x v="475"/>
    <x v="1"/>
    <s v="C00476"/>
    <s v="Bob"/>
    <x v="32"/>
    <x v="2"/>
    <x v="0"/>
    <x v="0"/>
    <x v="0"/>
    <x v="0"/>
    <n v="7"/>
    <x v="2"/>
    <x v="2"/>
    <x v="1"/>
    <s v="Full Board"/>
    <n v="31968.75"/>
    <n v="93.62"/>
    <n v="4.5"/>
    <s v="Excellent"/>
    <x v="2"/>
    <x v="3"/>
    <x v="0"/>
    <x v="1"/>
    <s v="REF123"/>
    <s v="Sea View"/>
    <d v="2024-04-20T00:00:00"/>
  </r>
  <r>
    <s v="TR000477"/>
    <x v="476"/>
    <x v="2"/>
    <s v="C00477"/>
    <s v="Alice"/>
    <x v="49"/>
    <x v="1"/>
    <x v="1"/>
    <x v="1"/>
    <x v="0"/>
    <x v="1"/>
    <n v="3"/>
    <x v="3"/>
    <x v="0"/>
    <x v="0"/>
    <s v="Full Board"/>
    <n v="35196.410000000003"/>
    <n v="3556.14"/>
    <n v="3.7"/>
    <s v="Good"/>
    <x v="1"/>
    <x v="3"/>
    <x v="1"/>
    <x v="0"/>
    <s v="REF456"/>
    <s v="Wheelchair"/>
    <d v="2024-04-21T00:00:00"/>
  </r>
  <r>
    <s v="TR000478"/>
    <x v="477"/>
    <x v="1"/>
    <s v="C00478"/>
    <s v="Charlie"/>
    <x v="46"/>
    <x v="2"/>
    <x v="0"/>
    <x v="0"/>
    <x v="0"/>
    <x v="0"/>
    <n v="6"/>
    <x v="3"/>
    <x v="2"/>
    <x v="0"/>
    <s v="Half Board"/>
    <n v="12295.08"/>
    <n v="3561.97"/>
    <n v="3.7"/>
    <s v="Good"/>
    <x v="3"/>
    <x v="2"/>
    <x v="0"/>
    <x v="0"/>
    <s v="REF456"/>
    <s v="Extra Bed"/>
    <d v="2024-04-22T00:00:00"/>
  </r>
  <r>
    <s v="TR000479"/>
    <x v="478"/>
    <x v="2"/>
    <s v="C00479"/>
    <s v="Alice"/>
    <x v="41"/>
    <x v="1"/>
    <x v="4"/>
    <x v="1"/>
    <x v="0"/>
    <x v="4"/>
    <n v="8"/>
    <x v="3"/>
    <x v="3"/>
    <x v="3"/>
    <s v="Half Board"/>
    <n v="41509.269999999997"/>
    <n v="577.35"/>
    <n v="3.4"/>
    <s v="Average"/>
    <x v="2"/>
    <x v="3"/>
    <x v="2"/>
    <x v="1"/>
    <s v="N/A"/>
    <s v="Extra Bed"/>
    <d v="2024-04-23T00:00:00"/>
  </r>
  <r>
    <s v="TR000480"/>
    <x v="479"/>
    <x v="1"/>
    <s v="C00480"/>
    <s v="Alice"/>
    <x v="46"/>
    <x v="1"/>
    <x v="2"/>
    <x v="0"/>
    <x v="0"/>
    <x v="2"/>
    <n v="9"/>
    <x v="1"/>
    <x v="1"/>
    <x v="3"/>
    <s v="Breakfast Only"/>
    <n v="45821"/>
    <n v="2851.2"/>
    <n v="1.8"/>
    <s v="Poor"/>
    <x v="0"/>
    <x v="2"/>
    <x v="1"/>
    <x v="0"/>
    <s v="REF789"/>
    <s v="Extra Bed"/>
    <d v="2024-04-24T00:00:00"/>
  </r>
  <r>
    <s v="TR000481"/>
    <x v="480"/>
    <x v="1"/>
    <s v="C00481"/>
    <s v="David"/>
    <x v="24"/>
    <x v="1"/>
    <x v="0"/>
    <x v="0"/>
    <x v="0"/>
    <x v="0"/>
    <n v="4"/>
    <x v="3"/>
    <x v="1"/>
    <x v="0"/>
    <s v="Half Board"/>
    <n v="41215.089999999997"/>
    <n v="2841.81"/>
    <n v="2.7"/>
    <s v="None"/>
    <x v="3"/>
    <x v="0"/>
    <x v="2"/>
    <x v="1"/>
    <s v="REF456"/>
    <s v="Early Check-in"/>
    <d v="2024-04-25T00:00:00"/>
  </r>
  <r>
    <s v="TR000482"/>
    <x v="481"/>
    <x v="3"/>
    <s v="C00482"/>
    <s v="Bob"/>
    <x v="51"/>
    <x v="1"/>
    <x v="4"/>
    <x v="1"/>
    <x v="0"/>
    <x v="4"/>
    <n v="2"/>
    <x v="3"/>
    <x v="3"/>
    <x v="0"/>
    <s v="Full Board"/>
    <n v="17340.13"/>
    <n v="3412.25"/>
    <n v="3.8"/>
    <s v="None"/>
    <x v="2"/>
    <x v="3"/>
    <x v="2"/>
    <x v="0"/>
    <s v="REF321"/>
    <s v="Extra Bed"/>
    <d v="2024-04-26T00:00:00"/>
  </r>
  <r>
    <s v="TR000483"/>
    <x v="482"/>
    <x v="2"/>
    <s v="C00483"/>
    <s v="Charlie"/>
    <x v="28"/>
    <x v="0"/>
    <x v="2"/>
    <x v="0"/>
    <x v="0"/>
    <x v="2"/>
    <n v="14"/>
    <x v="2"/>
    <x v="3"/>
    <x v="2"/>
    <s v="All Inclusive"/>
    <n v="30572.22"/>
    <n v="426.99"/>
    <n v="3.1"/>
    <s v="Average"/>
    <x v="3"/>
    <x v="1"/>
    <x v="1"/>
    <x v="1"/>
    <s v="REF123"/>
    <s v="Early Check-in"/>
    <d v="2024-04-27T00:00:00"/>
  </r>
  <r>
    <s v="TR000484"/>
    <x v="483"/>
    <x v="3"/>
    <s v="C00484"/>
    <s v="Eva"/>
    <x v="42"/>
    <x v="1"/>
    <x v="2"/>
    <x v="0"/>
    <x v="0"/>
    <x v="2"/>
    <n v="8"/>
    <x v="4"/>
    <x v="1"/>
    <x v="1"/>
    <s v="Full Board"/>
    <n v="45996.31"/>
    <n v="3132.52"/>
    <n v="1.1000000000000001"/>
    <s v="Poor"/>
    <x v="2"/>
    <x v="0"/>
    <x v="2"/>
    <x v="0"/>
    <s v="REF789"/>
    <s v="N/A"/>
    <d v="2024-04-28T00:00:00"/>
  </r>
  <r>
    <s v="TR000485"/>
    <x v="484"/>
    <x v="2"/>
    <s v="C00485"/>
    <s v="Eva"/>
    <x v="6"/>
    <x v="2"/>
    <x v="0"/>
    <x v="0"/>
    <x v="0"/>
    <x v="0"/>
    <n v="14"/>
    <x v="2"/>
    <x v="1"/>
    <x v="3"/>
    <s v="Full Board"/>
    <n v="18071.240000000002"/>
    <n v="1403.76"/>
    <n v="4.8"/>
    <s v="Excellent"/>
    <x v="1"/>
    <x v="3"/>
    <x v="0"/>
    <x v="1"/>
    <s v="REF123"/>
    <s v="Early Check-in"/>
    <d v="2024-04-29T00:00:00"/>
  </r>
  <r>
    <s v="TR000486"/>
    <x v="485"/>
    <x v="3"/>
    <s v="C00486"/>
    <s v="Alice"/>
    <x v="13"/>
    <x v="0"/>
    <x v="4"/>
    <x v="1"/>
    <x v="0"/>
    <x v="4"/>
    <n v="6"/>
    <x v="1"/>
    <x v="1"/>
    <x v="3"/>
    <s v="Full Board"/>
    <n v="41541.31"/>
    <n v="2535.0100000000002"/>
    <n v="4.4000000000000004"/>
    <s v="Good"/>
    <x v="3"/>
    <x v="3"/>
    <x v="2"/>
    <x v="0"/>
    <s v="REF321"/>
    <s v="Sea View"/>
    <d v="2024-04-30T00:00:00"/>
  </r>
  <r>
    <s v="TR000487"/>
    <x v="486"/>
    <x v="0"/>
    <s v="C00487"/>
    <s v="David"/>
    <x v="15"/>
    <x v="0"/>
    <x v="0"/>
    <x v="0"/>
    <x v="0"/>
    <x v="0"/>
    <n v="6"/>
    <x v="3"/>
    <x v="0"/>
    <x v="3"/>
    <s v="Half Board"/>
    <n v="3445.33"/>
    <n v="3866.62"/>
    <n v="2"/>
    <s v="Average"/>
    <x v="3"/>
    <x v="1"/>
    <x v="1"/>
    <x v="0"/>
    <s v="REF456"/>
    <s v="Wheelchair"/>
    <d v="2024-05-01T00:00:00"/>
  </r>
  <r>
    <s v="TR000488"/>
    <x v="487"/>
    <x v="1"/>
    <s v="C00488"/>
    <s v="David"/>
    <x v="43"/>
    <x v="1"/>
    <x v="1"/>
    <x v="1"/>
    <x v="0"/>
    <x v="1"/>
    <n v="8"/>
    <x v="4"/>
    <x v="0"/>
    <x v="3"/>
    <s v="Full Board"/>
    <n v="3171.4"/>
    <n v="3528.23"/>
    <n v="3.5"/>
    <s v="None"/>
    <x v="2"/>
    <x v="2"/>
    <x v="1"/>
    <x v="1"/>
    <s v="REF123"/>
    <s v="Wheelchair"/>
    <d v="2024-05-02T00:00:00"/>
  </r>
  <r>
    <s v="TR000489"/>
    <x v="488"/>
    <x v="2"/>
    <s v="C00489"/>
    <s v="Eva"/>
    <x v="3"/>
    <x v="0"/>
    <x v="2"/>
    <x v="0"/>
    <x v="0"/>
    <x v="2"/>
    <n v="2"/>
    <x v="3"/>
    <x v="0"/>
    <x v="0"/>
    <s v="Breakfast Only"/>
    <n v="38706.449999999997"/>
    <n v="594.52"/>
    <n v="4.7"/>
    <s v="Excellent"/>
    <x v="3"/>
    <x v="3"/>
    <x v="0"/>
    <x v="0"/>
    <s v="REF123"/>
    <s v="Sea View"/>
    <d v="2024-05-03T00:00:00"/>
  </r>
  <r>
    <s v="TR000490"/>
    <x v="489"/>
    <x v="2"/>
    <s v="C00490"/>
    <s v="Charlie"/>
    <x v="10"/>
    <x v="1"/>
    <x v="0"/>
    <x v="0"/>
    <x v="0"/>
    <x v="0"/>
    <n v="9"/>
    <x v="3"/>
    <x v="2"/>
    <x v="0"/>
    <s v="All Inclusive"/>
    <n v="38788.04"/>
    <n v="2955.92"/>
    <n v="1.4"/>
    <s v="None"/>
    <x v="2"/>
    <x v="3"/>
    <x v="1"/>
    <x v="0"/>
    <s v="REF123"/>
    <s v="N/A"/>
    <d v="2024-05-04T00:00:00"/>
  </r>
  <r>
    <s v="TR000491"/>
    <x v="490"/>
    <x v="1"/>
    <s v="C00491"/>
    <s v="Bob"/>
    <x v="5"/>
    <x v="2"/>
    <x v="2"/>
    <x v="0"/>
    <x v="0"/>
    <x v="2"/>
    <n v="13"/>
    <x v="1"/>
    <x v="0"/>
    <x v="2"/>
    <s v="Half Board"/>
    <n v="40081.93"/>
    <n v="4845.58"/>
    <n v="3"/>
    <s v="Average"/>
    <x v="0"/>
    <x v="1"/>
    <x v="2"/>
    <x v="1"/>
    <s v="REF321"/>
    <s v="Wheelchair"/>
    <d v="2024-05-05T00:00:00"/>
  </r>
  <r>
    <s v="TR000492"/>
    <x v="491"/>
    <x v="2"/>
    <s v="C00492"/>
    <s v="Charlie"/>
    <x v="2"/>
    <x v="1"/>
    <x v="4"/>
    <x v="1"/>
    <x v="0"/>
    <x v="4"/>
    <n v="11"/>
    <x v="3"/>
    <x v="1"/>
    <x v="3"/>
    <s v="Full Board"/>
    <n v="46711.26"/>
    <n v="783.85"/>
    <n v="2.8"/>
    <s v="Average"/>
    <x v="3"/>
    <x v="0"/>
    <x v="2"/>
    <x v="1"/>
    <s v="REF789"/>
    <s v="Sea View"/>
    <d v="2024-05-06T00:00:00"/>
  </r>
  <r>
    <s v="TR000493"/>
    <x v="492"/>
    <x v="2"/>
    <s v="C00493"/>
    <s v="Bob"/>
    <x v="49"/>
    <x v="0"/>
    <x v="3"/>
    <x v="1"/>
    <x v="0"/>
    <x v="3"/>
    <n v="6"/>
    <x v="0"/>
    <x v="0"/>
    <x v="3"/>
    <s v="Breakfast Only"/>
    <n v="8541.6"/>
    <n v="4264.54"/>
    <n v="2.6"/>
    <s v="Average"/>
    <x v="3"/>
    <x v="3"/>
    <x v="1"/>
    <x v="1"/>
    <s v="REF789"/>
    <s v="Wheelchair"/>
    <d v="2024-05-07T00:00:00"/>
  </r>
  <r>
    <s v="TR000494"/>
    <x v="493"/>
    <x v="3"/>
    <s v="C00494"/>
    <s v="Eva"/>
    <x v="23"/>
    <x v="2"/>
    <x v="0"/>
    <x v="0"/>
    <x v="0"/>
    <x v="0"/>
    <n v="9"/>
    <x v="4"/>
    <x v="1"/>
    <x v="0"/>
    <s v="All Inclusive"/>
    <n v="13903.29"/>
    <n v="3512.74"/>
    <n v="4.3"/>
    <s v="Good"/>
    <x v="1"/>
    <x v="2"/>
    <x v="0"/>
    <x v="1"/>
    <s v="REF321"/>
    <s v="Early Check-in"/>
    <d v="2024-05-08T00:00:00"/>
  </r>
  <r>
    <s v="TR000495"/>
    <x v="494"/>
    <x v="2"/>
    <s v="C00495"/>
    <s v="Bob"/>
    <x v="1"/>
    <x v="1"/>
    <x v="0"/>
    <x v="0"/>
    <x v="0"/>
    <x v="0"/>
    <n v="11"/>
    <x v="4"/>
    <x v="3"/>
    <x v="2"/>
    <s v="Full Board"/>
    <n v="45475.07"/>
    <n v="3870.02"/>
    <n v="2.5"/>
    <s v="Average"/>
    <x v="1"/>
    <x v="2"/>
    <x v="0"/>
    <x v="0"/>
    <s v="REF123"/>
    <s v="Wheelchair"/>
    <d v="2024-05-09T00:00:00"/>
  </r>
  <r>
    <s v="TR000496"/>
    <x v="495"/>
    <x v="0"/>
    <s v="C00496"/>
    <s v="David"/>
    <x v="21"/>
    <x v="2"/>
    <x v="2"/>
    <x v="0"/>
    <x v="0"/>
    <x v="2"/>
    <n v="11"/>
    <x v="0"/>
    <x v="2"/>
    <x v="0"/>
    <s v="All Inclusive"/>
    <n v="11330.1"/>
    <n v="1409.79"/>
    <n v="1.3"/>
    <s v="Poor"/>
    <x v="3"/>
    <x v="1"/>
    <x v="1"/>
    <x v="1"/>
    <s v="REF123"/>
    <s v="Early Check-in"/>
    <d v="2024-05-10T00:00:00"/>
  </r>
  <r>
    <s v="TR000497"/>
    <x v="496"/>
    <x v="0"/>
    <s v="C00497"/>
    <s v="Alice"/>
    <x v="36"/>
    <x v="2"/>
    <x v="4"/>
    <x v="1"/>
    <x v="0"/>
    <x v="4"/>
    <n v="6"/>
    <x v="1"/>
    <x v="2"/>
    <x v="3"/>
    <s v="Half Board"/>
    <n v="35064.78"/>
    <n v="1439.44"/>
    <n v="1.3"/>
    <s v="Poor"/>
    <x v="1"/>
    <x v="2"/>
    <x v="2"/>
    <x v="1"/>
    <s v="N/A"/>
    <s v="Early Check-in"/>
    <d v="2024-05-11T00:00:00"/>
  </r>
  <r>
    <s v="TR000498"/>
    <x v="497"/>
    <x v="1"/>
    <s v="C00498"/>
    <s v="Alice"/>
    <x v="32"/>
    <x v="0"/>
    <x v="1"/>
    <x v="1"/>
    <x v="0"/>
    <x v="1"/>
    <n v="13"/>
    <x v="3"/>
    <x v="3"/>
    <x v="3"/>
    <s v="Half Board"/>
    <n v="27931.759999999998"/>
    <n v="4530.1000000000004"/>
    <n v="1.2"/>
    <s v="Poor"/>
    <x v="3"/>
    <x v="3"/>
    <x v="1"/>
    <x v="1"/>
    <s v="REF456"/>
    <s v="Wheelchair"/>
    <d v="2024-05-12T00:00:00"/>
  </r>
  <r>
    <s v="TR000499"/>
    <x v="498"/>
    <x v="2"/>
    <s v="C00499"/>
    <s v="Eva"/>
    <x v="36"/>
    <x v="2"/>
    <x v="4"/>
    <x v="1"/>
    <x v="0"/>
    <x v="4"/>
    <n v="8"/>
    <x v="3"/>
    <x v="1"/>
    <x v="1"/>
    <s v="Breakfast Only"/>
    <n v="6910.1"/>
    <n v="1799.16"/>
    <n v="2.6"/>
    <s v="Average"/>
    <x v="2"/>
    <x v="2"/>
    <x v="1"/>
    <x v="0"/>
    <s v="REF456"/>
    <s v="Wheelchair"/>
    <d v="2024-05-13T00:00:00"/>
  </r>
  <r>
    <s v="TR000500"/>
    <x v="499"/>
    <x v="1"/>
    <s v="C00500"/>
    <s v="David"/>
    <x v="44"/>
    <x v="0"/>
    <x v="0"/>
    <x v="0"/>
    <x v="0"/>
    <x v="0"/>
    <n v="11"/>
    <x v="4"/>
    <x v="2"/>
    <x v="1"/>
    <s v="Half Board"/>
    <n v="16407.39"/>
    <n v="315.08"/>
    <n v="3.9"/>
    <s v="Good"/>
    <x v="3"/>
    <x v="3"/>
    <x v="0"/>
    <x v="0"/>
    <s v="REF789"/>
    <s v="Early Check-in"/>
    <d v="2024-05-14T00:00:00"/>
  </r>
  <r>
    <s v="TR000501"/>
    <x v="500"/>
    <x v="0"/>
    <s v="C00501"/>
    <s v="Charlie"/>
    <x v="8"/>
    <x v="2"/>
    <x v="1"/>
    <x v="1"/>
    <x v="0"/>
    <x v="1"/>
    <n v="4"/>
    <x v="1"/>
    <x v="0"/>
    <x v="1"/>
    <s v="Breakfast Only"/>
    <n v="27457.49"/>
    <n v="3002.98"/>
    <n v="1.8"/>
    <s v="Poor"/>
    <x v="3"/>
    <x v="1"/>
    <x v="2"/>
    <x v="0"/>
    <s v="REF321"/>
    <s v="Wheelchair"/>
    <d v="2024-05-15T00:00:00"/>
  </r>
  <r>
    <s v="TR000502"/>
    <x v="501"/>
    <x v="2"/>
    <s v="C00502"/>
    <s v="David"/>
    <x v="7"/>
    <x v="1"/>
    <x v="4"/>
    <x v="1"/>
    <x v="0"/>
    <x v="4"/>
    <n v="3"/>
    <x v="1"/>
    <x v="1"/>
    <x v="2"/>
    <s v="Full Board"/>
    <n v="43060.46"/>
    <n v="624.09"/>
    <n v="3.6"/>
    <s v="None"/>
    <x v="0"/>
    <x v="2"/>
    <x v="0"/>
    <x v="0"/>
    <s v="REF123"/>
    <s v="N/A"/>
    <d v="2024-05-16T00:00:00"/>
  </r>
  <r>
    <s v="TR000503"/>
    <x v="502"/>
    <x v="2"/>
    <s v="C00503"/>
    <s v="Alice"/>
    <x v="8"/>
    <x v="2"/>
    <x v="3"/>
    <x v="1"/>
    <x v="0"/>
    <x v="3"/>
    <n v="7"/>
    <x v="1"/>
    <x v="2"/>
    <x v="0"/>
    <s v="All Inclusive"/>
    <n v="36254.31"/>
    <n v="3982.98"/>
    <n v="3.7"/>
    <s v="Good"/>
    <x v="1"/>
    <x v="3"/>
    <x v="0"/>
    <x v="1"/>
    <s v="REF456"/>
    <s v="Extra Bed"/>
    <d v="2024-05-17T00:00:00"/>
  </r>
  <r>
    <s v="TR000504"/>
    <x v="503"/>
    <x v="1"/>
    <s v="C00504"/>
    <s v="Alice"/>
    <x v="34"/>
    <x v="1"/>
    <x v="2"/>
    <x v="0"/>
    <x v="0"/>
    <x v="2"/>
    <n v="6"/>
    <x v="3"/>
    <x v="3"/>
    <x v="3"/>
    <s v="Half Board"/>
    <n v="32228.51"/>
    <n v="3208.73"/>
    <n v="2"/>
    <s v="Average"/>
    <x v="1"/>
    <x v="0"/>
    <x v="2"/>
    <x v="0"/>
    <s v="REF321"/>
    <s v="Extra Bed"/>
    <d v="2024-05-18T00:00:00"/>
  </r>
  <r>
    <s v="TR000505"/>
    <x v="504"/>
    <x v="0"/>
    <s v="C00505"/>
    <s v="David"/>
    <x v="13"/>
    <x v="1"/>
    <x v="4"/>
    <x v="1"/>
    <x v="0"/>
    <x v="4"/>
    <n v="10"/>
    <x v="1"/>
    <x v="1"/>
    <x v="3"/>
    <s v="All Inclusive"/>
    <n v="26313.55"/>
    <n v="4373.63"/>
    <n v="3.4"/>
    <s v="Average"/>
    <x v="0"/>
    <x v="3"/>
    <x v="2"/>
    <x v="0"/>
    <s v="REF321"/>
    <s v="Sea View"/>
    <d v="2024-05-19T00:00:00"/>
  </r>
  <r>
    <s v="TR000506"/>
    <x v="505"/>
    <x v="2"/>
    <s v="C00506"/>
    <s v="David"/>
    <x v="10"/>
    <x v="2"/>
    <x v="4"/>
    <x v="1"/>
    <x v="0"/>
    <x v="4"/>
    <n v="11"/>
    <x v="0"/>
    <x v="2"/>
    <x v="2"/>
    <s v="All Inclusive"/>
    <n v="17038.150000000001"/>
    <n v="3924.19"/>
    <n v="3.7"/>
    <s v="Good"/>
    <x v="2"/>
    <x v="3"/>
    <x v="2"/>
    <x v="1"/>
    <s v="REF123"/>
    <s v="Extra Bed"/>
    <d v="2024-05-20T00:00:00"/>
  </r>
  <r>
    <s v="TR000507"/>
    <x v="506"/>
    <x v="1"/>
    <s v="C00507"/>
    <s v="Alice"/>
    <x v="45"/>
    <x v="1"/>
    <x v="3"/>
    <x v="1"/>
    <x v="0"/>
    <x v="3"/>
    <n v="5"/>
    <x v="2"/>
    <x v="3"/>
    <x v="3"/>
    <s v="Full Board"/>
    <n v="8604.51"/>
    <n v="560.57000000000005"/>
    <n v="2.9"/>
    <s v="Average"/>
    <x v="2"/>
    <x v="1"/>
    <x v="1"/>
    <x v="1"/>
    <s v="REF321"/>
    <s v="N/A"/>
    <d v="2024-05-21T00:00:00"/>
  </r>
  <r>
    <s v="TR000508"/>
    <x v="507"/>
    <x v="0"/>
    <s v="C00508"/>
    <s v="Charlie"/>
    <x v="37"/>
    <x v="2"/>
    <x v="0"/>
    <x v="0"/>
    <x v="0"/>
    <x v="0"/>
    <n v="12"/>
    <x v="1"/>
    <x v="1"/>
    <x v="3"/>
    <s v="Full Board"/>
    <n v="22226.57"/>
    <n v="1905.35"/>
    <n v="2.2999999999999998"/>
    <s v="Average"/>
    <x v="2"/>
    <x v="3"/>
    <x v="2"/>
    <x v="0"/>
    <s v="REF456"/>
    <s v="Extra Bed"/>
    <d v="2024-05-22T00:00:00"/>
  </r>
  <r>
    <s v="TR000509"/>
    <x v="508"/>
    <x v="1"/>
    <s v="C00509"/>
    <s v="Eva"/>
    <x v="30"/>
    <x v="2"/>
    <x v="2"/>
    <x v="0"/>
    <x v="0"/>
    <x v="2"/>
    <n v="4"/>
    <x v="2"/>
    <x v="0"/>
    <x v="0"/>
    <s v="Half Board"/>
    <n v="4340.37"/>
    <n v="3872.8"/>
    <n v="3.5"/>
    <s v="Good"/>
    <x v="0"/>
    <x v="1"/>
    <x v="1"/>
    <x v="1"/>
    <s v="N/A"/>
    <s v="Extra Bed"/>
    <d v="2024-05-23T00:00:00"/>
  </r>
  <r>
    <s v="TR000510"/>
    <x v="509"/>
    <x v="3"/>
    <s v="C00510"/>
    <s v="Eva"/>
    <x v="50"/>
    <x v="1"/>
    <x v="4"/>
    <x v="1"/>
    <x v="0"/>
    <x v="4"/>
    <n v="10"/>
    <x v="3"/>
    <x v="1"/>
    <x v="1"/>
    <s v="Full Board"/>
    <n v="12919.63"/>
    <n v="2086.71"/>
    <n v="4.9000000000000004"/>
    <s v="Excellent"/>
    <x v="3"/>
    <x v="3"/>
    <x v="0"/>
    <x v="0"/>
    <s v="REF456"/>
    <s v="N/A"/>
    <d v="2024-05-24T00:00:00"/>
  </r>
  <r>
    <s v="TR000511"/>
    <x v="510"/>
    <x v="2"/>
    <s v="C00511"/>
    <s v="David"/>
    <x v="41"/>
    <x v="1"/>
    <x v="1"/>
    <x v="1"/>
    <x v="0"/>
    <x v="1"/>
    <n v="9"/>
    <x v="1"/>
    <x v="0"/>
    <x v="1"/>
    <s v="All Inclusive"/>
    <n v="23326.720000000001"/>
    <n v="4861.83"/>
    <n v="2.7"/>
    <s v="Average"/>
    <x v="2"/>
    <x v="3"/>
    <x v="2"/>
    <x v="0"/>
    <s v="N/A"/>
    <s v="Early Check-in"/>
    <d v="2024-05-25T00:00:00"/>
  </r>
  <r>
    <s v="TR000512"/>
    <x v="511"/>
    <x v="3"/>
    <s v="C00512"/>
    <s v="Eva"/>
    <x v="9"/>
    <x v="0"/>
    <x v="4"/>
    <x v="1"/>
    <x v="0"/>
    <x v="4"/>
    <n v="7"/>
    <x v="4"/>
    <x v="1"/>
    <x v="2"/>
    <s v="Breakfast Only"/>
    <n v="22674.44"/>
    <n v="3678.7"/>
    <n v="2.6"/>
    <s v="Average"/>
    <x v="2"/>
    <x v="3"/>
    <x v="1"/>
    <x v="0"/>
    <s v="REF321"/>
    <s v="Extra Bed"/>
    <d v="2024-05-26T00:00:00"/>
  </r>
  <r>
    <s v="TR000513"/>
    <x v="512"/>
    <x v="0"/>
    <s v="C00513"/>
    <s v="Alice"/>
    <x v="34"/>
    <x v="1"/>
    <x v="2"/>
    <x v="0"/>
    <x v="0"/>
    <x v="2"/>
    <n v="2"/>
    <x v="3"/>
    <x v="3"/>
    <x v="1"/>
    <s v="Breakfast Only"/>
    <n v="5081.8900000000003"/>
    <n v="77.5"/>
    <n v="2.9"/>
    <s v="Average"/>
    <x v="0"/>
    <x v="1"/>
    <x v="1"/>
    <x v="1"/>
    <s v="REF456"/>
    <s v="Sea View"/>
    <d v="2024-05-27T00:00:00"/>
  </r>
  <r>
    <s v="TR000514"/>
    <x v="513"/>
    <x v="3"/>
    <s v="C00514"/>
    <s v="Alice"/>
    <x v="51"/>
    <x v="0"/>
    <x v="4"/>
    <x v="1"/>
    <x v="0"/>
    <x v="4"/>
    <n v="11"/>
    <x v="0"/>
    <x v="0"/>
    <x v="1"/>
    <s v="Breakfast Only"/>
    <n v="30685.83"/>
    <n v="4399.93"/>
    <n v="1.3"/>
    <s v="Poor"/>
    <x v="1"/>
    <x v="3"/>
    <x v="1"/>
    <x v="1"/>
    <s v="REF123"/>
    <s v="Extra Bed"/>
    <d v="2024-05-28T00:00:00"/>
  </r>
  <r>
    <s v="TR000515"/>
    <x v="514"/>
    <x v="3"/>
    <s v="C00515"/>
    <s v="David"/>
    <x v="0"/>
    <x v="1"/>
    <x v="3"/>
    <x v="1"/>
    <x v="0"/>
    <x v="3"/>
    <n v="14"/>
    <x v="0"/>
    <x v="0"/>
    <x v="2"/>
    <s v="Half Board"/>
    <n v="28835.16"/>
    <n v="504.02"/>
    <n v="3.2"/>
    <s v="Average"/>
    <x v="0"/>
    <x v="1"/>
    <x v="1"/>
    <x v="0"/>
    <s v="REF321"/>
    <s v="Extra Bed"/>
    <d v="2024-05-29T00:00:00"/>
  </r>
  <r>
    <s v="TR000516"/>
    <x v="515"/>
    <x v="0"/>
    <s v="C00516"/>
    <s v="David"/>
    <x v="19"/>
    <x v="2"/>
    <x v="4"/>
    <x v="1"/>
    <x v="0"/>
    <x v="4"/>
    <n v="13"/>
    <x v="2"/>
    <x v="1"/>
    <x v="2"/>
    <s v="Full Board"/>
    <n v="6670.9"/>
    <n v="702.62"/>
    <n v="2.2999999999999998"/>
    <s v="Average"/>
    <x v="1"/>
    <x v="0"/>
    <x v="0"/>
    <x v="0"/>
    <s v="REF123"/>
    <s v="N/A"/>
    <d v="2024-05-30T00:00:00"/>
  </r>
  <r>
    <s v="TR000517"/>
    <x v="516"/>
    <x v="1"/>
    <s v="C00517"/>
    <s v="David"/>
    <x v="23"/>
    <x v="1"/>
    <x v="4"/>
    <x v="1"/>
    <x v="0"/>
    <x v="4"/>
    <n v="12"/>
    <x v="2"/>
    <x v="2"/>
    <x v="1"/>
    <s v="Full Board"/>
    <n v="47328.66"/>
    <n v="3672.46"/>
    <n v="1.5"/>
    <s v="Poor"/>
    <x v="2"/>
    <x v="1"/>
    <x v="2"/>
    <x v="1"/>
    <s v="N/A"/>
    <s v="N/A"/>
    <d v="2024-05-31T00:00:00"/>
  </r>
  <r>
    <s v="TR000518"/>
    <x v="517"/>
    <x v="3"/>
    <s v="C00518"/>
    <s v="Charlie"/>
    <x v="9"/>
    <x v="2"/>
    <x v="1"/>
    <x v="1"/>
    <x v="0"/>
    <x v="1"/>
    <n v="2"/>
    <x v="4"/>
    <x v="0"/>
    <x v="0"/>
    <s v="Full Board"/>
    <n v="7670.99"/>
    <n v="4324.84"/>
    <n v="2.9"/>
    <s v="Average"/>
    <x v="2"/>
    <x v="0"/>
    <x v="2"/>
    <x v="0"/>
    <s v="REF789"/>
    <s v="Sea View"/>
    <d v="2024-06-01T00:00:00"/>
  </r>
  <r>
    <s v="TR000519"/>
    <x v="518"/>
    <x v="1"/>
    <s v="C00519"/>
    <s v="Eva"/>
    <x v="9"/>
    <x v="2"/>
    <x v="3"/>
    <x v="1"/>
    <x v="0"/>
    <x v="3"/>
    <n v="13"/>
    <x v="4"/>
    <x v="1"/>
    <x v="2"/>
    <s v="Full Board"/>
    <n v="43177.21"/>
    <n v="2681.75"/>
    <n v="1"/>
    <s v="Poor"/>
    <x v="3"/>
    <x v="1"/>
    <x v="2"/>
    <x v="1"/>
    <s v="REF789"/>
    <s v="Wheelchair"/>
    <d v="2024-06-02T00:00:00"/>
  </r>
  <r>
    <s v="TR000520"/>
    <x v="519"/>
    <x v="3"/>
    <s v="C00520"/>
    <s v="David"/>
    <x v="43"/>
    <x v="2"/>
    <x v="3"/>
    <x v="1"/>
    <x v="0"/>
    <x v="3"/>
    <n v="7"/>
    <x v="0"/>
    <x v="3"/>
    <x v="3"/>
    <s v="All Inclusive"/>
    <n v="3014.56"/>
    <n v="1445.25"/>
    <n v="2.6"/>
    <s v="Average"/>
    <x v="3"/>
    <x v="1"/>
    <x v="2"/>
    <x v="1"/>
    <s v="N/A"/>
    <s v="N/A"/>
    <d v="2024-06-03T00:00:00"/>
  </r>
  <r>
    <s v="TR000521"/>
    <x v="520"/>
    <x v="1"/>
    <s v="C00521"/>
    <s v="Bob"/>
    <x v="13"/>
    <x v="0"/>
    <x v="4"/>
    <x v="1"/>
    <x v="0"/>
    <x v="4"/>
    <n v="14"/>
    <x v="1"/>
    <x v="1"/>
    <x v="2"/>
    <s v="Breakfast Only"/>
    <n v="44467.21"/>
    <n v="1756.58"/>
    <n v="1.4"/>
    <s v="Poor"/>
    <x v="1"/>
    <x v="3"/>
    <x v="2"/>
    <x v="1"/>
    <s v="REF789"/>
    <s v="Wheelchair"/>
    <d v="2024-06-04T00:00:00"/>
  </r>
  <r>
    <s v="TR000522"/>
    <x v="521"/>
    <x v="0"/>
    <s v="C00522"/>
    <s v="Bob"/>
    <x v="50"/>
    <x v="1"/>
    <x v="1"/>
    <x v="1"/>
    <x v="0"/>
    <x v="1"/>
    <n v="4"/>
    <x v="0"/>
    <x v="1"/>
    <x v="3"/>
    <s v="All Inclusive"/>
    <n v="3926.83"/>
    <n v="1714.45"/>
    <n v="1.1000000000000001"/>
    <s v="None"/>
    <x v="2"/>
    <x v="2"/>
    <x v="2"/>
    <x v="1"/>
    <s v="REF321"/>
    <s v="Sea View"/>
    <d v="2024-06-05T00:00:00"/>
  </r>
  <r>
    <s v="TR000523"/>
    <x v="522"/>
    <x v="3"/>
    <s v="C00523"/>
    <s v="Alice"/>
    <x v="19"/>
    <x v="2"/>
    <x v="4"/>
    <x v="1"/>
    <x v="0"/>
    <x v="4"/>
    <n v="4"/>
    <x v="0"/>
    <x v="0"/>
    <x v="2"/>
    <s v="Half Board"/>
    <n v="38617.17"/>
    <n v="1633.39"/>
    <n v="4.3"/>
    <s v="Good"/>
    <x v="2"/>
    <x v="2"/>
    <x v="1"/>
    <x v="0"/>
    <s v="REF321"/>
    <s v="Extra Bed"/>
    <d v="2024-06-06T00:00:00"/>
  </r>
  <r>
    <s v="TR000524"/>
    <x v="523"/>
    <x v="0"/>
    <s v="C00524"/>
    <s v="Eva"/>
    <x v="22"/>
    <x v="2"/>
    <x v="4"/>
    <x v="1"/>
    <x v="0"/>
    <x v="4"/>
    <n v="7"/>
    <x v="4"/>
    <x v="2"/>
    <x v="2"/>
    <s v="Breakfast Only"/>
    <n v="19999.47"/>
    <n v="1214.55"/>
    <n v="4.7"/>
    <s v="Excellent"/>
    <x v="0"/>
    <x v="3"/>
    <x v="2"/>
    <x v="1"/>
    <s v="REF456"/>
    <s v="Extra Bed"/>
    <d v="2024-06-07T00:00:00"/>
  </r>
  <r>
    <s v="TR000525"/>
    <x v="524"/>
    <x v="3"/>
    <s v="C00525"/>
    <s v="David"/>
    <x v="15"/>
    <x v="0"/>
    <x v="2"/>
    <x v="0"/>
    <x v="0"/>
    <x v="2"/>
    <n v="14"/>
    <x v="2"/>
    <x v="3"/>
    <x v="1"/>
    <s v="Breakfast Only"/>
    <n v="37696.19"/>
    <n v="3044.34"/>
    <n v="1.8"/>
    <s v="Poor"/>
    <x v="2"/>
    <x v="0"/>
    <x v="1"/>
    <x v="1"/>
    <s v="REF321"/>
    <s v="Wheelchair"/>
    <d v="2024-06-08T00:00:00"/>
  </r>
  <r>
    <s v="TR000526"/>
    <x v="525"/>
    <x v="0"/>
    <s v="C00526"/>
    <s v="Bob"/>
    <x v="2"/>
    <x v="1"/>
    <x v="2"/>
    <x v="0"/>
    <x v="0"/>
    <x v="2"/>
    <n v="4"/>
    <x v="4"/>
    <x v="0"/>
    <x v="1"/>
    <s v="All Inclusive"/>
    <n v="21882.02"/>
    <n v="4502.03"/>
    <n v="3.2"/>
    <s v="Average"/>
    <x v="2"/>
    <x v="3"/>
    <x v="0"/>
    <x v="1"/>
    <s v="REF789"/>
    <s v="Sea View"/>
    <d v="2024-06-09T00:00:00"/>
  </r>
  <r>
    <s v="TR000527"/>
    <x v="526"/>
    <x v="0"/>
    <s v="C00527"/>
    <s v="Eva"/>
    <x v="15"/>
    <x v="1"/>
    <x v="1"/>
    <x v="1"/>
    <x v="0"/>
    <x v="1"/>
    <n v="14"/>
    <x v="4"/>
    <x v="0"/>
    <x v="1"/>
    <s v="Half Board"/>
    <n v="6332.67"/>
    <n v="1535.41"/>
    <n v="2.1"/>
    <s v="Average"/>
    <x v="0"/>
    <x v="2"/>
    <x v="1"/>
    <x v="0"/>
    <s v="REF123"/>
    <s v="Sea View"/>
    <d v="2024-06-10T00:00:00"/>
  </r>
  <r>
    <s v="TR000528"/>
    <x v="527"/>
    <x v="3"/>
    <s v="C00528"/>
    <s v="Alice"/>
    <x v="49"/>
    <x v="0"/>
    <x v="0"/>
    <x v="0"/>
    <x v="0"/>
    <x v="0"/>
    <n v="12"/>
    <x v="4"/>
    <x v="0"/>
    <x v="0"/>
    <s v="Half Board"/>
    <n v="39072.81"/>
    <n v="933.47"/>
    <n v="3"/>
    <s v="Average"/>
    <x v="0"/>
    <x v="1"/>
    <x v="0"/>
    <x v="0"/>
    <s v="REF456"/>
    <s v="N/A"/>
    <d v="2024-06-11T00:00:00"/>
  </r>
  <r>
    <s v="TR000529"/>
    <x v="528"/>
    <x v="3"/>
    <s v="C00529"/>
    <s v="Charlie"/>
    <x v="28"/>
    <x v="0"/>
    <x v="2"/>
    <x v="0"/>
    <x v="0"/>
    <x v="2"/>
    <n v="11"/>
    <x v="0"/>
    <x v="3"/>
    <x v="1"/>
    <s v="Breakfast Only"/>
    <n v="6348.88"/>
    <n v="4192.8900000000003"/>
    <n v="2.7"/>
    <s v="Average"/>
    <x v="2"/>
    <x v="3"/>
    <x v="2"/>
    <x v="0"/>
    <s v="REF123"/>
    <s v="Wheelchair"/>
    <d v="2024-06-12T00:00:00"/>
  </r>
  <r>
    <s v="TR000530"/>
    <x v="529"/>
    <x v="3"/>
    <s v="C00530"/>
    <s v="Eva"/>
    <x v="18"/>
    <x v="1"/>
    <x v="0"/>
    <x v="0"/>
    <x v="0"/>
    <x v="0"/>
    <n v="7"/>
    <x v="1"/>
    <x v="2"/>
    <x v="1"/>
    <s v="Full Board"/>
    <n v="46339.66"/>
    <n v="3708.92"/>
    <n v="2.1"/>
    <s v="Average"/>
    <x v="3"/>
    <x v="0"/>
    <x v="0"/>
    <x v="0"/>
    <s v="REF789"/>
    <s v="N/A"/>
    <d v="2024-06-13T00:00:00"/>
  </r>
  <r>
    <s v="TR000531"/>
    <x v="530"/>
    <x v="2"/>
    <s v="C00531"/>
    <s v="Eva"/>
    <x v="21"/>
    <x v="0"/>
    <x v="3"/>
    <x v="1"/>
    <x v="0"/>
    <x v="3"/>
    <n v="6"/>
    <x v="0"/>
    <x v="3"/>
    <x v="2"/>
    <s v="Half Board"/>
    <n v="5395.78"/>
    <n v="4654.1899999999996"/>
    <n v="3.8"/>
    <s v="None"/>
    <x v="3"/>
    <x v="3"/>
    <x v="0"/>
    <x v="0"/>
    <s v="REF123"/>
    <s v="Wheelchair"/>
    <d v="2024-06-14T00:00:00"/>
  </r>
  <r>
    <s v="TR000532"/>
    <x v="531"/>
    <x v="1"/>
    <s v="C00532"/>
    <s v="Charlie"/>
    <x v="27"/>
    <x v="1"/>
    <x v="2"/>
    <x v="0"/>
    <x v="0"/>
    <x v="2"/>
    <n v="5"/>
    <x v="3"/>
    <x v="3"/>
    <x v="2"/>
    <s v="All Inclusive"/>
    <n v="25528.29"/>
    <n v="827.6"/>
    <n v="1.5"/>
    <s v="None"/>
    <x v="2"/>
    <x v="2"/>
    <x v="1"/>
    <x v="1"/>
    <s v="REF789"/>
    <s v="N/A"/>
    <d v="2024-06-15T00:00:00"/>
  </r>
  <r>
    <s v="TR000533"/>
    <x v="532"/>
    <x v="2"/>
    <s v="C00533"/>
    <s v="Eva"/>
    <x v="37"/>
    <x v="1"/>
    <x v="2"/>
    <x v="0"/>
    <x v="0"/>
    <x v="2"/>
    <n v="9"/>
    <x v="4"/>
    <x v="2"/>
    <x v="0"/>
    <s v="Half Board"/>
    <n v="36982.620000000003"/>
    <n v="721.26"/>
    <n v="1.2"/>
    <s v="Poor"/>
    <x v="3"/>
    <x v="1"/>
    <x v="1"/>
    <x v="0"/>
    <s v="REF321"/>
    <s v="N/A"/>
    <d v="2024-06-16T00:00:00"/>
  </r>
  <r>
    <s v="TR000534"/>
    <x v="533"/>
    <x v="2"/>
    <s v="C00534"/>
    <s v="Alice"/>
    <x v="40"/>
    <x v="2"/>
    <x v="1"/>
    <x v="1"/>
    <x v="0"/>
    <x v="1"/>
    <n v="3"/>
    <x v="4"/>
    <x v="3"/>
    <x v="3"/>
    <s v="Breakfast Only"/>
    <n v="21482.58"/>
    <n v="2707.15"/>
    <n v="4.0999999999999996"/>
    <s v="Good"/>
    <x v="0"/>
    <x v="2"/>
    <x v="0"/>
    <x v="0"/>
    <s v="REF456"/>
    <s v="Sea View"/>
    <d v="2024-06-17T00:00:00"/>
  </r>
  <r>
    <s v="TR000535"/>
    <x v="534"/>
    <x v="0"/>
    <s v="C00535"/>
    <s v="Alice"/>
    <x v="51"/>
    <x v="2"/>
    <x v="0"/>
    <x v="0"/>
    <x v="0"/>
    <x v="0"/>
    <n v="13"/>
    <x v="3"/>
    <x v="1"/>
    <x v="2"/>
    <s v="Full Board"/>
    <n v="13209.97"/>
    <n v="3072.17"/>
    <n v="3.7"/>
    <s v="None"/>
    <x v="3"/>
    <x v="2"/>
    <x v="0"/>
    <x v="1"/>
    <s v="N/A"/>
    <s v="Sea View"/>
    <d v="2024-06-18T00:00:00"/>
  </r>
  <r>
    <s v="TR000536"/>
    <x v="535"/>
    <x v="3"/>
    <s v="C00536"/>
    <s v="Charlie"/>
    <x v="46"/>
    <x v="1"/>
    <x v="2"/>
    <x v="0"/>
    <x v="0"/>
    <x v="2"/>
    <n v="12"/>
    <x v="4"/>
    <x v="3"/>
    <x v="2"/>
    <s v="Half Board"/>
    <n v="38677.279999999999"/>
    <n v="2400.87"/>
    <n v="3"/>
    <s v="Average"/>
    <x v="2"/>
    <x v="2"/>
    <x v="2"/>
    <x v="0"/>
    <s v="REF789"/>
    <s v="Extra Bed"/>
    <d v="2024-06-19T00:00:00"/>
  </r>
  <r>
    <s v="TR000537"/>
    <x v="536"/>
    <x v="1"/>
    <s v="C00537"/>
    <s v="David"/>
    <x v="44"/>
    <x v="1"/>
    <x v="2"/>
    <x v="0"/>
    <x v="0"/>
    <x v="2"/>
    <n v="8"/>
    <x v="4"/>
    <x v="0"/>
    <x v="3"/>
    <s v="Breakfast Only"/>
    <n v="39861.85"/>
    <n v="2994.83"/>
    <n v="2.9"/>
    <s v="Average"/>
    <x v="3"/>
    <x v="2"/>
    <x v="1"/>
    <x v="0"/>
    <s v="REF321"/>
    <s v="Extra Bed"/>
    <d v="2024-06-20T00:00:00"/>
  </r>
  <r>
    <s v="TR000538"/>
    <x v="537"/>
    <x v="0"/>
    <s v="C00538"/>
    <s v="Bob"/>
    <x v="25"/>
    <x v="1"/>
    <x v="1"/>
    <x v="1"/>
    <x v="0"/>
    <x v="1"/>
    <n v="5"/>
    <x v="4"/>
    <x v="3"/>
    <x v="0"/>
    <s v="Half Board"/>
    <n v="46366.66"/>
    <n v="901.9"/>
    <n v="3"/>
    <s v="None"/>
    <x v="2"/>
    <x v="1"/>
    <x v="0"/>
    <x v="1"/>
    <s v="REF123"/>
    <s v="Sea View"/>
    <d v="2024-06-21T00:00:00"/>
  </r>
  <r>
    <s v="TR000539"/>
    <x v="538"/>
    <x v="2"/>
    <s v="C00539"/>
    <s v="David"/>
    <x v="42"/>
    <x v="1"/>
    <x v="1"/>
    <x v="1"/>
    <x v="0"/>
    <x v="1"/>
    <n v="3"/>
    <x v="3"/>
    <x v="0"/>
    <x v="2"/>
    <s v="Full Board"/>
    <n v="20679.759999999998"/>
    <n v="2398.0700000000002"/>
    <n v="2.7"/>
    <s v="Average"/>
    <x v="3"/>
    <x v="2"/>
    <x v="1"/>
    <x v="0"/>
    <s v="REF321"/>
    <s v="Sea View"/>
    <d v="2024-06-22T00:00:00"/>
  </r>
  <r>
    <s v="TR000540"/>
    <x v="539"/>
    <x v="3"/>
    <s v="C00540"/>
    <s v="Eva"/>
    <x v="3"/>
    <x v="1"/>
    <x v="0"/>
    <x v="0"/>
    <x v="0"/>
    <x v="0"/>
    <n v="8"/>
    <x v="0"/>
    <x v="3"/>
    <x v="1"/>
    <s v="All Inclusive"/>
    <n v="26793.83"/>
    <n v="3290.46"/>
    <n v="2.6"/>
    <s v="Average"/>
    <x v="2"/>
    <x v="0"/>
    <x v="2"/>
    <x v="0"/>
    <s v="REF123"/>
    <s v="N/A"/>
    <d v="2024-06-23T00:00:00"/>
  </r>
  <r>
    <s v="TR000541"/>
    <x v="540"/>
    <x v="0"/>
    <s v="C00541"/>
    <s v="Bob"/>
    <x v="50"/>
    <x v="1"/>
    <x v="3"/>
    <x v="1"/>
    <x v="0"/>
    <x v="3"/>
    <n v="14"/>
    <x v="4"/>
    <x v="0"/>
    <x v="0"/>
    <s v="Breakfast Only"/>
    <n v="20067.04"/>
    <n v="2163.5300000000002"/>
    <n v="3"/>
    <s v="Average"/>
    <x v="2"/>
    <x v="0"/>
    <x v="2"/>
    <x v="1"/>
    <s v="REF123"/>
    <s v="Extra Bed"/>
    <d v="2024-06-24T00:00:00"/>
  </r>
  <r>
    <s v="TR000542"/>
    <x v="541"/>
    <x v="3"/>
    <s v="C00542"/>
    <s v="Charlie"/>
    <x v="35"/>
    <x v="0"/>
    <x v="3"/>
    <x v="1"/>
    <x v="0"/>
    <x v="3"/>
    <n v="2"/>
    <x v="1"/>
    <x v="0"/>
    <x v="3"/>
    <s v="Breakfast Only"/>
    <n v="15082.85"/>
    <n v="3397.24"/>
    <n v="3.1"/>
    <s v="Average"/>
    <x v="3"/>
    <x v="2"/>
    <x v="0"/>
    <x v="0"/>
    <s v="REF123"/>
    <s v="Sea View"/>
    <d v="2024-06-25T00:00:00"/>
  </r>
  <r>
    <s v="TR000543"/>
    <x v="542"/>
    <x v="0"/>
    <s v="C00543"/>
    <s v="Charlie"/>
    <x v="11"/>
    <x v="1"/>
    <x v="4"/>
    <x v="1"/>
    <x v="0"/>
    <x v="4"/>
    <n v="5"/>
    <x v="3"/>
    <x v="0"/>
    <x v="3"/>
    <s v="Full Board"/>
    <n v="38298.550000000003"/>
    <n v="2255.96"/>
    <n v="3.8"/>
    <s v="Good"/>
    <x v="3"/>
    <x v="0"/>
    <x v="2"/>
    <x v="0"/>
    <s v="REF123"/>
    <s v="Wheelchair"/>
    <d v="2024-06-26T00:00:00"/>
  </r>
  <r>
    <s v="TR000544"/>
    <x v="543"/>
    <x v="3"/>
    <s v="C00544"/>
    <s v="Bob"/>
    <x v="41"/>
    <x v="0"/>
    <x v="2"/>
    <x v="0"/>
    <x v="0"/>
    <x v="2"/>
    <n v="10"/>
    <x v="2"/>
    <x v="2"/>
    <x v="1"/>
    <s v="Breakfast Only"/>
    <n v="18963.64"/>
    <n v="1668"/>
    <n v="3.8"/>
    <s v="Good"/>
    <x v="0"/>
    <x v="2"/>
    <x v="0"/>
    <x v="1"/>
    <s v="REF456"/>
    <s v="Wheelchair"/>
    <d v="2024-06-27T00:00:00"/>
  </r>
  <r>
    <s v="TR000545"/>
    <x v="544"/>
    <x v="2"/>
    <s v="C00545"/>
    <s v="Alice"/>
    <x v="13"/>
    <x v="0"/>
    <x v="0"/>
    <x v="0"/>
    <x v="0"/>
    <x v="0"/>
    <n v="5"/>
    <x v="3"/>
    <x v="3"/>
    <x v="1"/>
    <s v="Full Board"/>
    <n v="23123.02"/>
    <n v="1518.03"/>
    <n v="2.5"/>
    <s v="Average"/>
    <x v="1"/>
    <x v="1"/>
    <x v="1"/>
    <x v="0"/>
    <s v="REF123"/>
    <s v="Extra Bed"/>
    <d v="2024-06-28T00:00:00"/>
  </r>
  <r>
    <s v="TR000546"/>
    <x v="545"/>
    <x v="1"/>
    <s v="C00546"/>
    <s v="Bob"/>
    <x v="7"/>
    <x v="1"/>
    <x v="2"/>
    <x v="0"/>
    <x v="0"/>
    <x v="2"/>
    <n v="13"/>
    <x v="0"/>
    <x v="3"/>
    <x v="1"/>
    <s v="Breakfast Only"/>
    <n v="21972.66"/>
    <n v="2054.5100000000002"/>
    <n v="2.7"/>
    <s v="Average"/>
    <x v="2"/>
    <x v="1"/>
    <x v="1"/>
    <x v="0"/>
    <s v="REF456"/>
    <s v="Wheelchair"/>
    <d v="2024-06-29T00:00:00"/>
  </r>
  <r>
    <s v="TR000547"/>
    <x v="546"/>
    <x v="2"/>
    <s v="C00547"/>
    <s v="Eva"/>
    <x v="17"/>
    <x v="1"/>
    <x v="0"/>
    <x v="0"/>
    <x v="0"/>
    <x v="0"/>
    <n v="14"/>
    <x v="3"/>
    <x v="1"/>
    <x v="0"/>
    <s v="Full Board"/>
    <n v="36495.08"/>
    <n v="115.45"/>
    <n v="2.5"/>
    <s v="Average"/>
    <x v="2"/>
    <x v="0"/>
    <x v="0"/>
    <x v="0"/>
    <s v="N/A"/>
    <s v="N/A"/>
    <d v="2024-06-30T00:00:00"/>
  </r>
  <r>
    <s v="TR000548"/>
    <x v="547"/>
    <x v="1"/>
    <s v="C00548"/>
    <s v="Alice"/>
    <x v="25"/>
    <x v="0"/>
    <x v="0"/>
    <x v="0"/>
    <x v="0"/>
    <x v="0"/>
    <n v="4"/>
    <x v="2"/>
    <x v="1"/>
    <x v="3"/>
    <s v="Half Board"/>
    <n v="46136.39"/>
    <n v="3342.63"/>
    <n v="3.1"/>
    <s v="Average"/>
    <x v="2"/>
    <x v="0"/>
    <x v="0"/>
    <x v="0"/>
    <s v="REF456"/>
    <s v="Extra Bed"/>
    <d v="2024-07-01T00:00:00"/>
  </r>
  <r>
    <s v="TR000549"/>
    <x v="548"/>
    <x v="3"/>
    <s v="C00549"/>
    <s v="Charlie"/>
    <x v="35"/>
    <x v="0"/>
    <x v="0"/>
    <x v="0"/>
    <x v="0"/>
    <x v="0"/>
    <n v="11"/>
    <x v="1"/>
    <x v="1"/>
    <x v="1"/>
    <s v="Half Board"/>
    <n v="34337.53"/>
    <n v="4225.53"/>
    <n v="2.8"/>
    <s v="Average"/>
    <x v="2"/>
    <x v="2"/>
    <x v="0"/>
    <x v="0"/>
    <s v="REF123"/>
    <s v="Sea View"/>
    <d v="2024-07-02T00:00:00"/>
  </r>
  <r>
    <s v="TR000550"/>
    <x v="549"/>
    <x v="0"/>
    <s v="C00550"/>
    <s v="Bob"/>
    <x v="0"/>
    <x v="1"/>
    <x v="2"/>
    <x v="0"/>
    <x v="0"/>
    <x v="2"/>
    <n v="11"/>
    <x v="2"/>
    <x v="3"/>
    <x v="1"/>
    <s v="Half Board"/>
    <n v="25164.38"/>
    <n v="1773.14"/>
    <n v="4.5999999999999996"/>
    <s v="Excellent"/>
    <x v="3"/>
    <x v="3"/>
    <x v="1"/>
    <x v="1"/>
    <s v="N/A"/>
    <s v="Wheelchair"/>
    <d v="2024-07-03T00:00:00"/>
  </r>
  <r>
    <s v="TR000551"/>
    <x v="550"/>
    <x v="2"/>
    <s v="C00551"/>
    <s v="David"/>
    <x v="41"/>
    <x v="1"/>
    <x v="1"/>
    <x v="1"/>
    <x v="0"/>
    <x v="1"/>
    <n v="3"/>
    <x v="3"/>
    <x v="2"/>
    <x v="3"/>
    <s v="Breakfast Only"/>
    <n v="39622.639999999999"/>
    <n v="230.17"/>
    <n v="3.8"/>
    <s v="None"/>
    <x v="3"/>
    <x v="2"/>
    <x v="1"/>
    <x v="0"/>
    <s v="REF321"/>
    <s v="N/A"/>
    <d v="2024-07-04T00:00:00"/>
  </r>
  <r>
    <s v="TR000552"/>
    <x v="551"/>
    <x v="1"/>
    <s v="C00552"/>
    <s v="David"/>
    <x v="21"/>
    <x v="0"/>
    <x v="2"/>
    <x v="0"/>
    <x v="0"/>
    <x v="2"/>
    <n v="4"/>
    <x v="2"/>
    <x v="0"/>
    <x v="2"/>
    <s v="Full Board"/>
    <n v="33125.65"/>
    <n v="4933.88"/>
    <n v="4.5999999999999996"/>
    <s v="Excellent"/>
    <x v="1"/>
    <x v="2"/>
    <x v="2"/>
    <x v="1"/>
    <s v="REF456"/>
    <s v="Sea View"/>
    <d v="2024-07-05T00:00:00"/>
  </r>
  <r>
    <s v="TR000553"/>
    <x v="552"/>
    <x v="2"/>
    <s v="C00553"/>
    <s v="Eva"/>
    <x v="28"/>
    <x v="0"/>
    <x v="0"/>
    <x v="0"/>
    <x v="0"/>
    <x v="0"/>
    <n v="2"/>
    <x v="3"/>
    <x v="3"/>
    <x v="0"/>
    <s v="Full Board"/>
    <n v="5848.69"/>
    <n v="1318.49"/>
    <n v="3.8"/>
    <s v="Good"/>
    <x v="2"/>
    <x v="1"/>
    <x v="2"/>
    <x v="0"/>
    <s v="REF321"/>
    <s v="Early Check-in"/>
    <d v="2024-07-06T00:00:00"/>
  </r>
  <r>
    <s v="TR000554"/>
    <x v="553"/>
    <x v="1"/>
    <s v="C00554"/>
    <s v="David"/>
    <x v="14"/>
    <x v="0"/>
    <x v="4"/>
    <x v="1"/>
    <x v="0"/>
    <x v="4"/>
    <n v="11"/>
    <x v="1"/>
    <x v="2"/>
    <x v="2"/>
    <s v="All Inclusive"/>
    <n v="7496.19"/>
    <n v="633.11"/>
    <n v="4.9000000000000004"/>
    <s v="Excellent"/>
    <x v="1"/>
    <x v="3"/>
    <x v="1"/>
    <x v="0"/>
    <s v="N/A"/>
    <s v="N/A"/>
    <d v="2024-07-07T00:00:00"/>
  </r>
  <r>
    <s v="TR000555"/>
    <x v="554"/>
    <x v="2"/>
    <s v="C00555"/>
    <s v="Bob"/>
    <x v="15"/>
    <x v="2"/>
    <x v="3"/>
    <x v="1"/>
    <x v="0"/>
    <x v="3"/>
    <n v="9"/>
    <x v="1"/>
    <x v="2"/>
    <x v="1"/>
    <s v="Half Board"/>
    <n v="4782.1000000000004"/>
    <n v="1848.76"/>
    <n v="3.5"/>
    <s v="Good"/>
    <x v="0"/>
    <x v="3"/>
    <x v="1"/>
    <x v="1"/>
    <s v="REF456"/>
    <s v="Wheelchair"/>
    <d v="2024-07-08T00:00:00"/>
  </r>
  <r>
    <s v="TR000556"/>
    <x v="555"/>
    <x v="1"/>
    <s v="C00556"/>
    <s v="Bob"/>
    <x v="5"/>
    <x v="0"/>
    <x v="0"/>
    <x v="0"/>
    <x v="0"/>
    <x v="0"/>
    <n v="2"/>
    <x v="0"/>
    <x v="3"/>
    <x v="0"/>
    <s v="All Inclusive"/>
    <n v="24470.37"/>
    <n v="3692.79"/>
    <n v="4.9000000000000004"/>
    <s v="Excellent"/>
    <x v="1"/>
    <x v="2"/>
    <x v="0"/>
    <x v="1"/>
    <s v="REF123"/>
    <s v="N/A"/>
    <d v="2024-07-09T00:00:00"/>
  </r>
  <r>
    <s v="TR000557"/>
    <x v="556"/>
    <x v="1"/>
    <s v="C00557"/>
    <s v="David"/>
    <x v="12"/>
    <x v="2"/>
    <x v="4"/>
    <x v="1"/>
    <x v="0"/>
    <x v="4"/>
    <n v="4"/>
    <x v="1"/>
    <x v="0"/>
    <x v="2"/>
    <s v="Half Board"/>
    <n v="41815.11"/>
    <n v="1469.58"/>
    <n v="1.6"/>
    <s v="None"/>
    <x v="1"/>
    <x v="1"/>
    <x v="1"/>
    <x v="1"/>
    <s v="REF456"/>
    <s v="Early Check-in"/>
    <d v="2024-07-10T00:00:00"/>
  </r>
  <r>
    <s v="TR000558"/>
    <x v="557"/>
    <x v="3"/>
    <s v="C00558"/>
    <s v="Bob"/>
    <x v="37"/>
    <x v="1"/>
    <x v="1"/>
    <x v="1"/>
    <x v="0"/>
    <x v="1"/>
    <n v="4"/>
    <x v="4"/>
    <x v="2"/>
    <x v="3"/>
    <s v="All Inclusive"/>
    <n v="17714.91"/>
    <n v="2873.52"/>
    <n v="1.2"/>
    <s v="Poor"/>
    <x v="0"/>
    <x v="0"/>
    <x v="1"/>
    <x v="0"/>
    <s v="REF123"/>
    <s v="Early Check-in"/>
    <d v="2024-07-11T00:00:00"/>
  </r>
  <r>
    <s v="TR000559"/>
    <x v="558"/>
    <x v="1"/>
    <s v="C00559"/>
    <s v="Eva"/>
    <x v="39"/>
    <x v="1"/>
    <x v="0"/>
    <x v="0"/>
    <x v="0"/>
    <x v="0"/>
    <n v="14"/>
    <x v="2"/>
    <x v="3"/>
    <x v="1"/>
    <s v="Half Board"/>
    <n v="21055.53"/>
    <n v="2077.8000000000002"/>
    <n v="3.3"/>
    <s v="Average"/>
    <x v="0"/>
    <x v="1"/>
    <x v="2"/>
    <x v="0"/>
    <s v="REF789"/>
    <s v="N/A"/>
    <d v="2024-07-12T00:00:00"/>
  </r>
  <r>
    <s v="TR000560"/>
    <x v="559"/>
    <x v="3"/>
    <s v="C00560"/>
    <s v="Alice"/>
    <x v="36"/>
    <x v="0"/>
    <x v="4"/>
    <x v="1"/>
    <x v="0"/>
    <x v="4"/>
    <n v="3"/>
    <x v="2"/>
    <x v="0"/>
    <x v="0"/>
    <s v="Full Board"/>
    <n v="45745.42"/>
    <n v="588.82000000000005"/>
    <n v="4.9000000000000004"/>
    <s v="Excellent"/>
    <x v="1"/>
    <x v="0"/>
    <x v="2"/>
    <x v="1"/>
    <s v="REF456"/>
    <s v="Sea View"/>
    <d v="2024-07-13T00:00:00"/>
  </r>
  <r>
    <s v="TR000561"/>
    <x v="560"/>
    <x v="1"/>
    <s v="C00561"/>
    <s v="Eva"/>
    <x v="34"/>
    <x v="1"/>
    <x v="0"/>
    <x v="0"/>
    <x v="0"/>
    <x v="0"/>
    <n v="6"/>
    <x v="3"/>
    <x v="1"/>
    <x v="0"/>
    <s v="Half Board"/>
    <n v="42334.46"/>
    <n v="1651.44"/>
    <n v="2.7"/>
    <s v="Average"/>
    <x v="0"/>
    <x v="1"/>
    <x v="0"/>
    <x v="0"/>
    <s v="REF456"/>
    <s v="Sea View"/>
    <d v="2024-07-14T00:00:00"/>
  </r>
  <r>
    <s v="TR000562"/>
    <x v="561"/>
    <x v="0"/>
    <s v="C00562"/>
    <s v="Eva"/>
    <x v="35"/>
    <x v="1"/>
    <x v="2"/>
    <x v="0"/>
    <x v="0"/>
    <x v="2"/>
    <n v="11"/>
    <x v="1"/>
    <x v="2"/>
    <x v="0"/>
    <s v="Breakfast Only"/>
    <n v="34257.26"/>
    <n v="3624.35"/>
    <n v="1.8"/>
    <s v="None"/>
    <x v="1"/>
    <x v="3"/>
    <x v="2"/>
    <x v="0"/>
    <s v="REF321"/>
    <s v="Early Check-in"/>
    <d v="2024-07-15T00:00:00"/>
  </r>
  <r>
    <s v="TR000563"/>
    <x v="562"/>
    <x v="0"/>
    <s v="C00563"/>
    <s v="Bob"/>
    <x v="6"/>
    <x v="1"/>
    <x v="4"/>
    <x v="1"/>
    <x v="0"/>
    <x v="4"/>
    <n v="4"/>
    <x v="0"/>
    <x v="2"/>
    <x v="0"/>
    <s v="Half Board"/>
    <n v="15539.78"/>
    <n v="3060.02"/>
    <n v="3.1"/>
    <s v="None"/>
    <x v="3"/>
    <x v="1"/>
    <x v="0"/>
    <x v="0"/>
    <s v="REF321"/>
    <s v="Extra Bed"/>
    <d v="2024-07-16T00:00:00"/>
  </r>
  <r>
    <s v="TR000564"/>
    <x v="563"/>
    <x v="0"/>
    <s v="C00564"/>
    <s v="Alice"/>
    <x v="36"/>
    <x v="1"/>
    <x v="2"/>
    <x v="0"/>
    <x v="0"/>
    <x v="2"/>
    <n v="4"/>
    <x v="0"/>
    <x v="3"/>
    <x v="1"/>
    <s v="Half Board"/>
    <n v="8500.9500000000007"/>
    <n v="598.89"/>
    <n v="3.6"/>
    <s v="Good"/>
    <x v="3"/>
    <x v="2"/>
    <x v="1"/>
    <x v="0"/>
    <s v="N/A"/>
    <s v="Extra Bed"/>
    <d v="2024-07-17T00:00:00"/>
  </r>
  <r>
    <s v="TR000565"/>
    <x v="564"/>
    <x v="1"/>
    <s v="C00565"/>
    <s v="Bob"/>
    <x v="41"/>
    <x v="2"/>
    <x v="2"/>
    <x v="0"/>
    <x v="0"/>
    <x v="2"/>
    <n v="9"/>
    <x v="0"/>
    <x v="3"/>
    <x v="1"/>
    <s v="Full Board"/>
    <n v="3754.76"/>
    <n v="816.61"/>
    <n v="2.2999999999999998"/>
    <s v="Average"/>
    <x v="1"/>
    <x v="0"/>
    <x v="1"/>
    <x v="0"/>
    <s v="REF123"/>
    <s v="Sea View"/>
    <d v="2024-07-18T00:00:00"/>
  </r>
  <r>
    <s v="TR000566"/>
    <x v="565"/>
    <x v="3"/>
    <s v="C00566"/>
    <s v="Charlie"/>
    <x v="0"/>
    <x v="2"/>
    <x v="4"/>
    <x v="1"/>
    <x v="0"/>
    <x v="4"/>
    <n v="5"/>
    <x v="4"/>
    <x v="0"/>
    <x v="3"/>
    <s v="Breakfast Only"/>
    <n v="8029.5"/>
    <n v="3203.67"/>
    <n v="3.9"/>
    <s v="Good"/>
    <x v="0"/>
    <x v="1"/>
    <x v="0"/>
    <x v="1"/>
    <s v="REF321"/>
    <s v="Extra Bed"/>
    <d v="2024-07-19T00:00:00"/>
  </r>
  <r>
    <s v="TR000567"/>
    <x v="566"/>
    <x v="3"/>
    <s v="C00567"/>
    <s v="Bob"/>
    <x v="44"/>
    <x v="0"/>
    <x v="3"/>
    <x v="1"/>
    <x v="0"/>
    <x v="3"/>
    <n v="5"/>
    <x v="1"/>
    <x v="1"/>
    <x v="3"/>
    <s v="Full Board"/>
    <n v="16752.03"/>
    <n v="4067.08"/>
    <n v="4.9000000000000004"/>
    <s v="Excellent"/>
    <x v="0"/>
    <x v="1"/>
    <x v="2"/>
    <x v="0"/>
    <s v="N/A"/>
    <s v="Sea View"/>
    <d v="2024-07-20T00:00:00"/>
  </r>
  <r>
    <s v="TR000568"/>
    <x v="567"/>
    <x v="1"/>
    <s v="C00568"/>
    <s v="Bob"/>
    <x v="48"/>
    <x v="0"/>
    <x v="4"/>
    <x v="1"/>
    <x v="0"/>
    <x v="4"/>
    <n v="4"/>
    <x v="0"/>
    <x v="1"/>
    <x v="3"/>
    <s v="All Inclusive"/>
    <n v="28934.13"/>
    <n v="1747.37"/>
    <n v="4.5999999999999996"/>
    <s v="Excellent"/>
    <x v="3"/>
    <x v="0"/>
    <x v="2"/>
    <x v="1"/>
    <s v="REF123"/>
    <s v="Wheelchair"/>
    <d v="2024-07-21T00:00:00"/>
  </r>
  <r>
    <s v="TR000569"/>
    <x v="568"/>
    <x v="0"/>
    <s v="C00569"/>
    <s v="Bob"/>
    <x v="11"/>
    <x v="0"/>
    <x v="3"/>
    <x v="1"/>
    <x v="0"/>
    <x v="3"/>
    <n v="12"/>
    <x v="4"/>
    <x v="3"/>
    <x v="2"/>
    <s v="All Inclusive"/>
    <n v="6008"/>
    <n v="2976.55"/>
    <n v="2.2000000000000002"/>
    <s v="Average"/>
    <x v="3"/>
    <x v="1"/>
    <x v="1"/>
    <x v="0"/>
    <s v="REF123"/>
    <s v="Sea View"/>
    <d v="2024-07-22T00:00:00"/>
  </r>
  <r>
    <s v="TR000570"/>
    <x v="569"/>
    <x v="0"/>
    <s v="C00570"/>
    <s v="Alice"/>
    <x v="42"/>
    <x v="1"/>
    <x v="0"/>
    <x v="0"/>
    <x v="0"/>
    <x v="0"/>
    <n v="2"/>
    <x v="2"/>
    <x v="3"/>
    <x v="3"/>
    <s v="Breakfast Only"/>
    <n v="9402.7099999999991"/>
    <n v="853.22"/>
    <n v="2.2999999999999998"/>
    <s v="Average"/>
    <x v="0"/>
    <x v="0"/>
    <x v="2"/>
    <x v="0"/>
    <s v="REF123"/>
    <s v="Wheelchair"/>
    <d v="2024-07-23T00:00:00"/>
  </r>
  <r>
    <s v="TR000571"/>
    <x v="570"/>
    <x v="3"/>
    <s v="C00571"/>
    <s v="Bob"/>
    <x v="42"/>
    <x v="1"/>
    <x v="0"/>
    <x v="0"/>
    <x v="0"/>
    <x v="0"/>
    <n v="9"/>
    <x v="3"/>
    <x v="0"/>
    <x v="1"/>
    <s v="All Inclusive"/>
    <n v="11510.79"/>
    <n v="1556.88"/>
    <n v="2.5"/>
    <s v="Average"/>
    <x v="0"/>
    <x v="3"/>
    <x v="0"/>
    <x v="0"/>
    <s v="REF789"/>
    <s v="Early Check-in"/>
    <d v="2024-07-24T00:00:00"/>
  </r>
  <r>
    <s v="TR000572"/>
    <x v="571"/>
    <x v="0"/>
    <s v="C00572"/>
    <s v="Alice"/>
    <x v="1"/>
    <x v="2"/>
    <x v="4"/>
    <x v="1"/>
    <x v="0"/>
    <x v="4"/>
    <n v="2"/>
    <x v="1"/>
    <x v="3"/>
    <x v="2"/>
    <s v="Breakfast Only"/>
    <n v="32703.16"/>
    <n v="101.35"/>
    <n v="2.6"/>
    <s v="Average"/>
    <x v="0"/>
    <x v="0"/>
    <x v="1"/>
    <x v="0"/>
    <s v="REF123"/>
    <s v="Extra Bed"/>
    <d v="2024-07-25T00:00:00"/>
  </r>
  <r>
    <s v="TR000573"/>
    <x v="572"/>
    <x v="2"/>
    <s v="C00573"/>
    <s v="David"/>
    <x v="22"/>
    <x v="2"/>
    <x v="0"/>
    <x v="0"/>
    <x v="0"/>
    <x v="0"/>
    <n v="8"/>
    <x v="1"/>
    <x v="0"/>
    <x v="1"/>
    <s v="Half Board"/>
    <n v="31942.12"/>
    <n v="3841.38"/>
    <n v="1.4"/>
    <s v="Poor"/>
    <x v="0"/>
    <x v="0"/>
    <x v="2"/>
    <x v="1"/>
    <s v="N/A"/>
    <s v="Early Check-in"/>
    <d v="2024-07-26T00:00:00"/>
  </r>
  <r>
    <s v="TR000574"/>
    <x v="573"/>
    <x v="3"/>
    <s v="C00574"/>
    <s v="Charlie"/>
    <x v="48"/>
    <x v="0"/>
    <x v="1"/>
    <x v="1"/>
    <x v="0"/>
    <x v="1"/>
    <n v="6"/>
    <x v="2"/>
    <x v="0"/>
    <x v="2"/>
    <s v="All Inclusive"/>
    <n v="28885.99"/>
    <n v="2005.05"/>
    <n v="4"/>
    <s v="Good"/>
    <x v="1"/>
    <x v="3"/>
    <x v="1"/>
    <x v="0"/>
    <s v="REF123"/>
    <s v="N/A"/>
    <d v="2024-07-27T00:00:00"/>
  </r>
  <r>
    <s v="TR000575"/>
    <x v="574"/>
    <x v="0"/>
    <s v="C00575"/>
    <s v="Alice"/>
    <x v="18"/>
    <x v="2"/>
    <x v="2"/>
    <x v="0"/>
    <x v="0"/>
    <x v="2"/>
    <n v="5"/>
    <x v="1"/>
    <x v="1"/>
    <x v="3"/>
    <s v="Half Board"/>
    <n v="14773.57"/>
    <n v="4080.63"/>
    <n v="2.5"/>
    <s v="None"/>
    <x v="0"/>
    <x v="1"/>
    <x v="1"/>
    <x v="0"/>
    <s v="REF123"/>
    <s v="N/A"/>
    <d v="2024-07-28T00:00:00"/>
  </r>
  <r>
    <s v="TR000576"/>
    <x v="575"/>
    <x v="3"/>
    <s v="C00576"/>
    <s v="David"/>
    <x v="43"/>
    <x v="2"/>
    <x v="2"/>
    <x v="0"/>
    <x v="0"/>
    <x v="2"/>
    <n v="5"/>
    <x v="1"/>
    <x v="0"/>
    <x v="3"/>
    <s v="Full Board"/>
    <n v="20442.63"/>
    <n v="3541.86"/>
    <n v="4.5"/>
    <s v="None"/>
    <x v="3"/>
    <x v="1"/>
    <x v="2"/>
    <x v="1"/>
    <s v="N/A"/>
    <s v="Early Check-in"/>
    <d v="2024-07-29T00:00:00"/>
  </r>
  <r>
    <s v="TR000577"/>
    <x v="576"/>
    <x v="2"/>
    <s v="C00577"/>
    <s v="Alice"/>
    <x v="40"/>
    <x v="2"/>
    <x v="3"/>
    <x v="1"/>
    <x v="0"/>
    <x v="3"/>
    <n v="9"/>
    <x v="1"/>
    <x v="1"/>
    <x v="3"/>
    <s v="All Inclusive"/>
    <n v="7544.42"/>
    <n v="4143.72"/>
    <n v="4.7"/>
    <s v="None"/>
    <x v="3"/>
    <x v="3"/>
    <x v="0"/>
    <x v="0"/>
    <s v="REF456"/>
    <s v="Sea View"/>
    <d v="2024-07-30T00:00:00"/>
  </r>
  <r>
    <s v="TR000578"/>
    <x v="577"/>
    <x v="3"/>
    <s v="C00578"/>
    <s v="Alice"/>
    <x v="4"/>
    <x v="2"/>
    <x v="0"/>
    <x v="0"/>
    <x v="0"/>
    <x v="0"/>
    <n v="12"/>
    <x v="1"/>
    <x v="1"/>
    <x v="2"/>
    <s v="Full Board"/>
    <n v="13643.65"/>
    <n v="1428.29"/>
    <n v="1.1000000000000001"/>
    <s v="Poor"/>
    <x v="2"/>
    <x v="2"/>
    <x v="2"/>
    <x v="0"/>
    <s v="REF123"/>
    <s v="Sea View"/>
    <d v="2024-07-31T00:00:00"/>
  </r>
  <r>
    <s v="TR000579"/>
    <x v="578"/>
    <x v="3"/>
    <s v="C00579"/>
    <s v="Charlie"/>
    <x v="19"/>
    <x v="2"/>
    <x v="3"/>
    <x v="1"/>
    <x v="0"/>
    <x v="3"/>
    <n v="12"/>
    <x v="4"/>
    <x v="1"/>
    <x v="1"/>
    <s v="Full Board"/>
    <n v="45192.15"/>
    <n v="925.54"/>
    <n v="5"/>
    <s v="None"/>
    <x v="0"/>
    <x v="0"/>
    <x v="2"/>
    <x v="0"/>
    <s v="N/A"/>
    <s v="Extra Bed"/>
    <d v="2024-08-01T00:00:00"/>
  </r>
  <r>
    <s v="TR000580"/>
    <x v="579"/>
    <x v="3"/>
    <s v="C00580"/>
    <s v="Eva"/>
    <x v="33"/>
    <x v="0"/>
    <x v="2"/>
    <x v="0"/>
    <x v="0"/>
    <x v="2"/>
    <n v="14"/>
    <x v="4"/>
    <x v="3"/>
    <x v="0"/>
    <s v="Breakfast Only"/>
    <n v="49045.51"/>
    <n v="4859.53"/>
    <n v="3.8"/>
    <s v="Good"/>
    <x v="1"/>
    <x v="1"/>
    <x v="2"/>
    <x v="1"/>
    <s v="REF321"/>
    <s v="Early Check-in"/>
    <d v="2024-08-02T00:00:00"/>
  </r>
  <r>
    <s v="TR000581"/>
    <x v="580"/>
    <x v="3"/>
    <s v="C00581"/>
    <s v="Eva"/>
    <x v="26"/>
    <x v="0"/>
    <x v="2"/>
    <x v="0"/>
    <x v="0"/>
    <x v="2"/>
    <n v="7"/>
    <x v="3"/>
    <x v="1"/>
    <x v="1"/>
    <s v="Full Board"/>
    <n v="33440"/>
    <n v="3586.64"/>
    <n v="3.1"/>
    <s v="Average"/>
    <x v="2"/>
    <x v="1"/>
    <x v="2"/>
    <x v="0"/>
    <s v="N/A"/>
    <s v="N/A"/>
    <d v="2024-08-03T00:00:00"/>
  </r>
  <r>
    <s v="TR000582"/>
    <x v="581"/>
    <x v="2"/>
    <s v="C00582"/>
    <s v="Alice"/>
    <x v="20"/>
    <x v="2"/>
    <x v="0"/>
    <x v="0"/>
    <x v="0"/>
    <x v="0"/>
    <n v="13"/>
    <x v="1"/>
    <x v="0"/>
    <x v="3"/>
    <s v="Breakfast Only"/>
    <n v="46090.69"/>
    <n v="4170.21"/>
    <n v="2.6"/>
    <s v="None"/>
    <x v="2"/>
    <x v="0"/>
    <x v="2"/>
    <x v="1"/>
    <s v="REF789"/>
    <s v="Early Check-in"/>
    <d v="2024-08-04T00:00:00"/>
  </r>
  <r>
    <s v="TR000583"/>
    <x v="582"/>
    <x v="1"/>
    <s v="C00583"/>
    <s v="Bob"/>
    <x v="4"/>
    <x v="0"/>
    <x v="1"/>
    <x v="1"/>
    <x v="0"/>
    <x v="1"/>
    <n v="2"/>
    <x v="2"/>
    <x v="3"/>
    <x v="2"/>
    <s v="Breakfast Only"/>
    <n v="33208.870000000003"/>
    <n v="65.67"/>
    <n v="3.1"/>
    <s v="Average"/>
    <x v="1"/>
    <x v="0"/>
    <x v="2"/>
    <x v="1"/>
    <s v="REF321"/>
    <s v="Early Check-in"/>
    <d v="2024-08-05T00:00:00"/>
  </r>
  <r>
    <s v="TR000584"/>
    <x v="583"/>
    <x v="3"/>
    <s v="C00584"/>
    <s v="David"/>
    <x v="40"/>
    <x v="1"/>
    <x v="1"/>
    <x v="1"/>
    <x v="0"/>
    <x v="1"/>
    <n v="11"/>
    <x v="0"/>
    <x v="0"/>
    <x v="2"/>
    <s v="Breakfast Only"/>
    <n v="4560.2299999999996"/>
    <n v="1772.31"/>
    <n v="2.2999999999999998"/>
    <s v="Average"/>
    <x v="2"/>
    <x v="0"/>
    <x v="0"/>
    <x v="0"/>
    <s v="REF456"/>
    <s v="Extra Bed"/>
    <d v="2024-08-06T00:00:00"/>
  </r>
  <r>
    <s v="TR000585"/>
    <x v="584"/>
    <x v="3"/>
    <s v="C00585"/>
    <s v="Bob"/>
    <x v="11"/>
    <x v="2"/>
    <x v="0"/>
    <x v="0"/>
    <x v="0"/>
    <x v="0"/>
    <n v="9"/>
    <x v="3"/>
    <x v="3"/>
    <x v="3"/>
    <s v="Breakfast Only"/>
    <n v="49847.839999999997"/>
    <n v="3714.08"/>
    <n v="3.5"/>
    <s v="Good"/>
    <x v="2"/>
    <x v="2"/>
    <x v="1"/>
    <x v="0"/>
    <s v="REF456"/>
    <s v="Sea View"/>
    <d v="2024-08-07T00:00:00"/>
  </r>
  <r>
    <s v="TR000586"/>
    <x v="585"/>
    <x v="0"/>
    <s v="C00586"/>
    <s v="Bob"/>
    <x v="26"/>
    <x v="1"/>
    <x v="0"/>
    <x v="0"/>
    <x v="0"/>
    <x v="0"/>
    <n v="14"/>
    <x v="0"/>
    <x v="0"/>
    <x v="2"/>
    <s v="Breakfast Only"/>
    <n v="7650.76"/>
    <n v="389.91"/>
    <n v="1.4"/>
    <s v="Poor"/>
    <x v="3"/>
    <x v="3"/>
    <x v="0"/>
    <x v="0"/>
    <s v="N/A"/>
    <s v="N/A"/>
    <d v="2024-08-08T00:00:00"/>
  </r>
  <r>
    <s v="TR000587"/>
    <x v="586"/>
    <x v="3"/>
    <s v="C00587"/>
    <s v="Alice"/>
    <x v="13"/>
    <x v="0"/>
    <x v="3"/>
    <x v="1"/>
    <x v="0"/>
    <x v="3"/>
    <n v="3"/>
    <x v="0"/>
    <x v="2"/>
    <x v="3"/>
    <s v="Half Board"/>
    <n v="35084.160000000003"/>
    <n v="2836.7"/>
    <n v="3.5"/>
    <s v="Good"/>
    <x v="2"/>
    <x v="2"/>
    <x v="2"/>
    <x v="0"/>
    <s v="N/A"/>
    <s v="Extra Bed"/>
    <d v="2024-08-09T00:00:00"/>
  </r>
  <r>
    <s v="TR000588"/>
    <x v="587"/>
    <x v="0"/>
    <s v="C00588"/>
    <s v="Alice"/>
    <x v="36"/>
    <x v="0"/>
    <x v="0"/>
    <x v="0"/>
    <x v="0"/>
    <x v="0"/>
    <n v="7"/>
    <x v="1"/>
    <x v="2"/>
    <x v="1"/>
    <s v="Breakfast Only"/>
    <n v="14883.3"/>
    <n v="2145.36"/>
    <n v="2.1"/>
    <s v="Average"/>
    <x v="1"/>
    <x v="2"/>
    <x v="0"/>
    <x v="1"/>
    <s v="REF123"/>
    <s v="N/A"/>
    <d v="2024-08-10T00:00:00"/>
  </r>
  <r>
    <s v="TR000589"/>
    <x v="588"/>
    <x v="1"/>
    <s v="C00589"/>
    <s v="Alice"/>
    <x v="2"/>
    <x v="1"/>
    <x v="1"/>
    <x v="1"/>
    <x v="0"/>
    <x v="1"/>
    <n v="10"/>
    <x v="2"/>
    <x v="2"/>
    <x v="2"/>
    <s v="All Inclusive"/>
    <n v="21423.11"/>
    <n v="88.08"/>
    <n v="1.1000000000000001"/>
    <s v="Poor"/>
    <x v="0"/>
    <x v="0"/>
    <x v="1"/>
    <x v="0"/>
    <s v="REF123"/>
    <s v="N/A"/>
    <d v="2024-08-11T00:00:00"/>
  </r>
  <r>
    <s v="TR000590"/>
    <x v="589"/>
    <x v="2"/>
    <s v="C00590"/>
    <s v="Alice"/>
    <x v="41"/>
    <x v="0"/>
    <x v="0"/>
    <x v="0"/>
    <x v="0"/>
    <x v="0"/>
    <n v="2"/>
    <x v="0"/>
    <x v="0"/>
    <x v="0"/>
    <s v="Breakfast Only"/>
    <n v="33358.910000000003"/>
    <n v="1179.8800000000001"/>
    <n v="3.2"/>
    <s v="Average"/>
    <x v="0"/>
    <x v="3"/>
    <x v="0"/>
    <x v="0"/>
    <s v="REF789"/>
    <s v="Sea View"/>
    <d v="2024-08-12T00:00:00"/>
  </r>
  <r>
    <s v="TR000591"/>
    <x v="590"/>
    <x v="2"/>
    <s v="C00591"/>
    <s v="Eva"/>
    <x v="39"/>
    <x v="2"/>
    <x v="3"/>
    <x v="1"/>
    <x v="0"/>
    <x v="3"/>
    <n v="7"/>
    <x v="0"/>
    <x v="3"/>
    <x v="2"/>
    <s v="Half Board"/>
    <n v="23514.91"/>
    <n v="1423.96"/>
    <n v="3.3"/>
    <s v="Average"/>
    <x v="0"/>
    <x v="1"/>
    <x v="2"/>
    <x v="0"/>
    <s v="REF123"/>
    <s v="Sea View"/>
    <d v="2024-08-13T00:00:00"/>
  </r>
  <r>
    <s v="TR000592"/>
    <x v="591"/>
    <x v="1"/>
    <s v="C00592"/>
    <s v="Alice"/>
    <x v="42"/>
    <x v="1"/>
    <x v="3"/>
    <x v="1"/>
    <x v="0"/>
    <x v="3"/>
    <n v="9"/>
    <x v="3"/>
    <x v="1"/>
    <x v="3"/>
    <s v="All Inclusive"/>
    <n v="14775.66"/>
    <n v="559.29999999999995"/>
    <n v="2.7"/>
    <s v="Average"/>
    <x v="3"/>
    <x v="0"/>
    <x v="1"/>
    <x v="1"/>
    <s v="N/A"/>
    <s v="Extra Bed"/>
    <d v="2024-08-14T00:00:00"/>
  </r>
  <r>
    <s v="TR000593"/>
    <x v="592"/>
    <x v="2"/>
    <s v="C00593"/>
    <s v="Eva"/>
    <x v="37"/>
    <x v="2"/>
    <x v="3"/>
    <x v="1"/>
    <x v="0"/>
    <x v="3"/>
    <n v="11"/>
    <x v="2"/>
    <x v="1"/>
    <x v="0"/>
    <s v="All Inclusive"/>
    <n v="18718.97"/>
    <n v="3157.68"/>
    <n v="1.3"/>
    <s v="Poor"/>
    <x v="3"/>
    <x v="3"/>
    <x v="2"/>
    <x v="0"/>
    <s v="N/A"/>
    <s v="Wheelchair"/>
    <d v="2024-08-15T00:00:00"/>
  </r>
  <r>
    <s v="TR000594"/>
    <x v="593"/>
    <x v="1"/>
    <s v="C00594"/>
    <s v="Eva"/>
    <x v="25"/>
    <x v="1"/>
    <x v="3"/>
    <x v="1"/>
    <x v="0"/>
    <x v="3"/>
    <n v="14"/>
    <x v="2"/>
    <x v="0"/>
    <x v="3"/>
    <s v="Half Board"/>
    <n v="19052.759999999998"/>
    <n v="1211.99"/>
    <n v="4.5999999999999996"/>
    <s v="Excellent"/>
    <x v="3"/>
    <x v="1"/>
    <x v="2"/>
    <x v="0"/>
    <s v="REF123"/>
    <s v="Extra Bed"/>
    <d v="2024-08-16T00:00:00"/>
  </r>
  <r>
    <s v="TR000595"/>
    <x v="594"/>
    <x v="1"/>
    <s v="C00595"/>
    <s v="Alice"/>
    <x v="22"/>
    <x v="0"/>
    <x v="4"/>
    <x v="1"/>
    <x v="0"/>
    <x v="4"/>
    <n v="3"/>
    <x v="0"/>
    <x v="0"/>
    <x v="2"/>
    <s v="All Inclusive"/>
    <n v="48088.22"/>
    <n v="1388.1"/>
    <n v="3.4"/>
    <s v="Average"/>
    <x v="1"/>
    <x v="2"/>
    <x v="1"/>
    <x v="0"/>
    <s v="REF789"/>
    <s v="Extra Bed"/>
    <d v="2024-08-17T00:00:00"/>
  </r>
  <r>
    <s v="TR000596"/>
    <x v="595"/>
    <x v="1"/>
    <s v="C00596"/>
    <s v="Charlie"/>
    <x v="30"/>
    <x v="1"/>
    <x v="0"/>
    <x v="0"/>
    <x v="0"/>
    <x v="0"/>
    <n v="6"/>
    <x v="2"/>
    <x v="0"/>
    <x v="0"/>
    <s v="Half Board"/>
    <n v="40534.81"/>
    <n v="4491.1899999999996"/>
    <n v="1.5"/>
    <s v="Poor"/>
    <x v="0"/>
    <x v="3"/>
    <x v="1"/>
    <x v="0"/>
    <s v="N/A"/>
    <s v="Wheelchair"/>
    <d v="2024-08-18T00:00:00"/>
  </r>
  <r>
    <s v="TR000597"/>
    <x v="596"/>
    <x v="2"/>
    <s v="C00597"/>
    <s v="David"/>
    <x v="39"/>
    <x v="1"/>
    <x v="2"/>
    <x v="0"/>
    <x v="0"/>
    <x v="2"/>
    <n v="7"/>
    <x v="3"/>
    <x v="0"/>
    <x v="0"/>
    <s v="Full Board"/>
    <n v="24551.79"/>
    <n v="2335.62"/>
    <n v="3"/>
    <s v="None"/>
    <x v="1"/>
    <x v="2"/>
    <x v="2"/>
    <x v="0"/>
    <s v="REF789"/>
    <s v="N/A"/>
    <d v="2024-08-19T00:00:00"/>
  </r>
  <r>
    <s v="TR000598"/>
    <x v="597"/>
    <x v="0"/>
    <s v="C00598"/>
    <s v="Bob"/>
    <x v="35"/>
    <x v="2"/>
    <x v="0"/>
    <x v="0"/>
    <x v="0"/>
    <x v="0"/>
    <n v="6"/>
    <x v="3"/>
    <x v="1"/>
    <x v="2"/>
    <s v="Full Board"/>
    <n v="12391.58"/>
    <n v="1960.64"/>
    <n v="3"/>
    <s v="Average"/>
    <x v="1"/>
    <x v="2"/>
    <x v="0"/>
    <x v="0"/>
    <s v="N/A"/>
    <s v="Early Check-in"/>
    <d v="2024-08-20T00:00:00"/>
  </r>
  <r>
    <s v="TR000599"/>
    <x v="598"/>
    <x v="1"/>
    <s v="C00599"/>
    <s v="Eva"/>
    <x v="0"/>
    <x v="0"/>
    <x v="4"/>
    <x v="1"/>
    <x v="0"/>
    <x v="4"/>
    <n v="4"/>
    <x v="3"/>
    <x v="3"/>
    <x v="0"/>
    <s v="Breakfast Only"/>
    <n v="41117.760000000002"/>
    <n v="3619.36"/>
    <n v="1.2"/>
    <s v="Poor"/>
    <x v="2"/>
    <x v="3"/>
    <x v="1"/>
    <x v="0"/>
    <s v="REF789"/>
    <s v="Wheelchair"/>
    <d v="2024-08-21T00:00:00"/>
  </r>
  <r>
    <s v="TR000600"/>
    <x v="599"/>
    <x v="3"/>
    <s v="C00600"/>
    <s v="David"/>
    <x v="26"/>
    <x v="2"/>
    <x v="3"/>
    <x v="1"/>
    <x v="0"/>
    <x v="3"/>
    <n v="5"/>
    <x v="1"/>
    <x v="1"/>
    <x v="1"/>
    <s v="Breakfast Only"/>
    <n v="10387.58"/>
    <n v="4548.07"/>
    <n v="3.4"/>
    <s v="Average"/>
    <x v="0"/>
    <x v="1"/>
    <x v="0"/>
    <x v="1"/>
    <s v="REF789"/>
    <s v="Early Check-in"/>
    <d v="2024-08-22T00:00:00"/>
  </r>
  <r>
    <s v="TR000601"/>
    <x v="600"/>
    <x v="2"/>
    <s v="C00601"/>
    <s v="Charlie"/>
    <x v="21"/>
    <x v="0"/>
    <x v="4"/>
    <x v="1"/>
    <x v="0"/>
    <x v="4"/>
    <n v="8"/>
    <x v="0"/>
    <x v="0"/>
    <x v="0"/>
    <s v="Breakfast Only"/>
    <n v="12891.72"/>
    <n v="125.18"/>
    <n v="4.2"/>
    <s v="Good"/>
    <x v="2"/>
    <x v="3"/>
    <x v="0"/>
    <x v="1"/>
    <s v="REF789"/>
    <s v="N/A"/>
    <d v="2024-08-23T00:00:00"/>
  </r>
  <r>
    <s v="TR000602"/>
    <x v="601"/>
    <x v="1"/>
    <s v="C00602"/>
    <s v="Bob"/>
    <x v="9"/>
    <x v="2"/>
    <x v="1"/>
    <x v="1"/>
    <x v="0"/>
    <x v="1"/>
    <n v="5"/>
    <x v="2"/>
    <x v="2"/>
    <x v="0"/>
    <s v="Breakfast Only"/>
    <n v="20202.63"/>
    <n v="2241.19"/>
    <n v="4"/>
    <s v="Good"/>
    <x v="3"/>
    <x v="1"/>
    <x v="1"/>
    <x v="0"/>
    <s v="REF123"/>
    <s v="Wheelchair"/>
    <d v="2024-08-24T00:00:00"/>
  </r>
  <r>
    <s v="TR000603"/>
    <x v="602"/>
    <x v="1"/>
    <s v="C00603"/>
    <s v="Bob"/>
    <x v="47"/>
    <x v="1"/>
    <x v="1"/>
    <x v="1"/>
    <x v="0"/>
    <x v="1"/>
    <n v="10"/>
    <x v="3"/>
    <x v="1"/>
    <x v="1"/>
    <s v="Half Board"/>
    <n v="44376.37"/>
    <n v="3053.91"/>
    <n v="1.8"/>
    <s v="Poor"/>
    <x v="3"/>
    <x v="0"/>
    <x v="0"/>
    <x v="0"/>
    <s v="REF456"/>
    <s v="Sea View"/>
    <d v="2024-08-25T00:00:00"/>
  </r>
  <r>
    <s v="TR000604"/>
    <x v="603"/>
    <x v="3"/>
    <s v="C00604"/>
    <s v="Eva"/>
    <x v="51"/>
    <x v="2"/>
    <x v="0"/>
    <x v="0"/>
    <x v="0"/>
    <x v="0"/>
    <n v="12"/>
    <x v="0"/>
    <x v="2"/>
    <x v="3"/>
    <s v="Full Board"/>
    <n v="9193.9699999999993"/>
    <n v="1592.82"/>
    <n v="4.4000000000000004"/>
    <s v="Good"/>
    <x v="1"/>
    <x v="0"/>
    <x v="1"/>
    <x v="0"/>
    <s v="REF789"/>
    <s v="Extra Bed"/>
    <d v="2024-08-26T00:00:00"/>
  </r>
  <r>
    <s v="TR000605"/>
    <x v="604"/>
    <x v="0"/>
    <s v="C00605"/>
    <s v="Alice"/>
    <x v="10"/>
    <x v="0"/>
    <x v="0"/>
    <x v="0"/>
    <x v="0"/>
    <x v="0"/>
    <n v="13"/>
    <x v="0"/>
    <x v="2"/>
    <x v="3"/>
    <s v="Half Board"/>
    <n v="8745.01"/>
    <n v="3862.04"/>
    <n v="2.4"/>
    <s v="Average"/>
    <x v="1"/>
    <x v="0"/>
    <x v="1"/>
    <x v="1"/>
    <s v="REF789"/>
    <s v="Wheelchair"/>
    <d v="2024-08-27T00:00:00"/>
  </r>
  <r>
    <s v="TR000606"/>
    <x v="605"/>
    <x v="0"/>
    <s v="C00606"/>
    <s v="Charlie"/>
    <x v="4"/>
    <x v="0"/>
    <x v="2"/>
    <x v="0"/>
    <x v="0"/>
    <x v="2"/>
    <n v="14"/>
    <x v="1"/>
    <x v="0"/>
    <x v="1"/>
    <s v="All Inclusive"/>
    <n v="26216.82"/>
    <n v="4857.3900000000003"/>
    <n v="4.8"/>
    <s v="Excellent"/>
    <x v="2"/>
    <x v="2"/>
    <x v="1"/>
    <x v="0"/>
    <s v="N/A"/>
    <s v="Wheelchair"/>
    <d v="2024-08-28T00:00:00"/>
  </r>
  <r>
    <s v="TR000607"/>
    <x v="606"/>
    <x v="0"/>
    <s v="C00607"/>
    <s v="Eva"/>
    <x v="44"/>
    <x v="1"/>
    <x v="2"/>
    <x v="0"/>
    <x v="0"/>
    <x v="2"/>
    <n v="14"/>
    <x v="2"/>
    <x v="1"/>
    <x v="0"/>
    <s v="All Inclusive"/>
    <n v="15991.3"/>
    <n v="4717.1400000000003"/>
    <n v="1.3"/>
    <s v="Poor"/>
    <x v="2"/>
    <x v="0"/>
    <x v="1"/>
    <x v="0"/>
    <s v="REF456"/>
    <s v="N/A"/>
    <d v="2024-08-29T00:00:00"/>
  </r>
  <r>
    <s v="TR000608"/>
    <x v="607"/>
    <x v="1"/>
    <s v="C00608"/>
    <s v="Charlie"/>
    <x v="27"/>
    <x v="0"/>
    <x v="1"/>
    <x v="1"/>
    <x v="0"/>
    <x v="1"/>
    <n v="11"/>
    <x v="2"/>
    <x v="3"/>
    <x v="2"/>
    <s v="All Inclusive"/>
    <n v="29730.21"/>
    <n v="1329.91"/>
    <n v="2.9"/>
    <s v="Average"/>
    <x v="1"/>
    <x v="2"/>
    <x v="0"/>
    <x v="1"/>
    <s v="N/A"/>
    <s v="Sea View"/>
    <d v="2024-08-30T00:00:00"/>
  </r>
  <r>
    <s v="TR000609"/>
    <x v="608"/>
    <x v="1"/>
    <s v="C00609"/>
    <s v="Alice"/>
    <x v="30"/>
    <x v="2"/>
    <x v="3"/>
    <x v="1"/>
    <x v="0"/>
    <x v="3"/>
    <n v="3"/>
    <x v="3"/>
    <x v="1"/>
    <x v="1"/>
    <s v="All Inclusive"/>
    <n v="24226.92"/>
    <n v="1131.69"/>
    <n v="3.4"/>
    <s v="Average"/>
    <x v="0"/>
    <x v="1"/>
    <x v="0"/>
    <x v="1"/>
    <s v="N/A"/>
    <s v="Wheelchair"/>
    <d v="2024-08-31T00:00:00"/>
  </r>
  <r>
    <s v="TR000610"/>
    <x v="609"/>
    <x v="1"/>
    <s v="C00610"/>
    <s v="Alice"/>
    <x v="41"/>
    <x v="1"/>
    <x v="4"/>
    <x v="1"/>
    <x v="0"/>
    <x v="4"/>
    <n v="6"/>
    <x v="3"/>
    <x v="3"/>
    <x v="2"/>
    <s v="All Inclusive"/>
    <n v="23443.08"/>
    <n v="4787.45"/>
    <n v="2"/>
    <s v="Average"/>
    <x v="1"/>
    <x v="3"/>
    <x v="1"/>
    <x v="0"/>
    <s v="REF789"/>
    <s v="Sea View"/>
    <d v="2024-09-01T00:00:00"/>
  </r>
  <r>
    <s v="TR000611"/>
    <x v="610"/>
    <x v="2"/>
    <s v="C00611"/>
    <s v="Eva"/>
    <x v="15"/>
    <x v="0"/>
    <x v="2"/>
    <x v="0"/>
    <x v="0"/>
    <x v="2"/>
    <n v="9"/>
    <x v="0"/>
    <x v="3"/>
    <x v="3"/>
    <s v="Full Board"/>
    <n v="8262.73"/>
    <n v="2293.14"/>
    <n v="4.0999999999999996"/>
    <s v="Good"/>
    <x v="0"/>
    <x v="3"/>
    <x v="1"/>
    <x v="0"/>
    <s v="REF321"/>
    <s v="Early Check-in"/>
    <d v="2024-09-02T00:00:00"/>
  </r>
  <r>
    <s v="TR000612"/>
    <x v="611"/>
    <x v="3"/>
    <s v="C00612"/>
    <s v="Alice"/>
    <x v="44"/>
    <x v="0"/>
    <x v="2"/>
    <x v="0"/>
    <x v="0"/>
    <x v="2"/>
    <n v="6"/>
    <x v="2"/>
    <x v="0"/>
    <x v="1"/>
    <s v="Half Board"/>
    <n v="9629.34"/>
    <n v="1041.49"/>
    <n v="3.5"/>
    <s v="Good"/>
    <x v="2"/>
    <x v="2"/>
    <x v="1"/>
    <x v="1"/>
    <s v="REF456"/>
    <s v="Wheelchair"/>
    <d v="2024-09-03T00:00:00"/>
  </r>
  <r>
    <s v="TR000613"/>
    <x v="612"/>
    <x v="1"/>
    <s v="C00613"/>
    <s v="David"/>
    <x v="26"/>
    <x v="2"/>
    <x v="3"/>
    <x v="1"/>
    <x v="0"/>
    <x v="3"/>
    <n v="11"/>
    <x v="2"/>
    <x v="3"/>
    <x v="2"/>
    <s v="All Inclusive"/>
    <n v="41590.69"/>
    <n v="3534.98"/>
    <n v="1.1000000000000001"/>
    <s v="Poor"/>
    <x v="3"/>
    <x v="2"/>
    <x v="1"/>
    <x v="1"/>
    <s v="N/A"/>
    <s v="Sea View"/>
    <d v="2024-09-04T00:00:00"/>
  </r>
  <r>
    <s v="TR000614"/>
    <x v="613"/>
    <x v="3"/>
    <s v="C00614"/>
    <s v="Bob"/>
    <x v="19"/>
    <x v="2"/>
    <x v="3"/>
    <x v="1"/>
    <x v="0"/>
    <x v="3"/>
    <n v="13"/>
    <x v="3"/>
    <x v="1"/>
    <x v="0"/>
    <s v="Breakfast Only"/>
    <n v="44636.49"/>
    <n v="1422.1"/>
    <n v="3.4"/>
    <s v="Average"/>
    <x v="3"/>
    <x v="2"/>
    <x v="2"/>
    <x v="1"/>
    <s v="REF321"/>
    <s v="Extra Bed"/>
    <d v="2024-09-05T00:00:00"/>
  </r>
  <r>
    <s v="TR000615"/>
    <x v="614"/>
    <x v="3"/>
    <s v="C00615"/>
    <s v="Eva"/>
    <x v="21"/>
    <x v="1"/>
    <x v="0"/>
    <x v="0"/>
    <x v="0"/>
    <x v="0"/>
    <n v="9"/>
    <x v="4"/>
    <x v="1"/>
    <x v="1"/>
    <s v="Full Board"/>
    <n v="14030.13"/>
    <n v="1336.23"/>
    <n v="3"/>
    <s v="Average"/>
    <x v="2"/>
    <x v="1"/>
    <x v="0"/>
    <x v="1"/>
    <s v="REF321"/>
    <s v="N/A"/>
    <d v="2024-09-06T00:00:00"/>
  </r>
  <r>
    <s v="TR000616"/>
    <x v="615"/>
    <x v="0"/>
    <s v="C00616"/>
    <s v="Charlie"/>
    <x v="23"/>
    <x v="0"/>
    <x v="4"/>
    <x v="1"/>
    <x v="0"/>
    <x v="4"/>
    <n v="9"/>
    <x v="0"/>
    <x v="2"/>
    <x v="2"/>
    <s v="Breakfast Only"/>
    <n v="8332.64"/>
    <n v="4396.25"/>
    <n v="1.8"/>
    <s v="None"/>
    <x v="2"/>
    <x v="1"/>
    <x v="0"/>
    <x v="0"/>
    <s v="N/A"/>
    <s v="Sea View"/>
    <d v="2024-09-07T00:00:00"/>
  </r>
  <r>
    <s v="TR000617"/>
    <x v="616"/>
    <x v="2"/>
    <s v="C00617"/>
    <s v="David"/>
    <x v="33"/>
    <x v="2"/>
    <x v="3"/>
    <x v="1"/>
    <x v="0"/>
    <x v="3"/>
    <n v="10"/>
    <x v="2"/>
    <x v="3"/>
    <x v="1"/>
    <s v="Full Board"/>
    <n v="5510.58"/>
    <n v="812.4"/>
    <n v="5"/>
    <s v="None"/>
    <x v="3"/>
    <x v="0"/>
    <x v="1"/>
    <x v="0"/>
    <s v="REF789"/>
    <s v="N/A"/>
    <d v="2024-09-08T00:00:00"/>
  </r>
  <r>
    <s v="TR000618"/>
    <x v="617"/>
    <x v="1"/>
    <s v="C00618"/>
    <s v="Eva"/>
    <x v="14"/>
    <x v="1"/>
    <x v="2"/>
    <x v="0"/>
    <x v="0"/>
    <x v="2"/>
    <n v="11"/>
    <x v="1"/>
    <x v="0"/>
    <x v="1"/>
    <s v="Full Board"/>
    <n v="31589.99"/>
    <n v="321.95999999999998"/>
    <n v="4.5999999999999996"/>
    <s v="Excellent"/>
    <x v="0"/>
    <x v="0"/>
    <x v="2"/>
    <x v="1"/>
    <s v="REF123"/>
    <s v="Wheelchair"/>
    <d v="2024-09-09T00:00:00"/>
  </r>
  <r>
    <s v="TR000619"/>
    <x v="618"/>
    <x v="0"/>
    <s v="C00619"/>
    <s v="Alice"/>
    <x v="27"/>
    <x v="0"/>
    <x v="2"/>
    <x v="0"/>
    <x v="0"/>
    <x v="2"/>
    <n v="7"/>
    <x v="1"/>
    <x v="0"/>
    <x v="3"/>
    <s v="Breakfast Only"/>
    <n v="36621.599999999999"/>
    <n v="1345.93"/>
    <n v="2.2000000000000002"/>
    <s v="None"/>
    <x v="2"/>
    <x v="3"/>
    <x v="2"/>
    <x v="0"/>
    <s v="N/A"/>
    <s v="Wheelchair"/>
    <d v="2024-09-10T00:00:00"/>
  </r>
  <r>
    <s v="TR000620"/>
    <x v="619"/>
    <x v="0"/>
    <s v="C00620"/>
    <s v="Alice"/>
    <x v="27"/>
    <x v="0"/>
    <x v="1"/>
    <x v="1"/>
    <x v="0"/>
    <x v="1"/>
    <n v="13"/>
    <x v="4"/>
    <x v="1"/>
    <x v="3"/>
    <s v="Breakfast Only"/>
    <n v="20522.07"/>
    <n v="3034.73"/>
    <n v="3.2"/>
    <s v="Average"/>
    <x v="0"/>
    <x v="0"/>
    <x v="2"/>
    <x v="0"/>
    <s v="REF789"/>
    <s v="Early Check-in"/>
    <d v="2024-09-11T00:00:00"/>
  </r>
  <r>
    <s v="TR000621"/>
    <x v="620"/>
    <x v="1"/>
    <s v="C00621"/>
    <s v="Alice"/>
    <x v="3"/>
    <x v="1"/>
    <x v="3"/>
    <x v="1"/>
    <x v="0"/>
    <x v="3"/>
    <n v="5"/>
    <x v="3"/>
    <x v="3"/>
    <x v="0"/>
    <s v="All Inclusive"/>
    <n v="34944.769999999997"/>
    <n v="615.44000000000005"/>
    <n v="2.2999999999999998"/>
    <s v="Average"/>
    <x v="0"/>
    <x v="1"/>
    <x v="1"/>
    <x v="1"/>
    <s v="REF456"/>
    <s v="N/A"/>
    <d v="2024-09-12T00:00:00"/>
  </r>
  <r>
    <s v="TR000622"/>
    <x v="621"/>
    <x v="3"/>
    <s v="C00622"/>
    <s v="Alice"/>
    <x v="2"/>
    <x v="1"/>
    <x v="0"/>
    <x v="0"/>
    <x v="0"/>
    <x v="0"/>
    <n v="13"/>
    <x v="3"/>
    <x v="0"/>
    <x v="3"/>
    <s v="Breakfast Only"/>
    <n v="36509.06"/>
    <n v="2357.9699999999998"/>
    <n v="4.0999999999999996"/>
    <s v="Good"/>
    <x v="3"/>
    <x v="1"/>
    <x v="2"/>
    <x v="1"/>
    <s v="REF789"/>
    <s v="Extra Bed"/>
    <d v="2024-09-13T00:00:00"/>
  </r>
  <r>
    <s v="TR000623"/>
    <x v="622"/>
    <x v="0"/>
    <s v="C00623"/>
    <s v="Charlie"/>
    <x v="50"/>
    <x v="2"/>
    <x v="4"/>
    <x v="1"/>
    <x v="0"/>
    <x v="4"/>
    <n v="12"/>
    <x v="3"/>
    <x v="3"/>
    <x v="3"/>
    <s v="Half Board"/>
    <n v="46961.09"/>
    <n v="3136.69"/>
    <n v="4.7"/>
    <s v="Excellent"/>
    <x v="0"/>
    <x v="1"/>
    <x v="1"/>
    <x v="1"/>
    <s v="REF321"/>
    <s v="Extra Bed"/>
    <d v="2024-09-14T00:00:00"/>
  </r>
  <r>
    <s v="TR000624"/>
    <x v="623"/>
    <x v="3"/>
    <s v="C00624"/>
    <s v="David"/>
    <x v="26"/>
    <x v="0"/>
    <x v="0"/>
    <x v="0"/>
    <x v="0"/>
    <x v="0"/>
    <n v="4"/>
    <x v="1"/>
    <x v="3"/>
    <x v="3"/>
    <s v="Full Board"/>
    <n v="6049.06"/>
    <n v="4243.68"/>
    <n v="2.4"/>
    <s v="Average"/>
    <x v="3"/>
    <x v="1"/>
    <x v="2"/>
    <x v="0"/>
    <s v="REF456"/>
    <s v="Sea View"/>
    <d v="2024-09-15T00:00:00"/>
  </r>
  <r>
    <s v="TR000625"/>
    <x v="624"/>
    <x v="2"/>
    <s v="C00625"/>
    <s v="Bob"/>
    <x v="22"/>
    <x v="0"/>
    <x v="2"/>
    <x v="0"/>
    <x v="0"/>
    <x v="2"/>
    <n v="13"/>
    <x v="3"/>
    <x v="2"/>
    <x v="2"/>
    <s v="Full Board"/>
    <n v="12037.71"/>
    <n v="1149.3499999999999"/>
    <n v="4.2"/>
    <s v="Good"/>
    <x v="2"/>
    <x v="3"/>
    <x v="1"/>
    <x v="0"/>
    <s v="REF456"/>
    <s v="Extra Bed"/>
    <d v="2024-09-16T00:00:00"/>
  </r>
  <r>
    <s v="TR000626"/>
    <x v="625"/>
    <x v="3"/>
    <s v="C00626"/>
    <s v="Charlie"/>
    <x v="17"/>
    <x v="0"/>
    <x v="0"/>
    <x v="0"/>
    <x v="0"/>
    <x v="0"/>
    <n v="6"/>
    <x v="1"/>
    <x v="0"/>
    <x v="1"/>
    <s v="All Inclusive"/>
    <n v="6220.72"/>
    <n v="4086.73"/>
    <n v="3"/>
    <s v="Average"/>
    <x v="1"/>
    <x v="3"/>
    <x v="1"/>
    <x v="0"/>
    <s v="REF123"/>
    <s v="N/A"/>
    <d v="2024-09-17T00:00:00"/>
  </r>
  <r>
    <s v="TR000627"/>
    <x v="626"/>
    <x v="2"/>
    <s v="C00627"/>
    <s v="Charlie"/>
    <x v="36"/>
    <x v="1"/>
    <x v="2"/>
    <x v="0"/>
    <x v="0"/>
    <x v="2"/>
    <n v="7"/>
    <x v="4"/>
    <x v="2"/>
    <x v="3"/>
    <s v="Full Board"/>
    <n v="43795.71"/>
    <n v="1174.53"/>
    <n v="2.6"/>
    <s v="Average"/>
    <x v="1"/>
    <x v="1"/>
    <x v="0"/>
    <x v="1"/>
    <s v="REF123"/>
    <s v="Wheelchair"/>
    <d v="2024-09-18T00:00:00"/>
  </r>
  <r>
    <s v="TR000628"/>
    <x v="627"/>
    <x v="3"/>
    <s v="C00628"/>
    <s v="Bob"/>
    <x v="41"/>
    <x v="2"/>
    <x v="2"/>
    <x v="0"/>
    <x v="0"/>
    <x v="2"/>
    <n v="4"/>
    <x v="0"/>
    <x v="0"/>
    <x v="2"/>
    <s v="Breakfast Only"/>
    <n v="40251.599999999999"/>
    <n v="3383.83"/>
    <n v="4.8"/>
    <s v="None"/>
    <x v="1"/>
    <x v="2"/>
    <x v="1"/>
    <x v="0"/>
    <s v="N/A"/>
    <s v="N/A"/>
    <d v="2024-09-19T00:00:00"/>
  </r>
  <r>
    <s v="TR000629"/>
    <x v="628"/>
    <x v="0"/>
    <s v="C00629"/>
    <s v="Bob"/>
    <x v="49"/>
    <x v="0"/>
    <x v="2"/>
    <x v="0"/>
    <x v="0"/>
    <x v="2"/>
    <n v="3"/>
    <x v="2"/>
    <x v="3"/>
    <x v="1"/>
    <s v="Full Board"/>
    <n v="30008.18"/>
    <n v="2153.37"/>
    <n v="3"/>
    <s v="None"/>
    <x v="1"/>
    <x v="0"/>
    <x v="2"/>
    <x v="1"/>
    <s v="REF789"/>
    <s v="N/A"/>
    <d v="2024-09-20T00:00:00"/>
  </r>
  <r>
    <s v="TR000630"/>
    <x v="629"/>
    <x v="0"/>
    <s v="C00630"/>
    <s v="Alice"/>
    <x v="30"/>
    <x v="1"/>
    <x v="2"/>
    <x v="0"/>
    <x v="0"/>
    <x v="2"/>
    <n v="8"/>
    <x v="4"/>
    <x v="0"/>
    <x v="3"/>
    <s v="Full Board"/>
    <n v="6932.18"/>
    <n v="573.41"/>
    <n v="2.9"/>
    <s v="Average"/>
    <x v="1"/>
    <x v="3"/>
    <x v="0"/>
    <x v="0"/>
    <s v="N/A"/>
    <s v="Wheelchair"/>
    <d v="2024-09-21T00:00:00"/>
  </r>
  <r>
    <s v="TR000631"/>
    <x v="630"/>
    <x v="2"/>
    <s v="C00631"/>
    <s v="Charlie"/>
    <x v="26"/>
    <x v="0"/>
    <x v="2"/>
    <x v="0"/>
    <x v="0"/>
    <x v="2"/>
    <n v="12"/>
    <x v="1"/>
    <x v="1"/>
    <x v="3"/>
    <s v="Breakfast Only"/>
    <n v="15845.68"/>
    <n v="3571.32"/>
    <n v="3.7"/>
    <s v="Good"/>
    <x v="1"/>
    <x v="2"/>
    <x v="2"/>
    <x v="1"/>
    <s v="REF123"/>
    <s v="N/A"/>
    <d v="2024-09-22T00:00:00"/>
  </r>
  <r>
    <s v="TR000632"/>
    <x v="631"/>
    <x v="1"/>
    <s v="C00632"/>
    <s v="Eva"/>
    <x v="50"/>
    <x v="2"/>
    <x v="1"/>
    <x v="1"/>
    <x v="0"/>
    <x v="1"/>
    <n v="6"/>
    <x v="4"/>
    <x v="3"/>
    <x v="1"/>
    <s v="Breakfast Only"/>
    <n v="16992.830000000002"/>
    <n v="1088.81"/>
    <n v="2"/>
    <s v="Average"/>
    <x v="0"/>
    <x v="0"/>
    <x v="1"/>
    <x v="0"/>
    <s v="REF321"/>
    <s v="Extra Bed"/>
    <d v="2024-09-23T00:00:00"/>
  </r>
  <r>
    <s v="TR000633"/>
    <x v="632"/>
    <x v="2"/>
    <s v="C00633"/>
    <s v="Bob"/>
    <x v="24"/>
    <x v="0"/>
    <x v="0"/>
    <x v="0"/>
    <x v="0"/>
    <x v="0"/>
    <n v="10"/>
    <x v="2"/>
    <x v="0"/>
    <x v="2"/>
    <s v="Full Board"/>
    <n v="29354.93"/>
    <n v="883.12"/>
    <n v="2.2999999999999998"/>
    <s v="Average"/>
    <x v="0"/>
    <x v="2"/>
    <x v="0"/>
    <x v="0"/>
    <s v="REF123"/>
    <s v="Sea View"/>
    <d v="2024-09-24T00:00:00"/>
  </r>
  <r>
    <s v="TR000634"/>
    <x v="633"/>
    <x v="2"/>
    <s v="C00634"/>
    <s v="Bob"/>
    <x v="10"/>
    <x v="2"/>
    <x v="1"/>
    <x v="1"/>
    <x v="0"/>
    <x v="1"/>
    <n v="4"/>
    <x v="0"/>
    <x v="2"/>
    <x v="2"/>
    <s v="Half Board"/>
    <n v="15128.06"/>
    <n v="1791.61"/>
    <n v="4.7"/>
    <s v="Excellent"/>
    <x v="1"/>
    <x v="1"/>
    <x v="1"/>
    <x v="1"/>
    <s v="REF789"/>
    <s v="Sea View"/>
    <d v="2024-09-25T00:00:00"/>
  </r>
  <r>
    <s v="TR000635"/>
    <x v="634"/>
    <x v="3"/>
    <s v="C00635"/>
    <s v="David"/>
    <x v="0"/>
    <x v="2"/>
    <x v="1"/>
    <x v="1"/>
    <x v="0"/>
    <x v="1"/>
    <n v="9"/>
    <x v="2"/>
    <x v="2"/>
    <x v="0"/>
    <s v="Breakfast Only"/>
    <n v="6429.11"/>
    <n v="3266.45"/>
    <n v="3.7"/>
    <s v="Good"/>
    <x v="2"/>
    <x v="0"/>
    <x v="1"/>
    <x v="1"/>
    <s v="REF321"/>
    <s v="N/A"/>
    <d v="2024-09-26T00:00:00"/>
  </r>
  <r>
    <s v="TR000636"/>
    <x v="635"/>
    <x v="3"/>
    <s v="C00636"/>
    <s v="Eva"/>
    <x v="4"/>
    <x v="0"/>
    <x v="3"/>
    <x v="1"/>
    <x v="0"/>
    <x v="3"/>
    <n v="7"/>
    <x v="1"/>
    <x v="3"/>
    <x v="1"/>
    <s v="Half Board"/>
    <n v="37345.83"/>
    <n v="1169.98"/>
    <n v="4.3"/>
    <s v="None"/>
    <x v="2"/>
    <x v="2"/>
    <x v="2"/>
    <x v="0"/>
    <s v="N/A"/>
    <s v="Wheelchair"/>
    <d v="2024-09-27T00:00:00"/>
  </r>
  <r>
    <s v="TR000637"/>
    <x v="636"/>
    <x v="2"/>
    <s v="C00637"/>
    <s v="Eva"/>
    <x v="4"/>
    <x v="0"/>
    <x v="3"/>
    <x v="1"/>
    <x v="0"/>
    <x v="3"/>
    <n v="5"/>
    <x v="2"/>
    <x v="2"/>
    <x v="0"/>
    <s v="Half Board"/>
    <n v="17056.77"/>
    <n v="918.31"/>
    <n v="2.1"/>
    <s v="Average"/>
    <x v="0"/>
    <x v="3"/>
    <x v="2"/>
    <x v="0"/>
    <s v="N/A"/>
    <s v="Early Check-in"/>
    <d v="2024-09-28T00:00:00"/>
  </r>
  <r>
    <s v="TR000638"/>
    <x v="637"/>
    <x v="0"/>
    <s v="C00638"/>
    <s v="Bob"/>
    <x v="13"/>
    <x v="2"/>
    <x v="3"/>
    <x v="1"/>
    <x v="0"/>
    <x v="3"/>
    <n v="13"/>
    <x v="4"/>
    <x v="3"/>
    <x v="2"/>
    <s v="All Inclusive"/>
    <n v="24261.59"/>
    <n v="49.77"/>
    <n v="3.2"/>
    <s v="None"/>
    <x v="0"/>
    <x v="3"/>
    <x v="2"/>
    <x v="1"/>
    <s v="REF123"/>
    <s v="N/A"/>
    <d v="2024-09-29T00:00:00"/>
  </r>
  <r>
    <s v="TR000639"/>
    <x v="638"/>
    <x v="3"/>
    <s v="C00639"/>
    <s v="Alice"/>
    <x v="16"/>
    <x v="1"/>
    <x v="4"/>
    <x v="1"/>
    <x v="0"/>
    <x v="4"/>
    <n v="13"/>
    <x v="3"/>
    <x v="3"/>
    <x v="3"/>
    <s v="Half Board"/>
    <n v="9000.33"/>
    <n v="2358.2199999999998"/>
    <n v="4.9000000000000004"/>
    <s v="Excellent"/>
    <x v="1"/>
    <x v="3"/>
    <x v="0"/>
    <x v="0"/>
    <s v="REF123"/>
    <s v="N/A"/>
    <d v="2024-09-30T00:00:00"/>
  </r>
  <r>
    <s v="TR000640"/>
    <x v="639"/>
    <x v="1"/>
    <s v="C00640"/>
    <s v="David"/>
    <x v="22"/>
    <x v="2"/>
    <x v="3"/>
    <x v="1"/>
    <x v="0"/>
    <x v="3"/>
    <n v="10"/>
    <x v="4"/>
    <x v="3"/>
    <x v="0"/>
    <s v="All Inclusive"/>
    <n v="40719.769999999997"/>
    <n v="2143.23"/>
    <n v="2.2999999999999998"/>
    <s v="Average"/>
    <x v="2"/>
    <x v="0"/>
    <x v="2"/>
    <x v="0"/>
    <s v="N/A"/>
    <s v="Early Check-in"/>
    <d v="2024-10-01T00:00:00"/>
  </r>
  <r>
    <s v="TR000641"/>
    <x v="640"/>
    <x v="3"/>
    <s v="C00641"/>
    <s v="Eva"/>
    <x v="32"/>
    <x v="0"/>
    <x v="0"/>
    <x v="0"/>
    <x v="0"/>
    <x v="0"/>
    <n v="6"/>
    <x v="1"/>
    <x v="0"/>
    <x v="2"/>
    <s v="Half Board"/>
    <n v="29580"/>
    <n v="1169.3399999999999"/>
    <n v="1.6"/>
    <s v="Poor"/>
    <x v="3"/>
    <x v="1"/>
    <x v="1"/>
    <x v="1"/>
    <s v="N/A"/>
    <s v="Sea View"/>
    <d v="2024-10-02T00:00:00"/>
  </r>
  <r>
    <s v="TR000642"/>
    <x v="641"/>
    <x v="3"/>
    <s v="C00642"/>
    <s v="Bob"/>
    <x v="31"/>
    <x v="0"/>
    <x v="1"/>
    <x v="1"/>
    <x v="0"/>
    <x v="1"/>
    <n v="11"/>
    <x v="0"/>
    <x v="3"/>
    <x v="2"/>
    <s v="All Inclusive"/>
    <n v="45374.52"/>
    <n v="268.26"/>
    <n v="3"/>
    <s v="Average"/>
    <x v="1"/>
    <x v="1"/>
    <x v="0"/>
    <x v="1"/>
    <s v="REF456"/>
    <s v="Sea View"/>
    <d v="2024-10-03T00:00:00"/>
  </r>
  <r>
    <s v="TR000643"/>
    <x v="642"/>
    <x v="1"/>
    <s v="C00643"/>
    <s v="Eva"/>
    <x v="2"/>
    <x v="1"/>
    <x v="0"/>
    <x v="0"/>
    <x v="0"/>
    <x v="0"/>
    <n v="7"/>
    <x v="2"/>
    <x v="2"/>
    <x v="3"/>
    <s v="Breakfast Only"/>
    <n v="26287.16"/>
    <n v="2146.2800000000002"/>
    <n v="2.6"/>
    <s v="None"/>
    <x v="0"/>
    <x v="0"/>
    <x v="2"/>
    <x v="0"/>
    <s v="REF789"/>
    <s v="Early Check-in"/>
    <d v="2024-10-04T00:00:00"/>
  </r>
  <r>
    <s v="TR000644"/>
    <x v="643"/>
    <x v="2"/>
    <s v="C00644"/>
    <s v="David"/>
    <x v="45"/>
    <x v="2"/>
    <x v="3"/>
    <x v="1"/>
    <x v="0"/>
    <x v="3"/>
    <n v="14"/>
    <x v="0"/>
    <x v="1"/>
    <x v="1"/>
    <s v="Full Board"/>
    <n v="47247.01"/>
    <n v="3941.03"/>
    <n v="1.6"/>
    <s v="Poor"/>
    <x v="0"/>
    <x v="0"/>
    <x v="2"/>
    <x v="1"/>
    <s v="REF456"/>
    <s v="Wheelchair"/>
    <d v="2024-10-05T00:00:00"/>
  </r>
  <r>
    <s v="TR000645"/>
    <x v="644"/>
    <x v="1"/>
    <s v="C00645"/>
    <s v="David"/>
    <x v="51"/>
    <x v="2"/>
    <x v="4"/>
    <x v="1"/>
    <x v="0"/>
    <x v="4"/>
    <n v="10"/>
    <x v="1"/>
    <x v="0"/>
    <x v="2"/>
    <s v="Full Board"/>
    <n v="44917.81"/>
    <n v="3576.41"/>
    <n v="4.5999999999999996"/>
    <s v="Excellent"/>
    <x v="0"/>
    <x v="1"/>
    <x v="2"/>
    <x v="0"/>
    <s v="REF456"/>
    <s v="N/A"/>
    <d v="2024-10-06T00:00:00"/>
  </r>
  <r>
    <s v="TR000646"/>
    <x v="645"/>
    <x v="2"/>
    <s v="C00646"/>
    <s v="Charlie"/>
    <x v="6"/>
    <x v="2"/>
    <x v="4"/>
    <x v="1"/>
    <x v="0"/>
    <x v="4"/>
    <n v="8"/>
    <x v="2"/>
    <x v="2"/>
    <x v="0"/>
    <s v="All Inclusive"/>
    <n v="30093.61"/>
    <n v="4303.97"/>
    <n v="5"/>
    <s v="Excellent"/>
    <x v="3"/>
    <x v="3"/>
    <x v="1"/>
    <x v="0"/>
    <s v="N/A"/>
    <s v="Extra Bed"/>
    <d v="2024-10-07T00:00:00"/>
  </r>
  <r>
    <s v="TR000647"/>
    <x v="646"/>
    <x v="2"/>
    <s v="C00647"/>
    <s v="Bob"/>
    <x v="38"/>
    <x v="0"/>
    <x v="1"/>
    <x v="1"/>
    <x v="0"/>
    <x v="1"/>
    <n v="13"/>
    <x v="4"/>
    <x v="3"/>
    <x v="3"/>
    <s v="Breakfast Only"/>
    <n v="46892.99"/>
    <n v="47.91"/>
    <n v="3.3"/>
    <s v="None"/>
    <x v="2"/>
    <x v="1"/>
    <x v="2"/>
    <x v="1"/>
    <s v="REF789"/>
    <s v="Sea View"/>
    <d v="2024-10-08T00:00:00"/>
  </r>
  <r>
    <s v="TR000648"/>
    <x v="647"/>
    <x v="2"/>
    <s v="C00648"/>
    <s v="David"/>
    <x v="6"/>
    <x v="2"/>
    <x v="0"/>
    <x v="0"/>
    <x v="0"/>
    <x v="0"/>
    <n v="6"/>
    <x v="4"/>
    <x v="3"/>
    <x v="1"/>
    <s v="All Inclusive"/>
    <n v="18185.169999999998"/>
    <n v="4832.1000000000004"/>
    <n v="4.0999999999999996"/>
    <s v="Good"/>
    <x v="0"/>
    <x v="1"/>
    <x v="1"/>
    <x v="0"/>
    <s v="N/A"/>
    <s v="Sea View"/>
    <d v="2024-10-09T00:00:00"/>
  </r>
  <r>
    <s v="TR000649"/>
    <x v="648"/>
    <x v="1"/>
    <s v="C00649"/>
    <s v="Charlie"/>
    <x v="19"/>
    <x v="1"/>
    <x v="2"/>
    <x v="0"/>
    <x v="0"/>
    <x v="2"/>
    <n v="3"/>
    <x v="1"/>
    <x v="1"/>
    <x v="1"/>
    <s v="All Inclusive"/>
    <n v="20185.18"/>
    <n v="1707.06"/>
    <n v="4.4000000000000004"/>
    <s v="Good"/>
    <x v="1"/>
    <x v="2"/>
    <x v="0"/>
    <x v="0"/>
    <s v="REF456"/>
    <s v="Sea View"/>
    <d v="2024-10-10T00:00:00"/>
  </r>
  <r>
    <s v="TR000650"/>
    <x v="649"/>
    <x v="2"/>
    <s v="C00650"/>
    <s v="Charlie"/>
    <x v="13"/>
    <x v="0"/>
    <x v="0"/>
    <x v="0"/>
    <x v="0"/>
    <x v="0"/>
    <n v="5"/>
    <x v="2"/>
    <x v="2"/>
    <x v="1"/>
    <s v="Breakfast Only"/>
    <n v="5137.46"/>
    <n v="4951.99"/>
    <n v="3.8"/>
    <s v="Good"/>
    <x v="3"/>
    <x v="3"/>
    <x v="2"/>
    <x v="0"/>
    <s v="REF456"/>
    <s v="Wheelchair"/>
    <d v="2024-10-11T00:00:00"/>
  </r>
  <r>
    <s v="TR000651"/>
    <x v="650"/>
    <x v="0"/>
    <s v="C00651"/>
    <s v="Eva"/>
    <x v="9"/>
    <x v="0"/>
    <x v="3"/>
    <x v="1"/>
    <x v="0"/>
    <x v="3"/>
    <n v="3"/>
    <x v="4"/>
    <x v="0"/>
    <x v="2"/>
    <s v="Half Board"/>
    <n v="30692.44"/>
    <n v="1263.0999999999999"/>
    <n v="1.2"/>
    <s v="Poor"/>
    <x v="2"/>
    <x v="0"/>
    <x v="1"/>
    <x v="0"/>
    <s v="N/A"/>
    <s v="Early Check-in"/>
    <d v="2024-10-12T00:00:00"/>
  </r>
  <r>
    <s v="TR000652"/>
    <x v="651"/>
    <x v="1"/>
    <s v="C00652"/>
    <s v="Eva"/>
    <x v="23"/>
    <x v="2"/>
    <x v="2"/>
    <x v="0"/>
    <x v="0"/>
    <x v="2"/>
    <n v="4"/>
    <x v="1"/>
    <x v="2"/>
    <x v="1"/>
    <s v="Half Board"/>
    <n v="36930.43"/>
    <n v="2357.6799999999998"/>
    <n v="1.6"/>
    <s v="None"/>
    <x v="1"/>
    <x v="1"/>
    <x v="2"/>
    <x v="0"/>
    <s v="REF123"/>
    <s v="Wheelchair"/>
    <d v="2024-10-13T00:00:00"/>
  </r>
  <r>
    <s v="TR000653"/>
    <x v="652"/>
    <x v="0"/>
    <s v="C00653"/>
    <s v="Charlie"/>
    <x v="32"/>
    <x v="1"/>
    <x v="4"/>
    <x v="1"/>
    <x v="0"/>
    <x v="4"/>
    <n v="11"/>
    <x v="1"/>
    <x v="3"/>
    <x v="2"/>
    <s v="Breakfast Only"/>
    <n v="39355.4"/>
    <n v="1769.64"/>
    <n v="1.3"/>
    <s v="Poor"/>
    <x v="1"/>
    <x v="3"/>
    <x v="2"/>
    <x v="1"/>
    <s v="REF123"/>
    <s v="Sea View"/>
    <d v="2024-10-14T00:00:00"/>
  </r>
  <r>
    <s v="TR000654"/>
    <x v="653"/>
    <x v="2"/>
    <s v="C00654"/>
    <s v="Eva"/>
    <x v="27"/>
    <x v="0"/>
    <x v="1"/>
    <x v="1"/>
    <x v="0"/>
    <x v="1"/>
    <n v="13"/>
    <x v="0"/>
    <x v="0"/>
    <x v="3"/>
    <s v="All Inclusive"/>
    <n v="10041.370000000001"/>
    <n v="1778.8"/>
    <n v="1"/>
    <s v="Poor"/>
    <x v="3"/>
    <x v="0"/>
    <x v="0"/>
    <x v="1"/>
    <s v="N/A"/>
    <s v="N/A"/>
    <d v="2024-10-15T00:00:00"/>
  </r>
  <r>
    <s v="TR000655"/>
    <x v="654"/>
    <x v="3"/>
    <s v="C00655"/>
    <s v="David"/>
    <x v="38"/>
    <x v="0"/>
    <x v="1"/>
    <x v="1"/>
    <x v="0"/>
    <x v="1"/>
    <n v="4"/>
    <x v="4"/>
    <x v="3"/>
    <x v="3"/>
    <s v="Full Board"/>
    <n v="23875.48"/>
    <n v="4211.41"/>
    <n v="2.2000000000000002"/>
    <s v="None"/>
    <x v="3"/>
    <x v="2"/>
    <x v="0"/>
    <x v="0"/>
    <s v="REF321"/>
    <s v="Sea View"/>
    <d v="2024-10-16T00:00:00"/>
  </r>
  <r>
    <s v="TR000656"/>
    <x v="655"/>
    <x v="2"/>
    <s v="C00656"/>
    <s v="Alice"/>
    <x v="22"/>
    <x v="2"/>
    <x v="4"/>
    <x v="1"/>
    <x v="0"/>
    <x v="4"/>
    <n v="5"/>
    <x v="2"/>
    <x v="3"/>
    <x v="1"/>
    <s v="All Inclusive"/>
    <n v="11312.57"/>
    <n v="3732.09"/>
    <n v="2.6"/>
    <s v="None"/>
    <x v="3"/>
    <x v="2"/>
    <x v="1"/>
    <x v="0"/>
    <s v="REF321"/>
    <s v="N/A"/>
    <d v="2024-10-17T00:00:00"/>
  </r>
  <r>
    <s v="TR000657"/>
    <x v="656"/>
    <x v="0"/>
    <s v="C00657"/>
    <s v="David"/>
    <x v="51"/>
    <x v="2"/>
    <x v="3"/>
    <x v="1"/>
    <x v="0"/>
    <x v="3"/>
    <n v="7"/>
    <x v="4"/>
    <x v="2"/>
    <x v="3"/>
    <s v="Half Board"/>
    <n v="34119.99"/>
    <n v="4960.76"/>
    <n v="2"/>
    <s v="Average"/>
    <x v="0"/>
    <x v="3"/>
    <x v="1"/>
    <x v="1"/>
    <s v="REF123"/>
    <s v="N/A"/>
    <d v="2024-10-18T00:00:00"/>
  </r>
  <r>
    <s v="TR000658"/>
    <x v="657"/>
    <x v="0"/>
    <s v="C00658"/>
    <s v="Charlie"/>
    <x v="32"/>
    <x v="1"/>
    <x v="4"/>
    <x v="1"/>
    <x v="0"/>
    <x v="4"/>
    <n v="13"/>
    <x v="4"/>
    <x v="1"/>
    <x v="0"/>
    <s v="Breakfast Only"/>
    <n v="10423.48"/>
    <n v="3067.57"/>
    <n v="1.3"/>
    <s v="Poor"/>
    <x v="2"/>
    <x v="1"/>
    <x v="1"/>
    <x v="0"/>
    <s v="REF789"/>
    <s v="Sea View"/>
    <d v="2024-10-19T00:00:00"/>
  </r>
  <r>
    <s v="TR000659"/>
    <x v="658"/>
    <x v="1"/>
    <s v="C00659"/>
    <s v="Charlie"/>
    <x v="30"/>
    <x v="2"/>
    <x v="3"/>
    <x v="1"/>
    <x v="0"/>
    <x v="3"/>
    <n v="4"/>
    <x v="4"/>
    <x v="3"/>
    <x v="0"/>
    <s v="Breakfast Only"/>
    <n v="45495.69"/>
    <n v="2316.2800000000002"/>
    <n v="3.1"/>
    <s v="Average"/>
    <x v="0"/>
    <x v="0"/>
    <x v="0"/>
    <x v="1"/>
    <s v="REF456"/>
    <s v="Sea View"/>
    <d v="2024-10-20T00:00:00"/>
  </r>
  <r>
    <s v="TR000660"/>
    <x v="659"/>
    <x v="3"/>
    <s v="C00660"/>
    <s v="David"/>
    <x v="28"/>
    <x v="1"/>
    <x v="2"/>
    <x v="0"/>
    <x v="0"/>
    <x v="2"/>
    <n v="11"/>
    <x v="1"/>
    <x v="2"/>
    <x v="2"/>
    <s v="Breakfast Only"/>
    <n v="13839.83"/>
    <n v="450.37"/>
    <n v="2.1"/>
    <s v="Average"/>
    <x v="3"/>
    <x v="3"/>
    <x v="1"/>
    <x v="1"/>
    <s v="REF789"/>
    <s v="N/A"/>
    <d v="2024-10-21T00:00:00"/>
  </r>
  <r>
    <s v="TR000661"/>
    <x v="660"/>
    <x v="1"/>
    <s v="C00661"/>
    <s v="Eva"/>
    <x v="34"/>
    <x v="0"/>
    <x v="4"/>
    <x v="1"/>
    <x v="0"/>
    <x v="4"/>
    <n v="2"/>
    <x v="3"/>
    <x v="0"/>
    <x v="1"/>
    <s v="Half Board"/>
    <n v="16695.91"/>
    <n v="4982.8100000000004"/>
    <n v="4.2"/>
    <s v="Good"/>
    <x v="3"/>
    <x v="2"/>
    <x v="0"/>
    <x v="1"/>
    <s v="REF123"/>
    <s v="Wheelchair"/>
    <d v="2024-10-22T00:00:00"/>
  </r>
  <r>
    <s v="TR000662"/>
    <x v="661"/>
    <x v="0"/>
    <s v="C00662"/>
    <s v="Eva"/>
    <x v="48"/>
    <x v="1"/>
    <x v="3"/>
    <x v="1"/>
    <x v="0"/>
    <x v="3"/>
    <n v="2"/>
    <x v="3"/>
    <x v="1"/>
    <x v="2"/>
    <s v="All Inclusive"/>
    <n v="42992.6"/>
    <n v="2757.65"/>
    <n v="1"/>
    <s v="None"/>
    <x v="3"/>
    <x v="0"/>
    <x v="0"/>
    <x v="0"/>
    <s v="N/A"/>
    <s v="Wheelchair"/>
    <d v="2024-10-23T00:00:00"/>
  </r>
  <r>
    <s v="TR000663"/>
    <x v="662"/>
    <x v="2"/>
    <s v="C00663"/>
    <s v="Charlie"/>
    <x v="27"/>
    <x v="1"/>
    <x v="2"/>
    <x v="0"/>
    <x v="0"/>
    <x v="2"/>
    <n v="10"/>
    <x v="0"/>
    <x v="3"/>
    <x v="3"/>
    <s v="Breakfast Only"/>
    <n v="24547.98"/>
    <n v="3502.39"/>
    <n v="4.4000000000000004"/>
    <s v="None"/>
    <x v="0"/>
    <x v="0"/>
    <x v="2"/>
    <x v="0"/>
    <s v="REF321"/>
    <s v="Wheelchair"/>
    <d v="2024-10-24T00:00:00"/>
  </r>
  <r>
    <s v="TR000664"/>
    <x v="663"/>
    <x v="3"/>
    <s v="C00664"/>
    <s v="Bob"/>
    <x v="51"/>
    <x v="1"/>
    <x v="4"/>
    <x v="1"/>
    <x v="0"/>
    <x v="4"/>
    <n v="10"/>
    <x v="4"/>
    <x v="3"/>
    <x v="1"/>
    <s v="Full Board"/>
    <n v="4127.8100000000004"/>
    <n v="2033.71"/>
    <n v="4.8"/>
    <s v="Excellent"/>
    <x v="1"/>
    <x v="1"/>
    <x v="2"/>
    <x v="0"/>
    <s v="REF123"/>
    <s v="Extra Bed"/>
    <d v="2024-10-25T00:00:00"/>
  </r>
  <r>
    <s v="TR000665"/>
    <x v="664"/>
    <x v="2"/>
    <s v="C00665"/>
    <s v="Eva"/>
    <x v="14"/>
    <x v="0"/>
    <x v="1"/>
    <x v="1"/>
    <x v="0"/>
    <x v="1"/>
    <n v="6"/>
    <x v="3"/>
    <x v="0"/>
    <x v="2"/>
    <s v="Breakfast Only"/>
    <n v="26245.55"/>
    <n v="2738.58"/>
    <n v="3.9"/>
    <s v="Good"/>
    <x v="3"/>
    <x v="2"/>
    <x v="1"/>
    <x v="0"/>
    <s v="REF789"/>
    <s v="N/A"/>
    <d v="2024-10-26T00:00:00"/>
  </r>
  <r>
    <s v="TR000666"/>
    <x v="665"/>
    <x v="2"/>
    <s v="C00666"/>
    <s v="David"/>
    <x v="36"/>
    <x v="2"/>
    <x v="4"/>
    <x v="1"/>
    <x v="0"/>
    <x v="4"/>
    <n v="10"/>
    <x v="0"/>
    <x v="2"/>
    <x v="1"/>
    <s v="All Inclusive"/>
    <n v="6973.54"/>
    <n v="4712.8900000000003"/>
    <n v="3.9"/>
    <s v="None"/>
    <x v="0"/>
    <x v="2"/>
    <x v="0"/>
    <x v="1"/>
    <s v="REF789"/>
    <s v="Extra Bed"/>
    <d v="2024-10-27T00:00:00"/>
  </r>
  <r>
    <s v="TR000667"/>
    <x v="666"/>
    <x v="3"/>
    <s v="C00667"/>
    <s v="Eva"/>
    <x v="45"/>
    <x v="0"/>
    <x v="0"/>
    <x v="0"/>
    <x v="0"/>
    <x v="0"/>
    <n v="12"/>
    <x v="1"/>
    <x v="3"/>
    <x v="1"/>
    <s v="Half Board"/>
    <n v="49311.199999999997"/>
    <n v="832.1"/>
    <n v="4.7"/>
    <s v="None"/>
    <x v="3"/>
    <x v="2"/>
    <x v="0"/>
    <x v="0"/>
    <s v="REF123"/>
    <s v="Extra Bed"/>
    <d v="2024-10-28T00:00:00"/>
  </r>
  <r>
    <s v="TR000668"/>
    <x v="667"/>
    <x v="1"/>
    <s v="C00668"/>
    <s v="David"/>
    <x v="32"/>
    <x v="2"/>
    <x v="4"/>
    <x v="1"/>
    <x v="0"/>
    <x v="4"/>
    <n v="8"/>
    <x v="4"/>
    <x v="0"/>
    <x v="2"/>
    <s v="Full Board"/>
    <n v="30641.24"/>
    <n v="1461.86"/>
    <n v="1.8"/>
    <s v="Poor"/>
    <x v="0"/>
    <x v="0"/>
    <x v="0"/>
    <x v="0"/>
    <s v="REF456"/>
    <s v="N/A"/>
    <d v="2024-10-29T00:00:00"/>
  </r>
  <r>
    <s v="TR000669"/>
    <x v="668"/>
    <x v="2"/>
    <s v="C00669"/>
    <s v="Charlie"/>
    <x v="17"/>
    <x v="1"/>
    <x v="0"/>
    <x v="0"/>
    <x v="0"/>
    <x v="0"/>
    <n v="10"/>
    <x v="2"/>
    <x v="3"/>
    <x v="1"/>
    <s v="Full Board"/>
    <n v="15057.03"/>
    <n v="760.3"/>
    <n v="5"/>
    <s v="Excellent"/>
    <x v="2"/>
    <x v="2"/>
    <x v="2"/>
    <x v="0"/>
    <s v="REF789"/>
    <s v="Extra Bed"/>
    <d v="2024-10-30T00:00:00"/>
  </r>
  <r>
    <s v="TR000670"/>
    <x v="669"/>
    <x v="0"/>
    <s v="C00670"/>
    <s v="Eva"/>
    <x v="48"/>
    <x v="1"/>
    <x v="2"/>
    <x v="0"/>
    <x v="0"/>
    <x v="2"/>
    <n v="13"/>
    <x v="1"/>
    <x v="2"/>
    <x v="3"/>
    <s v="Breakfast Only"/>
    <n v="29494.73"/>
    <n v="3961.08"/>
    <n v="4.0999999999999996"/>
    <s v="Good"/>
    <x v="2"/>
    <x v="3"/>
    <x v="0"/>
    <x v="1"/>
    <s v="REF456"/>
    <s v="N/A"/>
    <d v="2024-10-31T00:00:00"/>
  </r>
  <r>
    <s v="TR000671"/>
    <x v="670"/>
    <x v="2"/>
    <s v="C00671"/>
    <s v="David"/>
    <x v="31"/>
    <x v="1"/>
    <x v="4"/>
    <x v="1"/>
    <x v="0"/>
    <x v="4"/>
    <n v="8"/>
    <x v="0"/>
    <x v="1"/>
    <x v="0"/>
    <s v="All Inclusive"/>
    <n v="6612.75"/>
    <n v="310.23"/>
    <n v="3.9"/>
    <s v="None"/>
    <x v="0"/>
    <x v="2"/>
    <x v="1"/>
    <x v="0"/>
    <s v="REF456"/>
    <s v="Early Check-in"/>
    <d v="2024-11-01T00:00:00"/>
  </r>
  <r>
    <s v="TR000672"/>
    <x v="671"/>
    <x v="3"/>
    <s v="C00672"/>
    <s v="Charlie"/>
    <x v="40"/>
    <x v="1"/>
    <x v="2"/>
    <x v="0"/>
    <x v="0"/>
    <x v="2"/>
    <n v="10"/>
    <x v="1"/>
    <x v="2"/>
    <x v="0"/>
    <s v="Breakfast Only"/>
    <n v="40594.89"/>
    <n v="408.16"/>
    <n v="2.4"/>
    <s v="None"/>
    <x v="3"/>
    <x v="0"/>
    <x v="1"/>
    <x v="1"/>
    <s v="N/A"/>
    <s v="Early Check-in"/>
    <d v="2024-11-02T00:00:00"/>
  </r>
  <r>
    <s v="TR000673"/>
    <x v="672"/>
    <x v="3"/>
    <s v="C00673"/>
    <s v="Bob"/>
    <x v="39"/>
    <x v="1"/>
    <x v="2"/>
    <x v="0"/>
    <x v="0"/>
    <x v="2"/>
    <n v="3"/>
    <x v="2"/>
    <x v="2"/>
    <x v="1"/>
    <s v="Full Board"/>
    <n v="46490.42"/>
    <n v="1492.47"/>
    <n v="3.2"/>
    <s v="None"/>
    <x v="0"/>
    <x v="2"/>
    <x v="2"/>
    <x v="0"/>
    <s v="REF123"/>
    <s v="N/A"/>
    <d v="2024-11-03T00:00:00"/>
  </r>
  <r>
    <s v="TR000674"/>
    <x v="673"/>
    <x v="3"/>
    <s v="C00674"/>
    <s v="David"/>
    <x v="3"/>
    <x v="2"/>
    <x v="3"/>
    <x v="1"/>
    <x v="0"/>
    <x v="3"/>
    <n v="12"/>
    <x v="1"/>
    <x v="2"/>
    <x v="0"/>
    <s v="Breakfast Only"/>
    <n v="44098.89"/>
    <n v="2570.94"/>
    <n v="3.6"/>
    <s v="Good"/>
    <x v="2"/>
    <x v="2"/>
    <x v="1"/>
    <x v="0"/>
    <s v="REF123"/>
    <s v="N/A"/>
    <d v="2024-11-04T00:00:00"/>
  </r>
  <r>
    <s v="TR000675"/>
    <x v="674"/>
    <x v="1"/>
    <s v="C00675"/>
    <s v="Bob"/>
    <x v="18"/>
    <x v="2"/>
    <x v="2"/>
    <x v="0"/>
    <x v="0"/>
    <x v="2"/>
    <n v="12"/>
    <x v="0"/>
    <x v="0"/>
    <x v="1"/>
    <s v="All Inclusive"/>
    <n v="19062.61"/>
    <n v="2031.37"/>
    <n v="3.5"/>
    <s v="None"/>
    <x v="0"/>
    <x v="0"/>
    <x v="0"/>
    <x v="0"/>
    <s v="REF456"/>
    <s v="N/A"/>
    <d v="2024-11-05T00:00:00"/>
  </r>
  <r>
    <s v="TR000676"/>
    <x v="675"/>
    <x v="2"/>
    <s v="C00676"/>
    <s v="Bob"/>
    <x v="13"/>
    <x v="1"/>
    <x v="2"/>
    <x v="0"/>
    <x v="0"/>
    <x v="2"/>
    <n v="9"/>
    <x v="2"/>
    <x v="3"/>
    <x v="2"/>
    <s v="Half Board"/>
    <n v="18311.099999999999"/>
    <n v="224.08"/>
    <n v="3.8"/>
    <s v="None"/>
    <x v="2"/>
    <x v="2"/>
    <x v="0"/>
    <x v="0"/>
    <s v="N/A"/>
    <s v="Wheelchair"/>
    <d v="2024-11-06T00:00:00"/>
  </r>
  <r>
    <s v="TR000677"/>
    <x v="676"/>
    <x v="1"/>
    <s v="C00677"/>
    <s v="Alice"/>
    <x v="29"/>
    <x v="0"/>
    <x v="4"/>
    <x v="1"/>
    <x v="0"/>
    <x v="4"/>
    <n v="8"/>
    <x v="2"/>
    <x v="1"/>
    <x v="3"/>
    <s v="Full Board"/>
    <n v="4649.12"/>
    <n v="4787.46"/>
    <n v="1.3"/>
    <s v="Poor"/>
    <x v="2"/>
    <x v="1"/>
    <x v="1"/>
    <x v="0"/>
    <s v="REF789"/>
    <s v="N/A"/>
    <d v="2024-11-07T00:00:00"/>
  </r>
  <r>
    <s v="TR000678"/>
    <x v="677"/>
    <x v="1"/>
    <s v="C00678"/>
    <s v="Eva"/>
    <x v="15"/>
    <x v="0"/>
    <x v="4"/>
    <x v="1"/>
    <x v="0"/>
    <x v="4"/>
    <n v="7"/>
    <x v="1"/>
    <x v="0"/>
    <x v="0"/>
    <s v="All Inclusive"/>
    <n v="33615.82"/>
    <n v="4764.3500000000004"/>
    <n v="2.4"/>
    <s v="None"/>
    <x v="1"/>
    <x v="0"/>
    <x v="2"/>
    <x v="1"/>
    <s v="REF789"/>
    <s v="Sea View"/>
    <d v="2024-11-08T00:00:00"/>
  </r>
  <r>
    <s v="TR000679"/>
    <x v="678"/>
    <x v="3"/>
    <s v="C00679"/>
    <s v="David"/>
    <x v="47"/>
    <x v="1"/>
    <x v="1"/>
    <x v="1"/>
    <x v="0"/>
    <x v="1"/>
    <n v="6"/>
    <x v="2"/>
    <x v="2"/>
    <x v="2"/>
    <s v="Breakfast Only"/>
    <n v="28140.52"/>
    <n v="1396.78"/>
    <n v="2.7"/>
    <s v="Average"/>
    <x v="3"/>
    <x v="2"/>
    <x v="0"/>
    <x v="0"/>
    <s v="REF123"/>
    <s v="Early Check-in"/>
    <d v="2024-11-09T00:00:00"/>
  </r>
  <r>
    <s v="TR000680"/>
    <x v="679"/>
    <x v="3"/>
    <s v="C00680"/>
    <s v="Bob"/>
    <x v="11"/>
    <x v="2"/>
    <x v="3"/>
    <x v="1"/>
    <x v="0"/>
    <x v="3"/>
    <n v="5"/>
    <x v="1"/>
    <x v="1"/>
    <x v="3"/>
    <s v="Full Board"/>
    <n v="24589.279999999999"/>
    <n v="3657.63"/>
    <n v="2"/>
    <s v="Average"/>
    <x v="0"/>
    <x v="1"/>
    <x v="0"/>
    <x v="1"/>
    <s v="REF456"/>
    <s v="Early Check-in"/>
    <d v="2024-11-10T00:00:00"/>
  </r>
  <r>
    <s v="TR000681"/>
    <x v="680"/>
    <x v="1"/>
    <s v="C00681"/>
    <s v="Alice"/>
    <x v="35"/>
    <x v="0"/>
    <x v="2"/>
    <x v="0"/>
    <x v="0"/>
    <x v="2"/>
    <n v="8"/>
    <x v="4"/>
    <x v="2"/>
    <x v="0"/>
    <s v="Breakfast Only"/>
    <n v="45658.65"/>
    <n v="2892.88"/>
    <n v="1.7"/>
    <s v="Poor"/>
    <x v="3"/>
    <x v="3"/>
    <x v="2"/>
    <x v="0"/>
    <s v="N/A"/>
    <s v="N/A"/>
    <d v="2024-11-11T00:00:00"/>
  </r>
  <r>
    <s v="TR000682"/>
    <x v="681"/>
    <x v="2"/>
    <s v="C00682"/>
    <s v="Charlie"/>
    <x v="37"/>
    <x v="0"/>
    <x v="3"/>
    <x v="1"/>
    <x v="0"/>
    <x v="3"/>
    <n v="4"/>
    <x v="2"/>
    <x v="2"/>
    <x v="0"/>
    <s v="Breakfast Only"/>
    <n v="10890.31"/>
    <n v="1187.3800000000001"/>
    <n v="1.6"/>
    <s v="Poor"/>
    <x v="3"/>
    <x v="0"/>
    <x v="0"/>
    <x v="0"/>
    <s v="N/A"/>
    <s v="Early Check-in"/>
    <d v="2024-11-12T00:00:00"/>
  </r>
  <r>
    <s v="TR000683"/>
    <x v="682"/>
    <x v="0"/>
    <s v="C00683"/>
    <s v="David"/>
    <x v="1"/>
    <x v="0"/>
    <x v="0"/>
    <x v="0"/>
    <x v="0"/>
    <x v="0"/>
    <n v="9"/>
    <x v="1"/>
    <x v="2"/>
    <x v="3"/>
    <s v="Half Board"/>
    <n v="3454.31"/>
    <n v="1310.86"/>
    <n v="2.5"/>
    <s v="Average"/>
    <x v="2"/>
    <x v="2"/>
    <x v="1"/>
    <x v="1"/>
    <s v="REF789"/>
    <s v="N/A"/>
    <d v="2024-11-13T00:00:00"/>
  </r>
  <r>
    <s v="TR000684"/>
    <x v="683"/>
    <x v="1"/>
    <s v="C00684"/>
    <s v="Bob"/>
    <x v="46"/>
    <x v="1"/>
    <x v="2"/>
    <x v="0"/>
    <x v="0"/>
    <x v="2"/>
    <n v="3"/>
    <x v="4"/>
    <x v="1"/>
    <x v="2"/>
    <s v="Breakfast Only"/>
    <n v="6445.87"/>
    <n v="2455.77"/>
    <n v="3"/>
    <s v="None"/>
    <x v="2"/>
    <x v="0"/>
    <x v="1"/>
    <x v="0"/>
    <s v="REF789"/>
    <s v="N/A"/>
    <d v="2024-11-14T00:00:00"/>
  </r>
  <r>
    <s v="TR000685"/>
    <x v="684"/>
    <x v="2"/>
    <s v="C00685"/>
    <s v="Eva"/>
    <x v="6"/>
    <x v="0"/>
    <x v="3"/>
    <x v="1"/>
    <x v="0"/>
    <x v="3"/>
    <n v="2"/>
    <x v="2"/>
    <x v="3"/>
    <x v="2"/>
    <s v="Breakfast Only"/>
    <n v="13498.46"/>
    <n v="2096.1799999999998"/>
    <n v="1.3"/>
    <s v="Poor"/>
    <x v="0"/>
    <x v="1"/>
    <x v="2"/>
    <x v="1"/>
    <s v="REF321"/>
    <s v="Early Check-in"/>
    <d v="2024-11-15T00:00:00"/>
  </r>
  <r>
    <s v="TR000686"/>
    <x v="685"/>
    <x v="3"/>
    <s v="C00686"/>
    <s v="Alice"/>
    <x v="50"/>
    <x v="0"/>
    <x v="1"/>
    <x v="1"/>
    <x v="0"/>
    <x v="1"/>
    <n v="12"/>
    <x v="4"/>
    <x v="2"/>
    <x v="0"/>
    <s v="All Inclusive"/>
    <n v="4564.42"/>
    <n v="1456.15"/>
    <n v="4.8"/>
    <s v="Excellent"/>
    <x v="0"/>
    <x v="0"/>
    <x v="2"/>
    <x v="1"/>
    <s v="REF321"/>
    <s v="Early Check-in"/>
    <d v="2024-11-16T00:00:00"/>
  </r>
  <r>
    <s v="TR000687"/>
    <x v="686"/>
    <x v="3"/>
    <s v="C00687"/>
    <s v="Bob"/>
    <x v="5"/>
    <x v="0"/>
    <x v="1"/>
    <x v="1"/>
    <x v="0"/>
    <x v="1"/>
    <n v="3"/>
    <x v="2"/>
    <x v="3"/>
    <x v="3"/>
    <s v="Breakfast Only"/>
    <n v="26633.65"/>
    <n v="4037.56"/>
    <n v="4.0999999999999996"/>
    <s v="Good"/>
    <x v="0"/>
    <x v="3"/>
    <x v="1"/>
    <x v="0"/>
    <s v="REF456"/>
    <s v="Sea View"/>
    <d v="2024-11-17T00:00:00"/>
  </r>
  <r>
    <s v="TR000688"/>
    <x v="687"/>
    <x v="2"/>
    <s v="C00688"/>
    <s v="Eva"/>
    <x v="48"/>
    <x v="0"/>
    <x v="2"/>
    <x v="0"/>
    <x v="0"/>
    <x v="2"/>
    <n v="10"/>
    <x v="0"/>
    <x v="1"/>
    <x v="2"/>
    <s v="Half Board"/>
    <n v="17762.25"/>
    <n v="2407.31"/>
    <n v="3.9"/>
    <s v="Good"/>
    <x v="2"/>
    <x v="2"/>
    <x v="2"/>
    <x v="0"/>
    <s v="REF321"/>
    <s v="Extra Bed"/>
    <d v="2024-11-18T00:00:00"/>
  </r>
  <r>
    <s v="TR000689"/>
    <x v="688"/>
    <x v="0"/>
    <s v="C00689"/>
    <s v="Bob"/>
    <x v="32"/>
    <x v="2"/>
    <x v="0"/>
    <x v="0"/>
    <x v="0"/>
    <x v="0"/>
    <n v="6"/>
    <x v="0"/>
    <x v="1"/>
    <x v="3"/>
    <s v="Breakfast Only"/>
    <n v="11482.7"/>
    <n v="3274.24"/>
    <n v="1.7"/>
    <s v="Poor"/>
    <x v="1"/>
    <x v="3"/>
    <x v="1"/>
    <x v="0"/>
    <s v="N/A"/>
    <s v="Sea View"/>
    <d v="2024-11-19T00:00:00"/>
  </r>
  <r>
    <s v="TR000690"/>
    <x v="689"/>
    <x v="3"/>
    <s v="C00690"/>
    <s v="David"/>
    <x v="35"/>
    <x v="1"/>
    <x v="1"/>
    <x v="1"/>
    <x v="0"/>
    <x v="1"/>
    <n v="12"/>
    <x v="1"/>
    <x v="2"/>
    <x v="3"/>
    <s v="Breakfast Only"/>
    <n v="38253.949999999997"/>
    <n v="946.37"/>
    <n v="3.4"/>
    <s v="Average"/>
    <x v="0"/>
    <x v="1"/>
    <x v="2"/>
    <x v="0"/>
    <s v="REF321"/>
    <s v="Sea View"/>
    <d v="2024-11-20T00:00:00"/>
  </r>
  <r>
    <s v="TR000691"/>
    <x v="690"/>
    <x v="3"/>
    <s v="C00691"/>
    <s v="David"/>
    <x v="16"/>
    <x v="1"/>
    <x v="1"/>
    <x v="1"/>
    <x v="0"/>
    <x v="1"/>
    <n v="9"/>
    <x v="3"/>
    <x v="3"/>
    <x v="0"/>
    <s v="Breakfast Only"/>
    <n v="12609.21"/>
    <n v="2667.54"/>
    <n v="3.1"/>
    <s v="None"/>
    <x v="2"/>
    <x v="0"/>
    <x v="1"/>
    <x v="0"/>
    <s v="REF123"/>
    <s v="Early Check-in"/>
    <d v="2024-11-21T00:00:00"/>
  </r>
  <r>
    <s v="TR000692"/>
    <x v="691"/>
    <x v="3"/>
    <s v="C00692"/>
    <s v="David"/>
    <x v="2"/>
    <x v="2"/>
    <x v="0"/>
    <x v="0"/>
    <x v="0"/>
    <x v="0"/>
    <n v="4"/>
    <x v="0"/>
    <x v="3"/>
    <x v="3"/>
    <s v="Full Board"/>
    <n v="35317.440000000002"/>
    <n v="1589.88"/>
    <n v="4.9000000000000004"/>
    <s v="Excellent"/>
    <x v="1"/>
    <x v="2"/>
    <x v="0"/>
    <x v="1"/>
    <s v="REF123"/>
    <s v="Sea View"/>
    <d v="2024-11-22T00:00:00"/>
  </r>
  <r>
    <s v="TR000693"/>
    <x v="692"/>
    <x v="2"/>
    <s v="C00693"/>
    <s v="Alice"/>
    <x v="48"/>
    <x v="2"/>
    <x v="3"/>
    <x v="1"/>
    <x v="0"/>
    <x v="3"/>
    <n v="8"/>
    <x v="3"/>
    <x v="2"/>
    <x v="3"/>
    <s v="Half Board"/>
    <n v="19415.45"/>
    <n v="2632.07"/>
    <n v="4"/>
    <s v="Good"/>
    <x v="3"/>
    <x v="2"/>
    <x v="0"/>
    <x v="1"/>
    <s v="REF789"/>
    <s v="Early Check-in"/>
    <d v="2024-11-23T00:00:00"/>
  </r>
  <r>
    <s v="TR000694"/>
    <x v="693"/>
    <x v="1"/>
    <s v="C00694"/>
    <s v="David"/>
    <x v="1"/>
    <x v="1"/>
    <x v="1"/>
    <x v="1"/>
    <x v="0"/>
    <x v="1"/>
    <n v="3"/>
    <x v="4"/>
    <x v="0"/>
    <x v="1"/>
    <s v="Full Board"/>
    <n v="27055.9"/>
    <n v="3904.13"/>
    <n v="3.3"/>
    <s v="Average"/>
    <x v="2"/>
    <x v="1"/>
    <x v="1"/>
    <x v="0"/>
    <s v="REF789"/>
    <s v="Wheelchair"/>
    <d v="2024-11-24T00:00:00"/>
  </r>
  <r>
    <s v="TR000695"/>
    <x v="694"/>
    <x v="3"/>
    <s v="C00695"/>
    <s v="Eva"/>
    <x v="38"/>
    <x v="0"/>
    <x v="4"/>
    <x v="1"/>
    <x v="0"/>
    <x v="4"/>
    <n v="9"/>
    <x v="4"/>
    <x v="0"/>
    <x v="3"/>
    <s v="Half Board"/>
    <n v="46891.75"/>
    <n v="3844.57"/>
    <n v="4.4000000000000004"/>
    <s v="Good"/>
    <x v="0"/>
    <x v="1"/>
    <x v="0"/>
    <x v="0"/>
    <s v="REF456"/>
    <s v="N/A"/>
    <d v="2024-11-25T00:00:00"/>
  </r>
  <r>
    <s v="TR000696"/>
    <x v="695"/>
    <x v="1"/>
    <s v="C00696"/>
    <s v="Bob"/>
    <x v="22"/>
    <x v="0"/>
    <x v="1"/>
    <x v="1"/>
    <x v="0"/>
    <x v="1"/>
    <n v="8"/>
    <x v="3"/>
    <x v="1"/>
    <x v="2"/>
    <s v="Half Board"/>
    <n v="4755.53"/>
    <n v="1771.1"/>
    <n v="1.6"/>
    <s v="None"/>
    <x v="0"/>
    <x v="0"/>
    <x v="1"/>
    <x v="1"/>
    <s v="REF123"/>
    <s v="Extra Bed"/>
    <d v="2024-11-26T00:00:00"/>
  </r>
  <r>
    <s v="TR000697"/>
    <x v="696"/>
    <x v="0"/>
    <s v="C00697"/>
    <s v="Charlie"/>
    <x v="17"/>
    <x v="1"/>
    <x v="3"/>
    <x v="1"/>
    <x v="0"/>
    <x v="3"/>
    <n v="13"/>
    <x v="1"/>
    <x v="1"/>
    <x v="0"/>
    <s v="All Inclusive"/>
    <n v="26512.43"/>
    <n v="3471.39"/>
    <n v="1.1000000000000001"/>
    <s v="None"/>
    <x v="1"/>
    <x v="2"/>
    <x v="2"/>
    <x v="1"/>
    <s v="REF456"/>
    <s v="Wheelchair"/>
    <d v="2024-11-27T00:00:00"/>
  </r>
  <r>
    <s v="TR000698"/>
    <x v="697"/>
    <x v="3"/>
    <s v="C00698"/>
    <s v="Eva"/>
    <x v="20"/>
    <x v="0"/>
    <x v="3"/>
    <x v="1"/>
    <x v="0"/>
    <x v="3"/>
    <n v="6"/>
    <x v="2"/>
    <x v="0"/>
    <x v="0"/>
    <s v="Full Board"/>
    <n v="43157.88"/>
    <n v="4706.45"/>
    <n v="3.8"/>
    <s v="Good"/>
    <x v="1"/>
    <x v="1"/>
    <x v="0"/>
    <x v="1"/>
    <s v="REF456"/>
    <s v="N/A"/>
    <d v="2024-11-28T00:00:00"/>
  </r>
  <r>
    <s v="TR000699"/>
    <x v="698"/>
    <x v="3"/>
    <s v="C00699"/>
    <s v="Eva"/>
    <x v="28"/>
    <x v="2"/>
    <x v="2"/>
    <x v="0"/>
    <x v="0"/>
    <x v="2"/>
    <n v="13"/>
    <x v="3"/>
    <x v="0"/>
    <x v="3"/>
    <s v="Half Board"/>
    <n v="30634.79"/>
    <n v="3128.35"/>
    <n v="1.4"/>
    <s v="Poor"/>
    <x v="2"/>
    <x v="2"/>
    <x v="0"/>
    <x v="0"/>
    <s v="REF321"/>
    <s v="N/A"/>
    <d v="2024-11-29T00:00:00"/>
  </r>
  <r>
    <s v="TR000700"/>
    <x v="699"/>
    <x v="0"/>
    <s v="C00700"/>
    <s v="David"/>
    <x v="34"/>
    <x v="0"/>
    <x v="4"/>
    <x v="1"/>
    <x v="0"/>
    <x v="4"/>
    <n v="12"/>
    <x v="3"/>
    <x v="0"/>
    <x v="3"/>
    <s v="Half Board"/>
    <n v="16012.91"/>
    <n v="742.05"/>
    <n v="1.5"/>
    <s v="Poor"/>
    <x v="1"/>
    <x v="0"/>
    <x v="0"/>
    <x v="0"/>
    <s v="REF789"/>
    <s v="Extra Bed"/>
    <d v="2024-11-30T00:00:00"/>
  </r>
  <r>
    <s v="TR000701"/>
    <x v="700"/>
    <x v="3"/>
    <s v="C00701"/>
    <s v="Alice"/>
    <x v="17"/>
    <x v="0"/>
    <x v="3"/>
    <x v="1"/>
    <x v="0"/>
    <x v="3"/>
    <n v="5"/>
    <x v="3"/>
    <x v="2"/>
    <x v="2"/>
    <s v="All Inclusive"/>
    <n v="21691.01"/>
    <n v="3398.54"/>
    <n v="4"/>
    <s v="Good"/>
    <x v="2"/>
    <x v="3"/>
    <x v="1"/>
    <x v="1"/>
    <s v="REF456"/>
    <s v="Sea View"/>
    <d v="2024-12-01T00:00:00"/>
  </r>
  <r>
    <s v="TR000702"/>
    <x v="701"/>
    <x v="1"/>
    <s v="C00702"/>
    <s v="Bob"/>
    <x v="26"/>
    <x v="0"/>
    <x v="0"/>
    <x v="0"/>
    <x v="0"/>
    <x v="0"/>
    <n v="2"/>
    <x v="3"/>
    <x v="2"/>
    <x v="1"/>
    <s v="Full Board"/>
    <n v="34972.480000000003"/>
    <n v="524.52"/>
    <n v="2.1"/>
    <s v="Average"/>
    <x v="1"/>
    <x v="1"/>
    <x v="0"/>
    <x v="1"/>
    <s v="REF456"/>
    <s v="N/A"/>
    <d v="2024-12-02T00:00:00"/>
  </r>
  <r>
    <s v="TR000703"/>
    <x v="702"/>
    <x v="2"/>
    <s v="C00703"/>
    <s v="Alice"/>
    <x v="27"/>
    <x v="1"/>
    <x v="4"/>
    <x v="1"/>
    <x v="0"/>
    <x v="4"/>
    <n v="6"/>
    <x v="3"/>
    <x v="2"/>
    <x v="0"/>
    <s v="Breakfast Only"/>
    <n v="44868.160000000003"/>
    <n v="4360.55"/>
    <n v="3.5"/>
    <s v="Good"/>
    <x v="3"/>
    <x v="0"/>
    <x v="2"/>
    <x v="0"/>
    <s v="REF789"/>
    <s v="Extra Bed"/>
    <d v="2024-12-03T00:00:00"/>
  </r>
  <r>
    <s v="TR000704"/>
    <x v="703"/>
    <x v="1"/>
    <s v="C00704"/>
    <s v="Bob"/>
    <x v="38"/>
    <x v="2"/>
    <x v="4"/>
    <x v="1"/>
    <x v="0"/>
    <x v="4"/>
    <n v="13"/>
    <x v="1"/>
    <x v="2"/>
    <x v="1"/>
    <s v="All Inclusive"/>
    <n v="4930.12"/>
    <n v="2583.3000000000002"/>
    <n v="4.7"/>
    <s v="Excellent"/>
    <x v="0"/>
    <x v="3"/>
    <x v="0"/>
    <x v="1"/>
    <s v="REF789"/>
    <s v="Early Check-in"/>
    <d v="2024-12-04T00:00:00"/>
  </r>
  <r>
    <s v="TR000705"/>
    <x v="704"/>
    <x v="2"/>
    <s v="C00705"/>
    <s v="Bob"/>
    <x v="28"/>
    <x v="0"/>
    <x v="0"/>
    <x v="0"/>
    <x v="0"/>
    <x v="0"/>
    <n v="10"/>
    <x v="0"/>
    <x v="2"/>
    <x v="2"/>
    <s v="Half Board"/>
    <n v="6362.32"/>
    <n v="1925.7"/>
    <n v="2.2999999999999998"/>
    <s v="Average"/>
    <x v="0"/>
    <x v="0"/>
    <x v="2"/>
    <x v="0"/>
    <s v="REF123"/>
    <s v="N/A"/>
    <d v="2024-12-05T00:00:00"/>
  </r>
  <r>
    <s v="TR000706"/>
    <x v="705"/>
    <x v="2"/>
    <s v="C00706"/>
    <s v="Alice"/>
    <x v="7"/>
    <x v="1"/>
    <x v="1"/>
    <x v="1"/>
    <x v="0"/>
    <x v="1"/>
    <n v="11"/>
    <x v="2"/>
    <x v="2"/>
    <x v="0"/>
    <s v="Full Board"/>
    <n v="18277.419999999998"/>
    <n v="285.02999999999997"/>
    <n v="1.9"/>
    <s v="Poor"/>
    <x v="3"/>
    <x v="1"/>
    <x v="0"/>
    <x v="1"/>
    <s v="REF789"/>
    <s v="N/A"/>
    <d v="2024-12-06T00:00:00"/>
  </r>
  <r>
    <s v="TR000707"/>
    <x v="706"/>
    <x v="1"/>
    <s v="C00707"/>
    <s v="Eva"/>
    <x v="6"/>
    <x v="0"/>
    <x v="0"/>
    <x v="0"/>
    <x v="0"/>
    <x v="0"/>
    <n v="5"/>
    <x v="0"/>
    <x v="1"/>
    <x v="2"/>
    <s v="Half Board"/>
    <n v="13940.65"/>
    <n v="1903.92"/>
    <n v="1.4"/>
    <s v="Poor"/>
    <x v="0"/>
    <x v="0"/>
    <x v="0"/>
    <x v="0"/>
    <s v="REF321"/>
    <s v="Sea View"/>
    <d v="2024-12-07T00:00:00"/>
  </r>
  <r>
    <s v="TR000708"/>
    <x v="707"/>
    <x v="1"/>
    <s v="C00708"/>
    <s v="Bob"/>
    <x v="28"/>
    <x v="2"/>
    <x v="0"/>
    <x v="0"/>
    <x v="0"/>
    <x v="0"/>
    <n v="14"/>
    <x v="3"/>
    <x v="3"/>
    <x v="3"/>
    <s v="All Inclusive"/>
    <n v="15451.75"/>
    <n v="4516.03"/>
    <n v="1.5"/>
    <s v="Poor"/>
    <x v="0"/>
    <x v="2"/>
    <x v="2"/>
    <x v="1"/>
    <s v="REF123"/>
    <s v="Sea View"/>
    <d v="2024-12-08T00:00:00"/>
  </r>
  <r>
    <s v="TR000709"/>
    <x v="708"/>
    <x v="1"/>
    <s v="C00709"/>
    <s v="Alice"/>
    <x v="38"/>
    <x v="0"/>
    <x v="1"/>
    <x v="1"/>
    <x v="0"/>
    <x v="1"/>
    <n v="10"/>
    <x v="0"/>
    <x v="1"/>
    <x v="2"/>
    <s v="All Inclusive"/>
    <n v="13399.69"/>
    <n v="104.91"/>
    <n v="1.2"/>
    <s v="Poor"/>
    <x v="0"/>
    <x v="1"/>
    <x v="0"/>
    <x v="1"/>
    <s v="REF456"/>
    <s v="Early Check-in"/>
    <d v="2024-12-09T00:00:00"/>
  </r>
  <r>
    <s v="TR000710"/>
    <x v="709"/>
    <x v="1"/>
    <s v="C00710"/>
    <s v="Bob"/>
    <x v="5"/>
    <x v="2"/>
    <x v="1"/>
    <x v="1"/>
    <x v="0"/>
    <x v="1"/>
    <n v="13"/>
    <x v="1"/>
    <x v="3"/>
    <x v="3"/>
    <s v="Full Board"/>
    <n v="12203.78"/>
    <n v="2373.2399999999998"/>
    <n v="1.4"/>
    <s v="None"/>
    <x v="0"/>
    <x v="2"/>
    <x v="2"/>
    <x v="1"/>
    <s v="REF321"/>
    <s v="N/A"/>
    <d v="2024-12-10T00:00:00"/>
  </r>
  <r>
    <s v="TR000711"/>
    <x v="710"/>
    <x v="0"/>
    <s v="C00711"/>
    <s v="Charlie"/>
    <x v="36"/>
    <x v="0"/>
    <x v="1"/>
    <x v="1"/>
    <x v="0"/>
    <x v="1"/>
    <n v="3"/>
    <x v="4"/>
    <x v="1"/>
    <x v="1"/>
    <s v="All Inclusive"/>
    <n v="9139.33"/>
    <n v="4655.79"/>
    <n v="2.7"/>
    <s v="Average"/>
    <x v="3"/>
    <x v="0"/>
    <x v="2"/>
    <x v="1"/>
    <s v="REF321"/>
    <s v="Sea View"/>
    <d v="2024-12-11T00:00:00"/>
  </r>
  <r>
    <s v="TR000712"/>
    <x v="711"/>
    <x v="3"/>
    <s v="C00712"/>
    <s v="Eva"/>
    <x v="21"/>
    <x v="2"/>
    <x v="1"/>
    <x v="1"/>
    <x v="0"/>
    <x v="1"/>
    <n v="5"/>
    <x v="0"/>
    <x v="1"/>
    <x v="0"/>
    <s v="All Inclusive"/>
    <n v="46895.839999999997"/>
    <n v="1974.2"/>
    <n v="2.2999999999999998"/>
    <s v="Average"/>
    <x v="2"/>
    <x v="1"/>
    <x v="2"/>
    <x v="0"/>
    <s v="REF123"/>
    <s v="Extra Bed"/>
    <d v="2024-12-12T00:00:00"/>
  </r>
  <r>
    <s v="TR000713"/>
    <x v="712"/>
    <x v="2"/>
    <s v="C00713"/>
    <s v="David"/>
    <x v="32"/>
    <x v="0"/>
    <x v="1"/>
    <x v="1"/>
    <x v="0"/>
    <x v="1"/>
    <n v="10"/>
    <x v="2"/>
    <x v="2"/>
    <x v="0"/>
    <s v="Breakfast Only"/>
    <n v="9776.9"/>
    <n v="2140.88"/>
    <n v="3.8"/>
    <s v="Good"/>
    <x v="0"/>
    <x v="2"/>
    <x v="0"/>
    <x v="1"/>
    <s v="REF456"/>
    <s v="N/A"/>
    <d v="2024-12-13T00:00:00"/>
  </r>
  <r>
    <s v="TR000714"/>
    <x v="713"/>
    <x v="1"/>
    <s v="C00714"/>
    <s v="Bob"/>
    <x v="11"/>
    <x v="2"/>
    <x v="0"/>
    <x v="0"/>
    <x v="0"/>
    <x v="0"/>
    <n v="5"/>
    <x v="1"/>
    <x v="2"/>
    <x v="1"/>
    <s v="Half Board"/>
    <n v="12606.98"/>
    <n v="2892.8"/>
    <n v="4.5"/>
    <s v="Excellent"/>
    <x v="3"/>
    <x v="2"/>
    <x v="0"/>
    <x v="0"/>
    <s v="REF123"/>
    <s v="Extra Bed"/>
    <d v="2024-12-14T00:00:00"/>
  </r>
  <r>
    <s v="TR000715"/>
    <x v="714"/>
    <x v="1"/>
    <s v="C00715"/>
    <s v="Charlie"/>
    <x v="28"/>
    <x v="0"/>
    <x v="2"/>
    <x v="0"/>
    <x v="0"/>
    <x v="2"/>
    <n v="6"/>
    <x v="4"/>
    <x v="3"/>
    <x v="3"/>
    <s v="Breakfast Only"/>
    <n v="14574.49"/>
    <n v="2314.69"/>
    <n v="4.0999999999999996"/>
    <s v="Good"/>
    <x v="0"/>
    <x v="2"/>
    <x v="2"/>
    <x v="1"/>
    <s v="N/A"/>
    <s v="Wheelchair"/>
    <d v="2024-12-15T00:00:00"/>
  </r>
  <r>
    <s v="TR000716"/>
    <x v="715"/>
    <x v="1"/>
    <s v="C00716"/>
    <s v="David"/>
    <x v="47"/>
    <x v="0"/>
    <x v="2"/>
    <x v="0"/>
    <x v="0"/>
    <x v="2"/>
    <n v="12"/>
    <x v="1"/>
    <x v="3"/>
    <x v="0"/>
    <s v="Breakfast Only"/>
    <n v="46851.7"/>
    <n v="843.01"/>
    <n v="3.1"/>
    <s v="None"/>
    <x v="3"/>
    <x v="3"/>
    <x v="0"/>
    <x v="1"/>
    <s v="N/A"/>
    <s v="Early Check-in"/>
    <d v="2024-12-16T00:00:00"/>
  </r>
  <r>
    <s v="TR000717"/>
    <x v="716"/>
    <x v="0"/>
    <s v="C00717"/>
    <s v="David"/>
    <x v="12"/>
    <x v="1"/>
    <x v="3"/>
    <x v="1"/>
    <x v="0"/>
    <x v="3"/>
    <n v="9"/>
    <x v="3"/>
    <x v="2"/>
    <x v="2"/>
    <s v="Full Board"/>
    <n v="38518.559999999998"/>
    <n v="92.78"/>
    <n v="1.4"/>
    <s v="Poor"/>
    <x v="3"/>
    <x v="2"/>
    <x v="1"/>
    <x v="0"/>
    <s v="REF123"/>
    <s v="Sea View"/>
    <d v="2024-12-17T00:00:00"/>
  </r>
  <r>
    <s v="TR000718"/>
    <x v="717"/>
    <x v="1"/>
    <s v="C00718"/>
    <s v="Bob"/>
    <x v="41"/>
    <x v="1"/>
    <x v="2"/>
    <x v="0"/>
    <x v="0"/>
    <x v="2"/>
    <n v="2"/>
    <x v="4"/>
    <x v="1"/>
    <x v="3"/>
    <s v="All Inclusive"/>
    <n v="40115.870000000003"/>
    <n v="3049.06"/>
    <n v="3.8"/>
    <s v="None"/>
    <x v="2"/>
    <x v="2"/>
    <x v="2"/>
    <x v="1"/>
    <s v="REF456"/>
    <s v="Wheelchair"/>
    <d v="2024-12-18T00:00:00"/>
  </r>
  <r>
    <s v="TR000719"/>
    <x v="718"/>
    <x v="1"/>
    <s v="C00719"/>
    <s v="Alice"/>
    <x v="44"/>
    <x v="2"/>
    <x v="2"/>
    <x v="0"/>
    <x v="0"/>
    <x v="2"/>
    <n v="2"/>
    <x v="2"/>
    <x v="3"/>
    <x v="0"/>
    <s v="Half Board"/>
    <n v="7923.64"/>
    <n v="4604.03"/>
    <n v="2.5"/>
    <s v="None"/>
    <x v="1"/>
    <x v="0"/>
    <x v="2"/>
    <x v="1"/>
    <s v="REF456"/>
    <s v="Sea View"/>
    <d v="2024-12-19T00:00:00"/>
  </r>
  <r>
    <s v="TR000720"/>
    <x v="719"/>
    <x v="1"/>
    <s v="C00720"/>
    <s v="Bob"/>
    <x v="13"/>
    <x v="0"/>
    <x v="0"/>
    <x v="0"/>
    <x v="0"/>
    <x v="0"/>
    <n v="10"/>
    <x v="4"/>
    <x v="0"/>
    <x v="2"/>
    <s v="Half Board"/>
    <n v="42306.559999999998"/>
    <n v="531.82000000000005"/>
    <n v="1.3"/>
    <s v="Poor"/>
    <x v="2"/>
    <x v="0"/>
    <x v="1"/>
    <x v="0"/>
    <s v="REF789"/>
    <s v="Wheelchair"/>
    <d v="2024-12-20T00:00:00"/>
  </r>
  <r>
    <s v="TR000721"/>
    <x v="720"/>
    <x v="3"/>
    <s v="C00721"/>
    <s v="Charlie"/>
    <x v="38"/>
    <x v="2"/>
    <x v="1"/>
    <x v="1"/>
    <x v="0"/>
    <x v="1"/>
    <n v="10"/>
    <x v="2"/>
    <x v="0"/>
    <x v="2"/>
    <s v="Half Board"/>
    <n v="22185.07"/>
    <n v="1054.76"/>
    <n v="4.4000000000000004"/>
    <s v="Good"/>
    <x v="2"/>
    <x v="0"/>
    <x v="1"/>
    <x v="1"/>
    <s v="REF321"/>
    <s v="Sea View"/>
    <d v="2024-12-21T00:00:00"/>
  </r>
  <r>
    <s v="TR000722"/>
    <x v="721"/>
    <x v="0"/>
    <s v="C00722"/>
    <s v="David"/>
    <x v="14"/>
    <x v="1"/>
    <x v="1"/>
    <x v="1"/>
    <x v="0"/>
    <x v="1"/>
    <n v="5"/>
    <x v="3"/>
    <x v="0"/>
    <x v="0"/>
    <s v="All Inclusive"/>
    <n v="15352.68"/>
    <n v="1851.15"/>
    <n v="2.4"/>
    <s v="Average"/>
    <x v="0"/>
    <x v="0"/>
    <x v="2"/>
    <x v="1"/>
    <s v="REF123"/>
    <s v="Early Check-in"/>
    <d v="2024-12-22T00:00:00"/>
  </r>
  <r>
    <s v="TR000723"/>
    <x v="722"/>
    <x v="1"/>
    <s v="C00723"/>
    <s v="Bob"/>
    <x v="3"/>
    <x v="2"/>
    <x v="0"/>
    <x v="0"/>
    <x v="0"/>
    <x v="0"/>
    <n v="14"/>
    <x v="2"/>
    <x v="3"/>
    <x v="1"/>
    <s v="Half Board"/>
    <n v="30060.25"/>
    <n v="4043.71"/>
    <n v="1.9"/>
    <s v="Poor"/>
    <x v="3"/>
    <x v="3"/>
    <x v="1"/>
    <x v="1"/>
    <s v="REF321"/>
    <s v="N/A"/>
    <d v="2024-12-23T00:00:00"/>
  </r>
  <r>
    <s v="TR000724"/>
    <x v="723"/>
    <x v="2"/>
    <s v="C00724"/>
    <s v="Alice"/>
    <x v="46"/>
    <x v="2"/>
    <x v="2"/>
    <x v="0"/>
    <x v="0"/>
    <x v="2"/>
    <n v="3"/>
    <x v="1"/>
    <x v="2"/>
    <x v="1"/>
    <s v="Half Board"/>
    <n v="41642.6"/>
    <n v="1346.3"/>
    <n v="4.5"/>
    <s v="Excellent"/>
    <x v="1"/>
    <x v="0"/>
    <x v="2"/>
    <x v="0"/>
    <s v="REF321"/>
    <s v="Extra Bed"/>
    <d v="2024-12-24T00:00:00"/>
  </r>
  <r>
    <s v="TR000725"/>
    <x v="724"/>
    <x v="2"/>
    <s v="C00725"/>
    <s v="Bob"/>
    <x v="10"/>
    <x v="1"/>
    <x v="0"/>
    <x v="0"/>
    <x v="0"/>
    <x v="0"/>
    <n v="14"/>
    <x v="0"/>
    <x v="2"/>
    <x v="0"/>
    <s v="All Inclusive"/>
    <n v="39596.65"/>
    <n v="4410.2700000000004"/>
    <n v="4.5999999999999996"/>
    <s v="None"/>
    <x v="3"/>
    <x v="0"/>
    <x v="0"/>
    <x v="1"/>
    <s v="N/A"/>
    <s v="Wheelchair"/>
    <d v="2024-12-25T00:00:00"/>
  </r>
  <r>
    <s v="TR000726"/>
    <x v="725"/>
    <x v="2"/>
    <s v="C00726"/>
    <s v="Eva"/>
    <x v="15"/>
    <x v="0"/>
    <x v="3"/>
    <x v="1"/>
    <x v="0"/>
    <x v="3"/>
    <n v="10"/>
    <x v="1"/>
    <x v="2"/>
    <x v="2"/>
    <s v="Full Board"/>
    <n v="44829.88"/>
    <n v="274.79000000000002"/>
    <n v="2.4"/>
    <s v="Average"/>
    <x v="0"/>
    <x v="0"/>
    <x v="1"/>
    <x v="0"/>
    <s v="N/A"/>
    <s v="Extra Bed"/>
    <d v="2024-12-26T00:00:00"/>
  </r>
  <r>
    <s v="TR000727"/>
    <x v="726"/>
    <x v="0"/>
    <s v="C00727"/>
    <s v="Alice"/>
    <x v="6"/>
    <x v="2"/>
    <x v="1"/>
    <x v="1"/>
    <x v="0"/>
    <x v="1"/>
    <n v="5"/>
    <x v="1"/>
    <x v="3"/>
    <x v="1"/>
    <s v="Half Board"/>
    <n v="46622.21"/>
    <n v="4704.78"/>
    <n v="2.4"/>
    <s v="Average"/>
    <x v="3"/>
    <x v="2"/>
    <x v="2"/>
    <x v="0"/>
    <s v="REF123"/>
    <s v="Extra Bed"/>
    <d v="2024-12-27T00:00:00"/>
  </r>
  <r>
    <s v="TR000728"/>
    <x v="727"/>
    <x v="0"/>
    <s v="C00728"/>
    <s v="Charlie"/>
    <x v="15"/>
    <x v="1"/>
    <x v="4"/>
    <x v="1"/>
    <x v="0"/>
    <x v="4"/>
    <n v="7"/>
    <x v="4"/>
    <x v="3"/>
    <x v="1"/>
    <s v="All Inclusive"/>
    <n v="14191.74"/>
    <n v="2803.74"/>
    <n v="3.3"/>
    <s v="Average"/>
    <x v="0"/>
    <x v="3"/>
    <x v="2"/>
    <x v="0"/>
    <s v="REF123"/>
    <s v="Sea View"/>
    <d v="2024-12-28T00:00:00"/>
  </r>
  <r>
    <s v="TR000729"/>
    <x v="728"/>
    <x v="2"/>
    <s v="C00729"/>
    <s v="David"/>
    <x v="32"/>
    <x v="0"/>
    <x v="3"/>
    <x v="1"/>
    <x v="0"/>
    <x v="3"/>
    <n v="13"/>
    <x v="3"/>
    <x v="0"/>
    <x v="1"/>
    <s v="Breakfast Only"/>
    <n v="22921.32"/>
    <n v="3293.89"/>
    <n v="3.9"/>
    <s v="Good"/>
    <x v="2"/>
    <x v="0"/>
    <x v="2"/>
    <x v="0"/>
    <s v="REF456"/>
    <s v="N/A"/>
    <d v="2024-12-29T00:00:00"/>
  </r>
  <r>
    <s v="TR000730"/>
    <x v="729"/>
    <x v="1"/>
    <s v="C00730"/>
    <s v="Bob"/>
    <x v="23"/>
    <x v="1"/>
    <x v="3"/>
    <x v="1"/>
    <x v="0"/>
    <x v="3"/>
    <n v="2"/>
    <x v="0"/>
    <x v="3"/>
    <x v="3"/>
    <s v="All Inclusive"/>
    <n v="3687.54"/>
    <n v="1838.45"/>
    <n v="1.3"/>
    <s v="Poor"/>
    <x v="2"/>
    <x v="2"/>
    <x v="1"/>
    <x v="1"/>
    <s v="REF123"/>
    <s v="Sea View"/>
    <d v="2024-12-30T00:00:00"/>
  </r>
  <r>
    <s v="TR000731"/>
    <x v="730"/>
    <x v="0"/>
    <s v="C00731"/>
    <s v="Alice"/>
    <x v="3"/>
    <x v="2"/>
    <x v="0"/>
    <x v="0"/>
    <x v="0"/>
    <x v="0"/>
    <n v="13"/>
    <x v="2"/>
    <x v="0"/>
    <x v="1"/>
    <s v="Breakfast Only"/>
    <n v="44328.12"/>
    <n v="3909.97"/>
    <n v="3.4"/>
    <s v="Average"/>
    <x v="0"/>
    <x v="1"/>
    <x v="0"/>
    <x v="1"/>
    <s v="REF456"/>
    <s v="Extra Bed"/>
    <d v="2024-12-31T00:00:00"/>
  </r>
  <r>
    <s v="TR000732"/>
    <x v="731"/>
    <x v="2"/>
    <s v="C00732"/>
    <s v="Eva"/>
    <x v="23"/>
    <x v="0"/>
    <x v="2"/>
    <x v="0"/>
    <x v="0"/>
    <x v="2"/>
    <n v="10"/>
    <x v="4"/>
    <x v="0"/>
    <x v="0"/>
    <s v="All Inclusive"/>
    <n v="10264.89"/>
    <n v="832.83"/>
    <n v="4.8"/>
    <s v="Excellent"/>
    <x v="2"/>
    <x v="3"/>
    <x v="0"/>
    <x v="0"/>
    <s v="REF456"/>
    <s v="Early Check-in"/>
    <d v="2025-01-01T00:00:00"/>
  </r>
  <r>
    <s v="TR000733"/>
    <x v="732"/>
    <x v="2"/>
    <s v="C00733"/>
    <s v="Alice"/>
    <x v="9"/>
    <x v="0"/>
    <x v="1"/>
    <x v="1"/>
    <x v="0"/>
    <x v="1"/>
    <n v="6"/>
    <x v="3"/>
    <x v="2"/>
    <x v="0"/>
    <s v="Half Board"/>
    <n v="43489.32"/>
    <n v="244.56"/>
    <n v="2"/>
    <s v="Average"/>
    <x v="3"/>
    <x v="0"/>
    <x v="1"/>
    <x v="1"/>
    <s v="REF123"/>
    <s v="N/A"/>
    <d v="2025-01-02T00:00:00"/>
  </r>
  <r>
    <s v="TR000734"/>
    <x v="733"/>
    <x v="1"/>
    <s v="C00734"/>
    <s v="Eva"/>
    <x v="16"/>
    <x v="1"/>
    <x v="4"/>
    <x v="1"/>
    <x v="0"/>
    <x v="4"/>
    <n v="4"/>
    <x v="0"/>
    <x v="3"/>
    <x v="3"/>
    <s v="Full Board"/>
    <n v="18481.2"/>
    <n v="1977.58"/>
    <n v="4.5999999999999996"/>
    <s v="Excellent"/>
    <x v="1"/>
    <x v="2"/>
    <x v="2"/>
    <x v="1"/>
    <s v="REF456"/>
    <s v="N/A"/>
    <d v="2025-01-03T00:00:00"/>
  </r>
  <r>
    <s v="TR000735"/>
    <x v="734"/>
    <x v="3"/>
    <s v="C00735"/>
    <s v="Charlie"/>
    <x v="40"/>
    <x v="1"/>
    <x v="3"/>
    <x v="1"/>
    <x v="0"/>
    <x v="3"/>
    <n v="5"/>
    <x v="1"/>
    <x v="2"/>
    <x v="3"/>
    <s v="Full Board"/>
    <n v="20302.28"/>
    <n v="4268.4799999999996"/>
    <n v="4.8"/>
    <s v="Excellent"/>
    <x v="1"/>
    <x v="1"/>
    <x v="2"/>
    <x v="1"/>
    <s v="REF321"/>
    <s v="Extra Bed"/>
    <d v="2025-01-04T00:00:00"/>
  </r>
  <r>
    <s v="TR000736"/>
    <x v="735"/>
    <x v="0"/>
    <s v="C00736"/>
    <s v="David"/>
    <x v="21"/>
    <x v="1"/>
    <x v="4"/>
    <x v="1"/>
    <x v="0"/>
    <x v="4"/>
    <n v="2"/>
    <x v="3"/>
    <x v="2"/>
    <x v="0"/>
    <s v="Half Board"/>
    <n v="4839.22"/>
    <n v="3774.63"/>
    <n v="2.1"/>
    <s v="Average"/>
    <x v="3"/>
    <x v="1"/>
    <x v="2"/>
    <x v="1"/>
    <s v="REF456"/>
    <s v="Sea View"/>
    <d v="2025-01-05T00:00:00"/>
  </r>
  <r>
    <s v="TR000737"/>
    <x v="736"/>
    <x v="1"/>
    <s v="C00737"/>
    <s v="Charlie"/>
    <x v="1"/>
    <x v="0"/>
    <x v="2"/>
    <x v="0"/>
    <x v="0"/>
    <x v="2"/>
    <n v="10"/>
    <x v="3"/>
    <x v="3"/>
    <x v="3"/>
    <s v="Breakfast Only"/>
    <n v="18363.3"/>
    <n v="2585.7800000000002"/>
    <n v="4"/>
    <s v="None"/>
    <x v="1"/>
    <x v="2"/>
    <x v="1"/>
    <x v="1"/>
    <s v="REF321"/>
    <s v="Early Check-in"/>
    <d v="2025-01-06T00:00:00"/>
  </r>
  <r>
    <s v="TR000738"/>
    <x v="737"/>
    <x v="2"/>
    <s v="C00738"/>
    <s v="Bob"/>
    <x v="24"/>
    <x v="0"/>
    <x v="2"/>
    <x v="0"/>
    <x v="0"/>
    <x v="2"/>
    <n v="9"/>
    <x v="3"/>
    <x v="3"/>
    <x v="1"/>
    <s v="All Inclusive"/>
    <n v="44753.09"/>
    <n v="2860.69"/>
    <n v="2"/>
    <s v="Average"/>
    <x v="3"/>
    <x v="2"/>
    <x v="1"/>
    <x v="1"/>
    <s v="REF321"/>
    <s v="Wheelchair"/>
    <d v="2025-01-07T00:00:00"/>
  </r>
  <r>
    <s v="TR000739"/>
    <x v="738"/>
    <x v="2"/>
    <s v="C00739"/>
    <s v="Alice"/>
    <x v="23"/>
    <x v="2"/>
    <x v="4"/>
    <x v="1"/>
    <x v="0"/>
    <x v="4"/>
    <n v="5"/>
    <x v="1"/>
    <x v="1"/>
    <x v="2"/>
    <s v="Half Board"/>
    <n v="4200.7299999999996"/>
    <n v="649.46"/>
    <n v="4"/>
    <s v="None"/>
    <x v="0"/>
    <x v="3"/>
    <x v="2"/>
    <x v="0"/>
    <s v="REF321"/>
    <s v="Sea View"/>
    <d v="2025-01-08T00:00:00"/>
  </r>
  <r>
    <s v="TR000740"/>
    <x v="739"/>
    <x v="1"/>
    <s v="C00740"/>
    <s v="Eva"/>
    <x v="40"/>
    <x v="0"/>
    <x v="1"/>
    <x v="1"/>
    <x v="0"/>
    <x v="1"/>
    <n v="3"/>
    <x v="2"/>
    <x v="0"/>
    <x v="2"/>
    <s v="All Inclusive"/>
    <n v="22097.39"/>
    <n v="4203.41"/>
    <n v="4.2"/>
    <s v="None"/>
    <x v="1"/>
    <x v="2"/>
    <x v="2"/>
    <x v="1"/>
    <s v="REF789"/>
    <s v="N/A"/>
    <d v="2025-01-09T00:00:00"/>
  </r>
  <r>
    <s v="TR000741"/>
    <x v="740"/>
    <x v="0"/>
    <s v="C00741"/>
    <s v="Eva"/>
    <x v="26"/>
    <x v="2"/>
    <x v="2"/>
    <x v="0"/>
    <x v="0"/>
    <x v="2"/>
    <n v="10"/>
    <x v="4"/>
    <x v="1"/>
    <x v="2"/>
    <s v="Half Board"/>
    <n v="4475.78"/>
    <n v="3934.8"/>
    <n v="2"/>
    <s v="None"/>
    <x v="0"/>
    <x v="0"/>
    <x v="2"/>
    <x v="0"/>
    <s v="REF789"/>
    <s v="Sea View"/>
    <d v="2025-01-10T00:00:00"/>
  </r>
  <r>
    <s v="TR000742"/>
    <x v="741"/>
    <x v="3"/>
    <s v="C00742"/>
    <s v="Alice"/>
    <x v="47"/>
    <x v="1"/>
    <x v="4"/>
    <x v="1"/>
    <x v="0"/>
    <x v="4"/>
    <n v="5"/>
    <x v="2"/>
    <x v="0"/>
    <x v="0"/>
    <s v="Half Board"/>
    <n v="20433.400000000001"/>
    <n v="3282.35"/>
    <n v="3.9"/>
    <s v="None"/>
    <x v="0"/>
    <x v="1"/>
    <x v="1"/>
    <x v="1"/>
    <s v="REF456"/>
    <s v="Wheelchair"/>
    <d v="2025-01-11T00:00:00"/>
  </r>
  <r>
    <s v="TR000743"/>
    <x v="742"/>
    <x v="3"/>
    <s v="C00743"/>
    <s v="Alice"/>
    <x v="27"/>
    <x v="1"/>
    <x v="3"/>
    <x v="1"/>
    <x v="0"/>
    <x v="3"/>
    <n v="10"/>
    <x v="0"/>
    <x v="0"/>
    <x v="3"/>
    <s v="All Inclusive"/>
    <n v="11114.11"/>
    <n v="2330.96"/>
    <n v="4.2"/>
    <s v="None"/>
    <x v="3"/>
    <x v="0"/>
    <x v="1"/>
    <x v="0"/>
    <s v="REF123"/>
    <s v="Early Check-in"/>
    <d v="2025-01-12T00:00:00"/>
  </r>
  <r>
    <s v="TR000744"/>
    <x v="743"/>
    <x v="2"/>
    <s v="C00744"/>
    <s v="Bob"/>
    <x v="28"/>
    <x v="0"/>
    <x v="4"/>
    <x v="1"/>
    <x v="0"/>
    <x v="4"/>
    <n v="11"/>
    <x v="4"/>
    <x v="0"/>
    <x v="2"/>
    <s v="Full Board"/>
    <n v="14854.26"/>
    <n v="4822.3"/>
    <n v="2.4"/>
    <s v="Average"/>
    <x v="1"/>
    <x v="0"/>
    <x v="0"/>
    <x v="1"/>
    <s v="REF456"/>
    <s v="Early Check-in"/>
    <d v="2025-01-13T00:00:00"/>
  </r>
  <r>
    <s v="TR000745"/>
    <x v="744"/>
    <x v="0"/>
    <s v="C00745"/>
    <s v="Charlie"/>
    <x v="7"/>
    <x v="1"/>
    <x v="4"/>
    <x v="1"/>
    <x v="0"/>
    <x v="4"/>
    <n v="4"/>
    <x v="0"/>
    <x v="2"/>
    <x v="1"/>
    <s v="Full Board"/>
    <n v="44247.12"/>
    <n v="4395.16"/>
    <n v="1.7"/>
    <s v="Poor"/>
    <x v="2"/>
    <x v="0"/>
    <x v="2"/>
    <x v="0"/>
    <s v="REF789"/>
    <s v="Wheelchair"/>
    <d v="2025-01-14T00:00:00"/>
  </r>
  <r>
    <s v="TR000746"/>
    <x v="745"/>
    <x v="3"/>
    <s v="C00746"/>
    <s v="Eva"/>
    <x v="21"/>
    <x v="1"/>
    <x v="0"/>
    <x v="0"/>
    <x v="0"/>
    <x v="0"/>
    <n v="8"/>
    <x v="1"/>
    <x v="2"/>
    <x v="1"/>
    <s v="Breakfast Only"/>
    <n v="23494.31"/>
    <n v="3222.15"/>
    <n v="1.4"/>
    <s v="Poor"/>
    <x v="2"/>
    <x v="1"/>
    <x v="2"/>
    <x v="0"/>
    <s v="N/A"/>
    <s v="Wheelchair"/>
    <d v="2025-01-15T00:00:00"/>
  </r>
  <r>
    <s v="TR000747"/>
    <x v="746"/>
    <x v="0"/>
    <s v="C00747"/>
    <s v="Bob"/>
    <x v="28"/>
    <x v="0"/>
    <x v="2"/>
    <x v="0"/>
    <x v="0"/>
    <x v="2"/>
    <n v="8"/>
    <x v="2"/>
    <x v="3"/>
    <x v="1"/>
    <s v="All Inclusive"/>
    <n v="15868.51"/>
    <n v="1859"/>
    <n v="3.3"/>
    <s v="Average"/>
    <x v="2"/>
    <x v="1"/>
    <x v="0"/>
    <x v="1"/>
    <s v="N/A"/>
    <s v="Extra Bed"/>
    <d v="2025-01-16T00:00:00"/>
  </r>
  <r>
    <s v="TR000748"/>
    <x v="747"/>
    <x v="0"/>
    <s v="C00748"/>
    <s v="Charlie"/>
    <x v="16"/>
    <x v="2"/>
    <x v="1"/>
    <x v="1"/>
    <x v="0"/>
    <x v="1"/>
    <n v="11"/>
    <x v="3"/>
    <x v="0"/>
    <x v="3"/>
    <s v="Breakfast Only"/>
    <n v="30698.9"/>
    <n v="3090.11"/>
    <n v="4.9000000000000004"/>
    <s v="Excellent"/>
    <x v="2"/>
    <x v="1"/>
    <x v="2"/>
    <x v="1"/>
    <s v="REF456"/>
    <s v="N/A"/>
    <d v="2025-01-17T00:00:00"/>
  </r>
  <r>
    <s v="TR000749"/>
    <x v="748"/>
    <x v="2"/>
    <s v="C00749"/>
    <s v="Bob"/>
    <x v="24"/>
    <x v="0"/>
    <x v="1"/>
    <x v="1"/>
    <x v="0"/>
    <x v="1"/>
    <n v="14"/>
    <x v="4"/>
    <x v="0"/>
    <x v="2"/>
    <s v="Half Board"/>
    <n v="9679.0300000000007"/>
    <n v="2877.2"/>
    <n v="4.3"/>
    <s v="Good"/>
    <x v="3"/>
    <x v="2"/>
    <x v="0"/>
    <x v="0"/>
    <s v="REF789"/>
    <s v="Extra Bed"/>
    <d v="2025-01-18T00:00:00"/>
  </r>
  <r>
    <s v="TR000750"/>
    <x v="749"/>
    <x v="3"/>
    <s v="C00750"/>
    <s v="Eva"/>
    <x v="3"/>
    <x v="2"/>
    <x v="0"/>
    <x v="0"/>
    <x v="0"/>
    <x v="0"/>
    <n v="5"/>
    <x v="3"/>
    <x v="0"/>
    <x v="1"/>
    <s v="Breakfast Only"/>
    <n v="15191.41"/>
    <n v="1971.21"/>
    <n v="2.7"/>
    <s v="None"/>
    <x v="0"/>
    <x v="0"/>
    <x v="1"/>
    <x v="1"/>
    <s v="REF321"/>
    <s v="Sea View"/>
    <d v="2025-01-19T00:00:00"/>
  </r>
  <r>
    <s v="TR000751"/>
    <x v="750"/>
    <x v="1"/>
    <s v="C00751"/>
    <s v="Alice"/>
    <x v="21"/>
    <x v="0"/>
    <x v="1"/>
    <x v="1"/>
    <x v="0"/>
    <x v="1"/>
    <n v="3"/>
    <x v="0"/>
    <x v="2"/>
    <x v="3"/>
    <s v="Half Board"/>
    <n v="28673.65"/>
    <n v="1533.37"/>
    <n v="3.1"/>
    <s v="Average"/>
    <x v="1"/>
    <x v="3"/>
    <x v="0"/>
    <x v="1"/>
    <s v="REF789"/>
    <s v="Wheelchair"/>
    <d v="2025-01-20T00:00:00"/>
  </r>
  <r>
    <s v="TR000752"/>
    <x v="751"/>
    <x v="2"/>
    <s v="C00752"/>
    <s v="Alice"/>
    <x v="22"/>
    <x v="0"/>
    <x v="4"/>
    <x v="1"/>
    <x v="0"/>
    <x v="4"/>
    <n v="12"/>
    <x v="3"/>
    <x v="3"/>
    <x v="1"/>
    <s v="All Inclusive"/>
    <n v="14163.58"/>
    <n v="2035.05"/>
    <n v="2.1"/>
    <s v="Average"/>
    <x v="3"/>
    <x v="2"/>
    <x v="0"/>
    <x v="1"/>
    <s v="REF456"/>
    <s v="Extra Bed"/>
    <d v="2025-01-21T00:00:00"/>
  </r>
  <r>
    <s v="TR000753"/>
    <x v="752"/>
    <x v="3"/>
    <s v="C00753"/>
    <s v="Charlie"/>
    <x v="34"/>
    <x v="1"/>
    <x v="0"/>
    <x v="0"/>
    <x v="0"/>
    <x v="0"/>
    <n v="10"/>
    <x v="3"/>
    <x v="2"/>
    <x v="2"/>
    <s v="All Inclusive"/>
    <n v="34919"/>
    <n v="2869.56"/>
    <n v="1.7"/>
    <s v="Poor"/>
    <x v="2"/>
    <x v="2"/>
    <x v="1"/>
    <x v="1"/>
    <s v="REF789"/>
    <s v="N/A"/>
    <d v="2025-01-22T00:00:00"/>
  </r>
  <r>
    <s v="TR000754"/>
    <x v="753"/>
    <x v="3"/>
    <s v="C00754"/>
    <s v="David"/>
    <x v="22"/>
    <x v="0"/>
    <x v="3"/>
    <x v="1"/>
    <x v="0"/>
    <x v="3"/>
    <n v="5"/>
    <x v="1"/>
    <x v="1"/>
    <x v="2"/>
    <s v="All Inclusive"/>
    <n v="26100.09"/>
    <n v="2140.67"/>
    <n v="2.9"/>
    <s v="Average"/>
    <x v="1"/>
    <x v="3"/>
    <x v="2"/>
    <x v="0"/>
    <s v="N/A"/>
    <s v="N/A"/>
    <d v="2025-01-23T00:00:00"/>
  </r>
  <r>
    <s v="TR000755"/>
    <x v="754"/>
    <x v="3"/>
    <s v="C00755"/>
    <s v="Charlie"/>
    <x v="17"/>
    <x v="0"/>
    <x v="2"/>
    <x v="0"/>
    <x v="0"/>
    <x v="2"/>
    <n v="9"/>
    <x v="1"/>
    <x v="1"/>
    <x v="2"/>
    <s v="All Inclusive"/>
    <n v="39283.49"/>
    <n v="1317.87"/>
    <n v="2.9"/>
    <s v="Average"/>
    <x v="3"/>
    <x v="0"/>
    <x v="0"/>
    <x v="1"/>
    <s v="REF321"/>
    <s v="Wheelchair"/>
    <d v="2025-01-24T00:00:00"/>
  </r>
  <r>
    <s v="TR000756"/>
    <x v="755"/>
    <x v="3"/>
    <s v="C00756"/>
    <s v="David"/>
    <x v="46"/>
    <x v="2"/>
    <x v="2"/>
    <x v="0"/>
    <x v="0"/>
    <x v="2"/>
    <n v="3"/>
    <x v="2"/>
    <x v="1"/>
    <x v="2"/>
    <s v="Breakfast Only"/>
    <n v="47567.49"/>
    <n v="3804.82"/>
    <n v="3.1"/>
    <s v="Average"/>
    <x v="0"/>
    <x v="3"/>
    <x v="0"/>
    <x v="1"/>
    <s v="REF456"/>
    <s v="Extra Bed"/>
    <d v="2025-01-25T00:00:00"/>
  </r>
  <r>
    <s v="TR000757"/>
    <x v="756"/>
    <x v="3"/>
    <s v="C00757"/>
    <s v="Bob"/>
    <x v="50"/>
    <x v="1"/>
    <x v="2"/>
    <x v="0"/>
    <x v="0"/>
    <x v="2"/>
    <n v="9"/>
    <x v="0"/>
    <x v="3"/>
    <x v="2"/>
    <s v="Half Board"/>
    <n v="8442.83"/>
    <n v="2657.34"/>
    <n v="4.8"/>
    <s v="Excellent"/>
    <x v="2"/>
    <x v="1"/>
    <x v="2"/>
    <x v="1"/>
    <s v="REF456"/>
    <s v="Early Check-in"/>
    <d v="2025-01-26T00:00:00"/>
  </r>
  <r>
    <s v="TR000758"/>
    <x v="757"/>
    <x v="0"/>
    <s v="C00758"/>
    <s v="Bob"/>
    <x v="40"/>
    <x v="2"/>
    <x v="4"/>
    <x v="1"/>
    <x v="0"/>
    <x v="4"/>
    <n v="12"/>
    <x v="1"/>
    <x v="1"/>
    <x v="1"/>
    <s v="Full Board"/>
    <n v="18729.259999999998"/>
    <n v="338.38"/>
    <n v="3.4"/>
    <s v="Average"/>
    <x v="1"/>
    <x v="0"/>
    <x v="0"/>
    <x v="1"/>
    <s v="REF123"/>
    <s v="Wheelchair"/>
    <d v="2025-01-27T00:00:00"/>
  </r>
  <r>
    <s v="TR000759"/>
    <x v="758"/>
    <x v="2"/>
    <s v="C00759"/>
    <s v="Eva"/>
    <x v="19"/>
    <x v="2"/>
    <x v="3"/>
    <x v="1"/>
    <x v="0"/>
    <x v="3"/>
    <n v="11"/>
    <x v="1"/>
    <x v="3"/>
    <x v="2"/>
    <s v="All Inclusive"/>
    <n v="18018.810000000001"/>
    <n v="1841.58"/>
    <n v="3.4"/>
    <s v="Average"/>
    <x v="1"/>
    <x v="2"/>
    <x v="1"/>
    <x v="0"/>
    <s v="REF321"/>
    <s v="Sea View"/>
    <d v="2025-01-28T00:00:00"/>
  </r>
  <r>
    <s v="TR000760"/>
    <x v="759"/>
    <x v="0"/>
    <s v="C00760"/>
    <s v="David"/>
    <x v="39"/>
    <x v="1"/>
    <x v="0"/>
    <x v="0"/>
    <x v="0"/>
    <x v="0"/>
    <n v="6"/>
    <x v="2"/>
    <x v="2"/>
    <x v="1"/>
    <s v="All Inclusive"/>
    <n v="10105.6"/>
    <n v="4424.57"/>
    <n v="1.5"/>
    <s v="Poor"/>
    <x v="2"/>
    <x v="1"/>
    <x v="0"/>
    <x v="1"/>
    <s v="REF456"/>
    <s v="Extra Bed"/>
    <d v="2025-01-29T00:00:00"/>
  </r>
  <r>
    <s v="TR000761"/>
    <x v="760"/>
    <x v="1"/>
    <s v="C00761"/>
    <s v="Eva"/>
    <x v="45"/>
    <x v="1"/>
    <x v="0"/>
    <x v="0"/>
    <x v="0"/>
    <x v="0"/>
    <n v="8"/>
    <x v="4"/>
    <x v="2"/>
    <x v="2"/>
    <s v="Half Board"/>
    <n v="41084.25"/>
    <n v="3776.18"/>
    <n v="5"/>
    <s v="Excellent"/>
    <x v="0"/>
    <x v="1"/>
    <x v="2"/>
    <x v="1"/>
    <s v="REF789"/>
    <s v="Extra Bed"/>
    <d v="2025-01-30T00:00:00"/>
  </r>
  <r>
    <s v="TR000762"/>
    <x v="761"/>
    <x v="3"/>
    <s v="C00762"/>
    <s v="Alice"/>
    <x v="48"/>
    <x v="1"/>
    <x v="2"/>
    <x v="0"/>
    <x v="0"/>
    <x v="2"/>
    <n v="8"/>
    <x v="2"/>
    <x v="3"/>
    <x v="1"/>
    <s v="Full Board"/>
    <n v="38714.300000000003"/>
    <n v="1616.23"/>
    <n v="4.0999999999999996"/>
    <s v="Good"/>
    <x v="2"/>
    <x v="2"/>
    <x v="2"/>
    <x v="1"/>
    <s v="REF789"/>
    <s v="Wheelchair"/>
    <d v="2025-01-31T00:00:00"/>
  </r>
  <r>
    <s v="TR000763"/>
    <x v="762"/>
    <x v="2"/>
    <s v="C00763"/>
    <s v="David"/>
    <x v="47"/>
    <x v="0"/>
    <x v="3"/>
    <x v="1"/>
    <x v="0"/>
    <x v="3"/>
    <n v="13"/>
    <x v="3"/>
    <x v="2"/>
    <x v="2"/>
    <s v="All Inclusive"/>
    <n v="25768"/>
    <n v="4690.92"/>
    <n v="4.5"/>
    <s v="Excellent"/>
    <x v="0"/>
    <x v="3"/>
    <x v="0"/>
    <x v="0"/>
    <s v="REF789"/>
    <s v="Extra Bed"/>
    <d v="2025-02-01T00:00:00"/>
  </r>
  <r>
    <s v="TR000764"/>
    <x v="763"/>
    <x v="3"/>
    <s v="C00764"/>
    <s v="Charlie"/>
    <x v="9"/>
    <x v="1"/>
    <x v="3"/>
    <x v="1"/>
    <x v="0"/>
    <x v="3"/>
    <n v="10"/>
    <x v="3"/>
    <x v="2"/>
    <x v="1"/>
    <s v="Full Board"/>
    <n v="28275.23"/>
    <n v="383.01"/>
    <n v="2.7"/>
    <s v="Average"/>
    <x v="1"/>
    <x v="1"/>
    <x v="2"/>
    <x v="1"/>
    <s v="REF789"/>
    <s v="Extra Bed"/>
    <d v="2025-02-02T00:00:00"/>
  </r>
  <r>
    <s v="TR000765"/>
    <x v="764"/>
    <x v="2"/>
    <s v="C00765"/>
    <s v="Alice"/>
    <x v="40"/>
    <x v="1"/>
    <x v="3"/>
    <x v="1"/>
    <x v="0"/>
    <x v="3"/>
    <n v="4"/>
    <x v="1"/>
    <x v="3"/>
    <x v="2"/>
    <s v="All Inclusive"/>
    <n v="5798.57"/>
    <n v="4806.17"/>
    <n v="3"/>
    <s v="Average"/>
    <x v="2"/>
    <x v="1"/>
    <x v="2"/>
    <x v="0"/>
    <s v="REF456"/>
    <s v="Sea View"/>
    <d v="2025-02-03T00:00:00"/>
  </r>
  <r>
    <s v="TR000766"/>
    <x v="765"/>
    <x v="0"/>
    <s v="C00766"/>
    <s v="Alice"/>
    <x v="25"/>
    <x v="1"/>
    <x v="1"/>
    <x v="1"/>
    <x v="0"/>
    <x v="1"/>
    <n v="11"/>
    <x v="1"/>
    <x v="1"/>
    <x v="3"/>
    <s v="Breakfast Only"/>
    <n v="29108.85"/>
    <n v="1228.53"/>
    <n v="3.1"/>
    <s v="Average"/>
    <x v="0"/>
    <x v="0"/>
    <x v="0"/>
    <x v="1"/>
    <s v="N/A"/>
    <s v="Sea View"/>
    <d v="2025-02-04T00:00:00"/>
  </r>
  <r>
    <s v="TR000767"/>
    <x v="766"/>
    <x v="2"/>
    <s v="C00767"/>
    <s v="Charlie"/>
    <x v="11"/>
    <x v="2"/>
    <x v="1"/>
    <x v="1"/>
    <x v="0"/>
    <x v="1"/>
    <n v="5"/>
    <x v="2"/>
    <x v="3"/>
    <x v="1"/>
    <s v="Breakfast Only"/>
    <n v="40193.050000000003"/>
    <n v="45.47"/>
    <n v="1.8"/>
    <s v="Poor"/>
    <x v="0"/>
    <x v="0"/>
    <x v="0"/>
    <x v="1"/>
    <s v="REF321"/>
    <s v="Early Check-in"/>
    <d v="2025-02-05T00:00:00"/>
  </r>
  <r>
    <s v="TR000768"/>
    <x v="767"/>
    <x v="1"/>
    <s v="C00768"/>
    <s v="Alice"/>
    <x v="24"/>
    <x v="2"/>
    <x v="2"/>
    <x v="0"/>
    <x v="0"/>
    <x v="2"/>
    <n v="11"/>
    <x v="2"/>
    <x v="0"/>
    <x v="3"/>
    <s v="Full Board"/>
    <n v="29969.9"/>
    <n v="2169.04"/>
    <n v="3.8"/>
    <s v="Good"/>
    <x v="3"/>
    <x v="2"/>
    <x v="2"/>
    <x v="0"/>
    <s v="REF789"/>
    <s v="Sea View"/>
    <d v="2025-02-06T00:00:00"/>
  </r>
  <r>
    <s v="TR000769"/>
    <x v="768"/>
    <x v="1"/>
    <s v="C00769"/>
    <s v="David"/>
    <x v="31"/>
    <x v="0"/>
    <x v="3"/>
    <x v="1"/>
    <x v="0"/>
    <x v="3"/>
    <n v="5"/>
    <x v="0"/>
    <x v="2"/>
    <x v="1"/>
    <s v="Half Board"/>
    <n v="15469.4"/>
    <n v="1794.85"/>
    <n v="4.5999999999999996"/>
    <s v="Excellent"/>
    <x v="0"/>
    <x v="2"/>
    <x v="0"/>
    <x v="0"/>
    <s v="REF456"/>
    <s v="Early Check-in"/>
    <d v="2025-02-07T00:00:00"/>
  </r>
  <r>
    <s v="TR000770"/>
    <x v="769"/>
    <x v="2"/>
    <s v="C00770"/>
    <s v="Eva"/>
    <x v="44"/>
    <x v="2"/>
    <x v="3"/>
    <x v="1"/>
    <x v="0"/>
    <x v="3"/>
    <n v="14"/>
    <x v="3"/>
    <x v="3"/>
    <x v="1"/>
    <s v="Half Board"/>
    <n v="34374.769999999997"/>
    <n v="2695.45"/>
    <n v="1.7"/>
    <s v="None"/>
    <x v="2"/>
    <x v="2"/>
    <x v="1"/>
    <x v="1"/>
    <s v="REF456"/>
    <s v="Sea View"/>
    <d v="2025-02-08T00:00:00"/>
  </r>
  <r>
    <s v="TR000771"/>
    <x v="770"/>
    <x v="2"/>
    <s v="C00771"/>
    <s v="Alice"/>
    <x v="34"/>
    <x v="0"/>
    <x v="0"/>
    <x v="0"/>
    <x v="0"/>
    <x v="0"/>
    <n v="11"/>
    <x v="2"/>
    <x v="2"/>
    <x v="1"/>
    <s v="Breakfast Only"/>
    <n v="19989.96"/>
    <n v="3983.86"/>
    <n v="1.3"/>
    <s v="Poor"/>
    <x v="2"/>
    <x v="3"/>
    <x v="0"/>
    <x v="1"/>
    <s v="REF789"/>
    <s v="Early Check-in"/>
    <d v="2025-02-09T00:00:00"/>
  </r>
  <r>
    <s v="TR000772"/>
    <x v="771"/>
    <x v="2"/>
    <s v="C00772"/>
    <s v="David"/>
    <x v="23"/>
    <x v="2"/>
    <x v="0"/>
    <x v="0"/>
    <x v="0"/>
    <x v="0"/>
    <n v="6"/>
    <x v="4"/>
    <x v="1"/>
    <x v="0"/>
    <s v="Half Board"/>
    <n v="28609.040000000001"/>
    <n v="4212.1499999999996"/>
    <n v="4"/>
    <s v="Good"/>
    <x v="0"/>
    <x v="1"/>
    <x v="2"/>
    <x v="1"/>
    <s v="REF123"/>
    <s v="Sea View"/>
    <d v="2025-02-10T00:00:00"/>
  </r>
  <r>
    <s v="TR000773"/>
    <x v="772"/>
    <x v="2"/>
    <s v="C00773"/>
    <s v="Bob"/>
    <x v="41"/>
    <x v="1"/>
    <x v="2"/>
    <x v="0"/>
    <x v="0"/>
    <x v="2"/>
    <n v="7"/>
    <x v="0"/>
    <x v="2"/>
    <x v="2"/>
    <s v="Half Board"/>
    <n v="25915.57"/>
    <n v="2006.15"/>
    <n v="2.1"/>
    <s v="None"/>
    <x v="2"/>
    <x v="2"/>
    <x v="1"/>
    <x v="1"/>
    <s v="REF456"/>
    <s v="Sea View"/>
    <d v="2025-02-11T00:00:00"/>
  </r>
  <r>
    <s v="TR000774"/>
    <x v="773"/>
    <x v="1"/>
    <s v="C00774"/>
    <s v="David"/>
    <x v="25"/>
    <x v="2"/>
    <x v="3"/>
    <x v="1"/>
    <x v="0"/>
    <x v="3"/>
    <n v="4"/>
    <x v="2"/>
    <x v="3"/>
    <x v="3"/>
    <s v="Half Board"/>
    <n v="20915.23"/>
    <n v="2149.23"/>
    <n v="3.5"/>
    <s v="Good"/>
    <x v="1"/>
    <x v="0"/>
    <x v="2"/>
    <x v="1"/>
    <s v="REF321"/>
    <s v="Wheelchair"/>
    <d v="2025-02-12T00:00:00"/>
  </r>
  <r>
    <s v="TR000775"/>
    <x v="774"/>
    <x v="3"/>
    <s v="C00775"/>
    <s v="Eva"/>
    <x v="3"/>
    <x v="0"/>
    <x v="2"/>
    <x v="0"/>
    <x v="0"/>
    <x v="2"/>
    <n v="14"/>
    <x v="1"/>
    <x v="1"/>
    <x v="3"/>
    <s v="Full Board"/>
    <n v="36787.269999999997"/>
    <n v="740.89"/>
    <n v="3.8"/>
    <s v="Good"/>
    <x v="1"/>
    <x v="1"/>
    <x v="2"/>
    <x v="0"/>
    <s v="REF321"/>
    <s v="Sea View"/>
    <d v="2025-02-13T00:00:00"/>
  </r>
  <r>
    <s v="TR000776"/>
    <x v="775"/>
    <x v="2"/>
    <s v="C00776"/>
    <s v="David"/>
    <x v="34"/>
    <x v="2"/>
    <x v="0"/>
    <x v="0"/>
    <x v="0"/>
    <x v="0"/>
    <n v="5"/>
    <x v="2"/>
    <x v="1"/>
    <x v="1"/>
    <s v="Full Board"/>
    <n v="44542.18"/>
    <n v="237.74"/>
    <n v="2.2999999999999998"/>
    <s v="Average"/>
    <x v="2"/>
    <x v="2"/>
    <x v="1"/>
    <x v="1"/>
    <s v="REF123"/>
    <s v="Early Check-in"/>
    <d v="2025-02-14T00:00:00"/>
  </r>
  <r>
    <s v="TR000777"/>
    <x v="776"/>
    <x v="2"/>
    <s v="C00777"/>
    <s v="Charlie"/>
    <x v="21"/>
    <x v="1"/>
    <x v="0"/>
    <x v="0"/>
    <x v="0"/>
    <x v="0"/>
    <n v="4"/>
    <x v="1"/>
    <x v="1"/>
    <x v="3"/>
    <s v="Half Board"/>
    <n v="3244.99"/>
    <n v="3206.07"/>
    <n v="4.3"/>
    <s v="None"/>
    <x v="0"/>
    <x v="1"/>
    <x v="0"/>
    <x v="0"/>
    <s v="REF456"/>
    <s v="Wheelchair"/>
    <d v="2025-02-15T00:00:00"/>
  </r>
  <r>
    <s v="TR000778"/>
    <x v="777"/>
    <x v="1"/>
    <s v="C00778"/>
    <s v="Eva"/>
    <x v="3"/>
    <x v="0"/>
    <x v="1"/>
    <x v="1"/>
    <x v="0"/>
    <x v="1"/>
    <n v="3"/>
    <x v="1"/>
    <x v="0"/>
    <x v="3"/>
    <s v="Breakfast Only"/>
    <n v="46879.98"/>
    <n v="322.19"/>
    <n v="3.2"/>
    <s v="None"/>
    <x v="1"/>
    <x v="1"/>
    <x v="2"/>
    <x v="0"/>
    <s v="REF123"/>
    <s v="Early Check-in"/>
    <d v="2025-02-16T00:00:00"/>
  </r>
  <r>
    <s v="TR000779"/>
    <x v="778"/>
    <x v="1"/>
    <s v="C00779"/>
    <s v="Bob"/>
    <x v="29"/>
    <x v="1"/>
    <x v="2"/>
    <x v="0"/>
    <x v="0"/>
    <x v="2"/>
    <n v="11"/>
    <x v="3"/>
    <x v="3"/>
    <x v="3"/>
    <s v="Half Board"/>
    <n v="27041.21"/>
    <n v="3669.15"/>
    <n v="4.5"/>
    <s v="Excellent"/>
    <x v="0"/>
    <x v="1"/>
    <x v="0"/>
    <x v="1"/>
    <s v="REF456"/>
    <s v="Sea View"/>
    <d v="2025-02-17T00:00:00"/>
  </r>
  <r>
    <s v="TR000780"/>
    <x v="779"/>
    <x v="0"/>
    <s v="C00780"/>
    <s v="Charlie"/>
    <x v="32"/>
    <x v="1"/>
    <x v="2"/>
    <x v="0"/>
    <x v="0"/>
    <x v="2"/>
    <n v="13"/>
    <x v="3"/>
    <x v="3"/>
    <x v="3"/>
    <s v="All Inclusive"/>
    <n v="35934.400000000001"/>
    <n v="2695.45"/>
    <n v="4.0999999999999996"/>
    <s v="Good"/>
    <x v="2"/>
    <x v="2"/>
    <x v="0"/>
    <x v="1"/>
    <s v="REF456"/>
    <s v="Sea View"/>
    <d v="2025-02-18T00:00:00"/>
  </r>
  <r>
    <s v="TR000781"/>
    <x v="780"/>
    <x v="2"/>
    <s v="C00781"/>
    <s v="David"/>
    <x v="3"/>
    <x v="0"/>
    <x v="3"/>
    <x v="1"/>
    <x v="0"/>
    <x v="3"/>
    <n v="10"/>
    <x v="2"/>
    <x v="1"/>
    <x v="0"/>
    <s v="Breakfast Only"/>
    <n v="43214.35"/>
    <n v="992.91"/>
    <n v="4.5"/>
    <s v="Excellent"/>
    <x v="3"/>
    <x v="1"/>
    <x v="1"/>
    <x v="0"/>
    <s v="REF123"/>
    <s v="Early Check-in"/>
    <d v="2025-02-19T00:00:00"/>
  </r>
  <r>
    <s v="TR000782"/>
    <x v="781"/>
    <x v="0"/>
    <s v="C00782"/>
    <s v="Eva"/>
    <x v="45"/>
    <x v="1"/>
    <x v="3"/>
    <x v="1"/>
    <x v="0"/>
    <x v="3"/>
    <n v="2"/>
    <x v="2"/>
    <x v="2"/>
    <x v="1"/>
    <s v="Full Board"/>
    <n v="24953.87"/>
    <n v="2697.61"/>
    <n v="1.1000000000000001"/>
    <s v="Poor"/>
    <x v="1"/>
    <x v="1"/>
    <x v="2"/>
    <x v="0"/>
    <s v="N/A"/>
    <s v="Extra Bed"/>
    <d v="2025-02-20T00:00:00"/>
  </r>
  <r>
    <s v="TR000783"/>
    <x v="782"/>
    <x v="1"/>
    <s v="C00783"/>
    <s v="Bob"/>
    <x v="41"/>
    <x v="1"/>
    <x v="1"/>
    <x v="1"/>
    <x v="0"/>
    <x v="1"/>
    <n v="3"/>
    <x v="4"/>
    <x v="1"/>
    <x v="3"/>
    <s v="All Inclusive"/>
    <n v="42243.78"/>
    <n v="914.99"/>
    <n v="2"/>
    <s v="Average"/>
    <x v="2"/>
    <x v="1"/>
    <x v="1"/>
    <x v="1"/>
    <s v="REF789"/>
    <s v="Wheelchair"/>
    <d v="2025-02-21T00:00:00"/>
  </r>
  <r>
    <s v="TR000784"/>
    <x v="783"/>
    <x v="1"/>
    <s v="C00784"/>
    <s v="Charlie"/>
    <x v="47"/>
    <x v="2"/>
    <x v="4"/>
    <x v="1"/>
    <x v="0"/>
    <x v="4"/>
    <n v="9"/>
    <x v="0"/>
    <x v="0"/>
    <x v="0"/>
    <s v="Half Board"/>
    <n v="11348.13"/>
    <n v="2193.69"/>
    <n v="1.4"/>
    <s v="None"/>
    <x v="1"/>
    <x v="0"/>
    <x v="1"/>
    <x v="0"/>
    <s v="REF789"/>
    <s v="Wheelchair"/>
    <d v="2025-02-22T00:00:00"/>
  </r>
  <r>
    <s v="TR000785"/>
    <x v="784"/>
    <x v="3"/>
    <s v="C00785"/>
    <s v="Bob"/>
    <x v="12"/>
    <x v="1"/>
    <x v="4"/>
    <x v="1"/>
    <x v="0"/>
    <x v="4"/>
    <n v="8"/>
    <x v="0"/>
    <x v="1"/>
    <x v="0"/>
    <s v="Half Board"/>
    <n v="10480.870000000001"/>
    <n v="3997.8"/>
    <n v="2.8"/>
    <s v="Average"/>
    <x v="0"/>
    <x v="2"/>
    <x v="2"/>
    <x v="0"/>
    <s v="REF789"/>
    <s v="Sea View"/>
    <d v="2025-02-23T00:00:00"/>
  </r>
  <r>
    <s v="TR000786"/>
    <x v="785"/>
    <x v="2"/>
    <s v="C00786"/>
    <s v="David"/>
    <x v="19"/>
    <x v="1"/>
    <x v="4"/>
    <x v="1"/>
    <x v="0"/>
    <x v="4"/>
    <n v="13"/>
    <x v="2"/>
    <x v="3"/>
    <x v="1"/>
    <s v="Breakfast Only"/>
    <n v="33901.15"/>
    <n v="2309.6"/>
    <n v="4.5999999999999996"/>
    <s v="Excellent"/>
    <x v="3"/>
    <x v="3"/>
    <x v="2"/>
    <x v="0"/>
    <s v="REF123"/>
    <s v="Wheelchair"/>
    <d v="2025-02-24T00:00:00"/>
  </r>
  <r>
    <s v="TR000787"/>
    <x v="786"/>
    <x v="0"/>
    <s v="C00787"/>
    <s v="Bob"/>
    <x v="11"/>
    <x v="1"/>
    <x v="2"/>
    <x v="0"/>
    <x v="0"/>
    <x v="2"/>
    <n v="2"/>
    <x v="3"/>
    <x v="1"/>
    <x v="2"/>
    <s v="Breakfast Only"/>
    <n v="43896.72"/>
    <n v="743.5"/>
    <n v="2.9"/>
    <s v="Average"/>
    <x v="3"/>
    <x v="0"/>
    <x v="1"/>
    <x v="1"/>
    <s v="REF456"/>
    <s v="Early Check-in"/>
    <d v="2025-02-25T00:00:00"/>
  </r>
  <r>
    <s v="TR000788"/>
    <x v="787"/>
    <x v="1"/>
    <s v="C00788"/>
    <s v="Alice"/>
    <x v="50"/>
    <x v="1"/>
    <x v="2"/>
    <x v="0"/>
    <x v="0"/>
    <x v="2"/>
    <n v="6"/>
    <x v="4"/>
    <x v="2"/>
    <x v="2"/>
    <s v="Half Board"/>
    <n v="44944.03"/>
    <n v="3619.14"/>
    <n v="4.4000000000000004"/>
    <s v="Good"/>
    <x v="2"/>
    <x v="1"/>
    <x v="1"/>
    <x v="1"/>
    <s v="REF456"/>
    <s v="Sea View"/>
    <d v="2025-02-26T00:00:00"/>
  </r>
  <r>
    <s v="TR000789"/>
    <x v="788"/>
    <x v="1"/>
    <s v="C00789"/>
    <s v="Charlie"/>
    <x v="27"/>
    <x v="0"/>
    <x v="0"/>
    <x v="0"/>
    <x v="0"/>
    <x v="0"/>
    <n v="11"/>
    <x v="0"/>
    <x v="3"/>
    <x v="2"/>
    <s v="Half Board"/>
    <n v="33255.800000000003"/>
    <n v="933.84"/>
    <n v="2.2999999999999998"/>
    <s v="Average"/>
    <x v="1"/>
    <x v="1"/>
    <x v="1"/>
    <x v="0"/>
    <s v="REF321"/>
    <s v="Wheelchair"/>
    <d v="2025-02-27T00:00:00"/>
  </r>
  <r>
    <s v="TR000790"/>
    <x v="789"/>
    <x v="0"/>
    <s v="C00790"/>
    <s v="Bob"/>
    <x v="10"/>
    <x v="2"/>
    <x v="2"/>
    <x v="0"/>
    <x v="0"/>
    <x v="2"/>
    <n v="7"/>
    <x v="2"/>
    <x v="2"/>
    <x v="3"/>
    <s v="Breakfast Only"/>
    <n v="27697.99"/>
    <n v="3692.75"/>
    <n v="2.4"/>
    <s v="Average"/>
    <x v="3"/>
    <x v="3"/>
    <x v="2"/>
    <x v="0"/>
    <s v="REF456"/>
    <s v="N/A"/>
    <d v="2025-02-28T00:00:00"/>
  </r>
  <r>
    <s v="TR000791"/>
    <x v="790"/>
    <x v="3"/>
    <s v="C00791"/>
    <s v="David"/>
    <x v="34"/>
    <x v="1"/>
    <x v="2"/>
    <x v="0"/>
    <x v="0"/>
    <x v="2"/>
    <n v="6"/>
    <x v="3"/>
    <x v="1"/>
    <x v="1"/>
    <s v="All Inclusive"/>
    <n v="18575.48"/>
    <n v="2396.7600000000002"/>
    <n v="4.5999999999999996"/>
    <s v="Excellent"/>
    <x v="1"/>
    <x v="3"/>
    <x v="2"/>
    <x v="1"/>
    <s v="N/A"/>
    <s v="Wheelchair"/>
    <d v="2025-03-01T00:00:00"/>
  </r>
  <r>
    <s v="TR000792"/>
    <x v="791"/>
    <x v="1"/>
    <s v="C00792"/>
    <s v="David"/>
    <x v="40"/>
    <x v="1"/>
    <x v="2"/>
    <x v="0"/>
    <x v="0"/>
    <x v="2"/>
    <n v="5"/>
    <x v="3"/>
    <x v="3"/>
    <x v="2"/>
    <s v="Full Board"/>
    <n v="49060.02"/>
    <n v="2268.71"/>
    <n v="2.7"/>
    <s v="Average"/>
    <x v="0"/>
    <x v="0"/>
    <x v="1"/>
    <x v="1"/>
    <s v="REF789"/>
    <s v="Early Check-in"/>
    <d v="2025-03-02T00:00:00"/>
  </r>
  <r>
    <s v="TR000793"/>
    <x v="792"/>
    <x v="2"/>
    <s v="C00793"/>
    <s v="Bob"/>
    <x v="33"/>
    <x v="0"/>
    <x v="1"/>
    <x v="1"/>
    <x v="0"/>
    <x v="1"/>
    <n v="14"/>
    <x v="3"/>
    <x v="0"/>
    <x v="3"/>
    <s v="Breakfast Only"/>
    <n v="18025.7"/>
    <n v="4257.18"/>
    <n v="4.2"/>
    <s v="Good"/>
    <x v="0"/>
    <x v="1"/>
    <x v="2"/>
    <x v="0"/>
    <s v="N/A"/>
    <s v="Wheelchair"/>
    <d v="2025-03-03T00:00:00"/>
  </r>
  <r>
    <s v="TR000794"/>
    <x v="793"/>
    <x v="1"/>
    <s v="C00794"/>
    <s v="David"/>
    <x v="38"/>
    <x v="1"/>
    <x v="2"/>
    <x v="0"/>
    <x v="0"/>
    <x v="2"/>
    <n v="2"/>
    <x v="1"/>
    <x v="3"/>
    <x v="1"/>
    <s v="All Inclusive"/>
    <n v="37976.75"/>
    <n v="3543.02"/>
    <n v="1.9"/>
    <s v="Poor"/>
    <x v="2"/>
    <x v="3"/>
    <x v="2"/>
    <x v="1"/>
    <s v="REF789"/>
    <s v="Extra Bed"/>
    <d v="2025-03-04T00:00:00"/>
  </r>
  <r>
    <s v="TR000795"/>
    <x v="794"/>
    <x v="2"/>
    <s v="C00795"/>
    <s v="Eva"/>
    <x v="4"/>
    <x v="0"/>
    <x v="3"/>
    <x v="1"/>
    <x v="0"/>
    <x v="3"/>
    <n v="8"/>
    <x v="3"/>
    <x v="2"/>
    <x v="3"/>
    <s v="Half Board"/>
    <n v="28003.14"/>
    <n v="164.55"/>
    <n v="4.8"/>
    <s v="Excellent"/>
    <x v="3"/>
    <x v="0"/>
    <x v="2"/>
    <x v="1"/>
    <s v="REF123"/>
    <s v="Extra Bed"/>
    <d v="2025-03-05T00:00:00"/>
  </r>
  <r>
    <s v="TR000796"/>
    <x v="795"/>
    <x v="0"/>
    <s v="C00796"/>
    <s v="Eva"/>
    <x v="36"/>
    <x v="2"/>
    <x v="3"/>
    <x v="1"/>
    <x v="0"/>
    <x v="3"/>
    <n v="10"/>
    <x v="2"/>
    <x v="3"/>
    <x v="2"/>
    <s v="Full Board"/>
    <n v="31600.080000000002"/>
    <n v="1480.87"/>
    <n v="3.3"/>
    <s v="None"/>
    <x v="3"/>
    <x v="3"/>
    <x v="0"/>
    <x v="1"/>
    <s v="N/A"/>
    <s v="Sea View"/>
    <d v="2025-03-06T00:00:00"/>
  </r>
  <r>
    <s v="TR000797"/>
    <x v="796"/>
    <x v="2"/>
    <s v="C00797"/>
    <s v="Eva"/>
    <x v="27"/>
    <x v="2"/>
    <x v="0"/>
    <x v="0"/>
    <x v="0"/>
    <x v="0"/>
    <n v="7"/>
    <x v="4"/>
    <x v="0"/>
    <x v="2"/>
    <s v="All Inclusive"/>
    <n v="21493.59"/>
    <n v="4354.6000000000004"/>
    <n v="4"/>
    <s v="None"/>
    <x v="1"/>
    <x v="1"/>
    <x v="0"/>
    <x v="1"/>
    <s v="REF456"/>
    <s v="Extra Bed"/>
    <d v="2025-03-07T00:00:00"/>
  </r>
  <r>
    <s v="TR000798"/>
    <x v="797"/>
    <x v="0"/>
    <s v="C00798"/>
    <s v="Alice"/>
    <x v="21"/>
    <x v="1"/>
    <x v="1"/>
    <x v="1"/>
    <x v="0"/>
    <x v="1"/>
    <n v="4"/>
    <x v="2"/>
    <x v="0"/>
    <x v="0"/>
    <s v="Full Board"/>
    <n v="48346.69"/>
    <n v="91.63"/>
    <n v="1.4"/>
    <s v="Poor"/>
    <x v="0"/>
    <x v="1"/>
    <x v="1"/>
    <x v="1"/>
    <s v="REF789"/>
    <s v="Early Check-in"/>
    <d v="2025-03-08T00:00:00"/>
  </r>
  <r>
    <s v="TR000799"/>
    <x v="798"/>
    <x v="2"/>
    <s v="C00799"/>
    <s v="Bob"/>
    <x v="0"/>
    <x v="1"/>
    <x v="3"/>
    <x v="1"/>
    <x v="0"/>
    <x v="3"/>
    <n v="11"/>
    <x v="3"/>
    <x v="0"/>
    <x v="0"/>
    <s v="Full Board"/>
    <n v="29869.07"/>
    <n v="2726.27"/>
    <n v="3"/>
    <s v="Average"/>
    <x v="3"/>
    <x v="1"/>
    <x v="0"/>
    <x v="0"/>
    <s v="REF321"/>
    <s v="N/A"/>
    <d v="2025-03-09T00:00:00"/>
  </r>
  <r>
    <s v="TR000800"/>
    <x v="799"/>
    <x v="0"/>
    <s v="C00800"/>
    <s v="Alice"/>
    <x v="47"/>
    <x v="1"/>
    <x v="1"/>
    <x v="1"/>
    <x v="0"/>
    <x v="1"/>
    <n v="5"/>
    <x v="4"/>
    <x v="0"/>
    <x v="1"/>
    <s v="Full Board"/>
    <n v="47076.02"/>
    <n v="3639.13"/>
    <n v="4.5999999999999996"/>
    <s v="Excellent"/>
    <x v="2"/>
    <x v="1"/>
    <x v="1"/>
    <x v="0"/>
    <s v="N/A"/>
    <s v="N/A"/>
    <d v="2025-03-10T00:00:00"/>
  </r>
  <r>
    <s v="TR000801"/>
    <x v="800"/>
    <x v="2"/>
    <s v="C00801"/>
    <s v="David"/>
    <x v="23"/>
    <x v="0"/>
    <x v="1"/>
    <x v="1"/>
    <x v="0"/>
    <x v="1"/>
    <n v="11"/>
    <x v="0"/>
    <x v="2"/>
    <x v="3"/>
    <s v="All Inclusive"/>
    <n v="3356.8"/>
    <n v="3109.28"/>
    <n v="4.5"/>
    <s v="Excellent"/>
    <x v="2"/>
    <x v="2"/>
    <x v="1"/>
    <x v="1"/>
    <s v="REF123"/>
    <s v="Sea View"/>
    <d v="2025-03-11T00:00:00"/>
  </r>
  <r>
    <s v="TR000802"/>
    <x v="801"/>
    <x v="3"/>
    <s v="C00802"/>
    <s v="Alice"/>
    <x v="13"/>
    <x v="1"/>
    <x v="0"/>
    <x v="0"/>
    <x v="0"/>
    <x v="0"/>
    <n v="6"/>
    <x v="0"/>
    <x v="3"/>
    <x v="3"/>
    <s v="All Inclusive"/>
    <n v="29915.52"/>
    <n v="3802.66"/>
    <n v="1.2"/>
    <s v="Poor"/>
    <x v="3"/>
    <x v="2"/>
    <x v="2"/>
    <x v="1"/>
    <s v="REF321"/>
    <s v="Sea View"/>
    <d v="2025-03-12T00:00:00"/>
  </r>
  <r>
    <s v="TR000803"/>
    <x v="802"/>
    <x v="2"/>
    <s v="C00803"/>
    <s v="David"/>
    <x v="30"/>
    <x v="1"/>
    <x v="1"/>
    <x v="1"/>
    <x v="0"/>
    <x v="1"/>
    <n v="13"/>
    <x v="2"/>
    <x v="1"/>
    <x v="2"/>
    <s v="Half Board"/>
    <n v="36707.78"/>
    <n v="3628.46"/>
    <n v="2.2000000000000002"/>
    <s v="Average"/>
    <x v="2"/>
    <x v="2"/>
    <x v="1"/>
    <x v="1"/>
    <s v="REF123"/>
    <s v="Extra Bed"/>
    <d v="2025-03-13T00:00:00"/>
  </r>
  <r>
    <s v="TR000804"/>
    <x v="803"/>
    <x v="2"/>
    <s v="C00804"/>
    <s v="David"/>
    <x v="32"/>
    <x v="2"/>
    <x v="2"/>
    <x v="0"/>
    <x v="0"/>
    <x v="2"/>
    <n v="13"/>
    <x v="4"/>
    <x v="0"/>
    <x v="2"/>
    <s v="Full Board"/>
    <n v="38018.769999999997"/>
    <n v="3460.15"/>
    <n v="2.8"/>
    <s v="Average"/>
    <x v="3"/>
    <x v="0"/>
    <x v="1"/>
    <x v="1"/>
    <s v="REF789"/>
    <s v="Early Check-in"/>
    <d v="2025-03-14T00:00:00"/>
  </r>
  <r>
    <s v="TR000805"/>
    <x v="804"/>
    <x v="3"/>
    <s v="C00805"/>
    <s v="Charlie"/>
    <x v="24"/>
    <x v="1"/>
    <x v="1"/>
    <x v="1"/>
    <x v="0"/>
    <x v="1"/>
    <n v="2"/>
    <x v="2"/>
    <x v="1"/>
    <x v="1"/>
    <s v="Breakfast Only"/>
    <n v="45533.91"/>
    <n v="4107.7"/>
    <n v="1.7"/>
    <s v="Poor"/>
    <x v="3"/>
    <x v="0"/>
    <x v="1"/>
    <x v="0"/>
    <s v="N/A"/>
    <s v="Extra Bed"/>
    <d v="2025-03-15T00:00:00"/>
  </r>
  <r>
    <s v="TR000806"/>
    <x v="805"/>
    <x v="1"/>
    <s v="C00806"/>
    <s v="Eva"/>
    <x v="39"/>
    <x v="2"/>
    <x v="0"/>
    <x v="0"/>
    <x v="0"/>
    <x v="0"/>
    <n v="6"/>
    <x v="4"/>
    <x v="1"/>
    <x v="0"/>
    <s v="Breakfast Only"/>
    <n v="3206.88"/>
    <n v="3228.45"/>
    <n v="3.9"/>
    <s v="Good"/>
    <x v="3"/>
    <x v="3"/>
    <x v="1"/>
    <x v="0"/>
    <s v="REF123"/>
    <s v="Early Check-in"/>
    <d v="2025-03-16T00:00:00"/>
  </r>
  <r>
    <s v="TR000807"/>
    <x v="806"/>
    <x v="1"/>
    <s v="C00807"/>
    <s v="David"/>
    <x v="40"/>
    <x v="1"/>
    <x v="0"/>
    <x v="0"/>
    <x v="0"/>
    <x v="0"/>
    <n v="2"/>
    <x v="4"/>
    <x v="3"/>
    <x v="2"/>
    <s v="Breakfast Only"/>
    <n v="3015.52"/>
    <n v="2012.09"/>
    <n v="1.7"/>
    <s v="None"/>
    <x v="3"/>
    <x v="3"/>
    <x v="2"/>
    <x v="1"/>
    <s v="REF321"/>
    <s v="Early Check-in"/>
    <d v="2025-03-17T00:00:00"/>
  </r>
  <r>
    <s v="TR000808"/>
    <x v="807"/>
    <x v="2"/>
    <s v="C00808"/>
    <s v="Charlie"/>
    <x v="10"/>
    <x v="2"/>
    <x v="0"/>
    <x v="0"/>
    <x v="0"/>
    <x v="0"/>
    <n v="10"/>
    <x v="2"/>
    <x v="1"/>
    <x v="3"/>
    <s v="All Inclusive"/>
    <n v="25196.38"/>
    <n v="2359.5500000000002"/>
    <n v="2.4"/>
    <s v="Average"/>
    <x v="1"/>
    <x v="0"/>
    <x v="2"/>
    <x v="1"/>
    <s v="REF321"/>
    <s v="N/A"/>
    <d v="2025-03-18T00:00:00"/>
  </r>
  <r>
    <s v="TR000809"/>
    <x v="808"/>
    <x v="3"/>
    <s v="C00809"/>
    <s v="Eva"/>
    <x v="11"/>
    <x v="1"/>
    <x v="3"/>
    <x v="1"/>
    <x v="0"/>
    <x v="3"/>
    <n v="8"/>
    <x v="4"/>
    <x v="1"/>
    <x v="2"/>
    <s v="Half Board"/>
    <n v="4376.8"/>
    <n v="3583.62"/>
    <n v="3.7"/>
    <s v="Good"/>
    <x v="3"/>
    <x v="3"/>
    <x v="1"/>
    <x v="1"/>
    <s v="REF456"/>
    <s v="Early Check-in"/>
    <d v="2025-03-19T00:00:00"/>
  </r>
  <r>
    <s v="TR000810"/>
    <x v="809"/>
    <x v="2"/>
    <s v="C00810"/>
    <s v="David"/>
    <x v="35"/>
    <x v="2"/>
    <x v="2"/>
    <x v="0"/>
    <x v="0"/>
    <x v="2"/>
    <n v="4"/>
    <x v="3"/>
    <x v="2"/>
    <x v="0"/>
    <s v="All Inclusive"/>
    <n v="48803.03"/>
    <n v="4381.53"/>
    <n v="2.9"/>
    <s v="None"/>
    <x v="2"/>
    <x v="0"/>
    <x v="0"/>
    <x v="1"/>
    <s v="REF123"/>
    <s v="Wheelchair"/>
    <d v="2025-03-20T00:00:00"/>
  </r>
  <r>
    <s v="TR000811"/>
    <x v="810"/>
    <x v="0"/>
    <s v="C00811"/>
    <s v="David"/>
    <x v="36"/>
    <x v="0"/>
    <x v="3"/>
    <x v="1"/>
    <x v="0"/>
    <x v="3"/>
    <n v="10"/>
    <x v="4"/>
    <x v="1"/>
    <x v="3"/>
    <s v="Full Board"/>
    <n v="13437.06"/>
    <n v="1361.09"/>
    <n v="4"/>
    <s v="Good"/>
    <x v="0"/>
    <x v="2"/>
    <x v="0"/>
    <x v="1"/>
    <s v="N/A"/>
    <s v="Early Check-in"/>
    <d v="2025-03-21T00:00:00"/>
  </r>
  <r>
    <s v="TR000812"/>
    <x v="811"/>
    <x v="0"/>
    <s v="C00812"/>
    <s v="Alice"/>
    <x v="42"/>
    <x v="2"/>
    <x v="4"/>
    <x v="1"/>
    <x v="0"/>
    <x v="4"/>
    <n v="3"/>
    <x v="4"/>
    <x v="3"/>
    <x v="0"/>
    <s v="Breakfast Only"/>
    <n v="25215.24"/>
    <n v="1710.38"/>
    <n v="4.8"/>
    <s v="Excellent"/>
    <x v="1"/>
    <x v="0"/>
    <x v="1"/>
    <x v="0"/>
    <s v="N/A"/>
    <s v="N/A"/>
    <d v="2025-03-22T00:00:00"/>
  </r>
  <r>
    <s v="TR000813"/>
    <x v="812"/>
    <x v="2"/>
    <s v="C00813"/>
    <s v="Alice"/>
    <x v="11"/>
    <x v="2"/>
    <x v="2"/>
    <x v="0"/>
    <x v="0"/>
    <x v="2"/>
    <n v="13"/>
    <x v="2"/>
    <x v="1"/>
    <x v="1"/>
    <s v="All Inclusive"/>
    <n v="5873.47"/>
    <n v="4653.7"/>
    <n v="1.5"/>
    <s v="Poor"/>
    <x v="0"/>
    <x v="0"/>
    <x v="2"/>
    <x v="0"/>
    <s v="REF456"/>
    <s v="Extra Bed"/>
    <d v="2025-03-23T00:00:00"/>
  </r>
  <r>
    <s v="TR000814"/>
    <x v="813"/>
    <x v="1"/>
    <s v="C00814"/>
    <s v="Eva"/>
    <x v="0"/>
    <x v="2"/>
    <x v="1"/>
    <x v="1"/>
    <x v="0"/>
    <x v="1"/>
    <n v="8"/>
    <x v="0"/>
    <x v="3"/>
    <x v="1"/>
    <s v="Breakfast Only"/>
    <n v="27536.28"/>
    <n v="2892.56"/>
    <n v="3.8"/>
    <s v="Good"/>
    <x v="0"/>
    <x v="3"/>
    <x v="1"/>
    <x v="1"/>
    <s v="REF321"/>
    <s v="Early Check-in"/>
    <d v="2025-03-24T00:00:00"/>
  </r>
  <r>
    <s v="TR000815"/>
    <x v="814"/>
    <x v="1"/>
    <s v="C00815"/>
    <s v="David"/>
    <x v="19"/>
    <x v="1"/>
    <x v="0"/>
    <x v="0"/>
    <x v="0"/>
    <x v="0"/>
    <n v="10"/>
    <x v="1"/>
    <x v="0"/>
    <x v="0"/>
    <s v="All Inclusive"/>
    <n v="20857.939999999999"/>
    <n v="894.81"/>
    <n v="1.9"/>
    <s v="Poor"/>
    <x v="0"/>
    <x v="3"/>
    <x v="1"/>
    <x v="1"/>
    <s v="REF123"/>
    <s v="Wheelchair"/>
    <d v="2025-03-25T00:00:00"/>
  </r>
  <r>
    <s v="TR000816"/>
    <x v="815"/>
    <x v="2"/>
    <s v="C00816"/>
    <s v="Bob"/>
    <x v="12"/>
    <x v="1"/>
    <x v="4"/>
    <x v="1"/>
    <x v="0"/>
    <x v="4"/>
    <n v="7"/>
    <x v="4"/>
    <x v="1"/>
    <x v="3"/>
    <s v="Breakfast Only"/>
    <n v="5099.0200000000004"/>
    <n v="3318.48"/>
    <n v="2.7"/>
    <s v="Average"/>
    <x v="0"/>
    <x v="0"/>
    <x v="2"/>
    <x v="0"/>
    <s v="REF321"/>
    <s v="Sea View"/>
    <d v="2025-03-26T00:00:00"/>
  </r>
  <r>
    <s v="TR000817"/>
    <x v="816"/>
    <x v="2"/>
    <s v="C00817"/>
    <s v="Alice"/>
    <x v="39"/>
    <x v="1"/>
    <x v="2"/>
    <x v="0"/>
    <x v="0"/>
    <x v="2"/>
    <n v="11"/>
    <x v="1"/>
    <x v="1"/>
    <x v="0"/>
    <s v="Full Board"/>
    <n v="18750.84"/>
    <n v="4953.8100000000004"/>
    <n v="1.1000000000000001"/>
    <s v="Poor"/>
    <x v="0"/>
    <x v="1"/>
    <x v="0"/>
    <x v="0"/>
    <s v="REF123"/>
    <s v="Extra Bed"/>
    <d v="2025-03-27T00:00:00"/>
  </r>
  <r>
    <s v="TR000818"/>
    <x v="817"/>
    <x v="0"/>
    <s v="C00818"/>
    <s v="Eva"/>
    <x v="49"/>
    <x v="0"/>
    <x v="3"/>
    <x v="1"/>
    <x v="0"/>
    <x v="3"/>
    <n v="6"/>
    <x v="4"/>
    <x v="1"/>
    <x v="2"/>
    <s v="Breakfast Only"/>
    <n v="21397.49"/>
    <n v="4117.2700000000004"/>
    <n v="1.5"/>
    <s v="Poor"/>
    <x v="2"/>
    <x v="3"/>
    <x v="1"/>
    <x v="0"/>
    <s v="REF123"/>
    <s v="Sea View"/>
    <d v="2025-03-28T00:00:00"/>
  </r>
  <r>
    <s v="TR000819"/>
    <x v="818"/>
    <x v="1"/>
    <s v="C00819"/>
    <s v="David"/>
    <x v="7"/>
    <x v="0"/>
    <x v="0"/>
    <x v="0"/>
    <x v="0"/>
    <x v="0"/>
    <n v="13"/>
    <x v="2"/>
    <x v="0"/>
    <x v="2"/>
    <s v="Full Board"/>
    <n v="49526.31"/>
    <n v="3728.71"/>
    <n v="2.2999999999999998"/>
    <s v="Average"/>
    <x v="3"/>
    <x v="0"/>
    <x v="2"/>
    <x v="1"/>
    <s v="REF123"/>
    <s v="Wheelchair"/>
    <d v="2025-03-29T00:00:00"/>
  </r>
  <r>
    <s v="TR000820"/>
    <x v="819"/>
    <x v="2"/>
    <s v="C00820"/>
    <s v="David"/>
    <x v="30"/>
    <x v="2"/>
    <x v="3"/>
    <x v="1"/>
    <x v="0"/>
    <x v="3"/>
    <n v="8"/>
    <x v="2"/>
    <x v="2"/>
    <x v="0"/>
    <s v="Full Board"/>
    <n v="12770.64"/>
    <n v="1040.23"/>
    <n v="2.4"/>
    <s v="Average"/>
    <x v="2"/>
    <x v="3"/>
    <x v="2"/>
    <x v="0"/>
    <s v="REF321"/>
    <s v="N/A"/>
    <d v="2025-03-30T00:00:00"/>
  </r>
  <r>
    <s v="TR000821"/>
    <x v="820"/>
    <x v="0"/>
    <s v="C00821"/>
    <s v="Bob"/>
    <x v="22"/>
    <x v="0"/>
    <x v="2"/>
    <x v="0"/>
    <x v="0"/>
    <x v="2"/>
    <n v="7"/>
    <x v="4"/>
    <x v="1"/>
    <x v="2"/>
    <s v="All Inclusive"/>
    <n v="28604.639999999999"/>
    <n v="4380.7"/>
    <n v="4.5999999999999996"/>
    <s v="Excellent"/>
    <x v="1"/>
    <x v="1"/>
    <x v="1"/>
    <x v="1"/>
    <s v="REF321"/>
    <s v="N/A"/>
    <d v="2025-03-31T00:00:00"/>
  </r>
  <r>
    <s v="TR000822"/>
    <x v="821"/>
    <x v="1"/>
    <s v="C00822"/>
    <s v="Eva"/>
    <x v="49"/>
    <x v="2"/>
    <x v="2"/>
    <x v="0"/>
    <x v="0"/>
    <x v="2"/>
    <n v="6"/>
    <x v="2"/>
    <x v="3"/>
    <x v="0"/>
    <s v="All Inclusive"/>
    <n v="49403.83"/>
    <n v="2628.94"/>
    <n v="4"/>
    <s v="Good"/>
    <x v="2"/>
    <x v="3"/>
    <x v="2"/>
    <x v="1"/>
    <s v="REF321"/>
    <s v="Extra Bed"/>
    <d v="2025-04-01T00:00:00"/>
  </r>
  <r>
    <s v="TR000823"/>
    <x v="822"/>
    <x v="3"/>
    <s v="C00823"/>
    <s v="David"/>
    <x v="13"/>
    <x v="2"/>
    <x v="4"/>
    <x v="1"/>
    <x v="0"/>
    <x v="4"/>
    <n v="3"/>
    <x v="2"/>
    <x v="2"/>
    <x v="2"/>
    <s v="All Inclusive"/>
    <n v="40224.9"/>
    <n v="4446.45"/>
    <n v="4.9000000000000004"/>
    <s v="Excellent"/>
    <x v="1"/>
    <x v="0"/>
    <x v="1"/>
    <x v="0"/>
    <s v="REF789"/>
    <s v="Early Check-in"/>
    <d v="2025-04-02T00:00:00"/>
  </r>
  <r>
    <s v="TR000824"/>
    <x v="823"/>
    <x v="0"/>
    <s v="C00824"/>
    <s v="Alice"/>
    <x v="46"/>
    <x v="2"/>
    <x v="1"/>
    <x v="1"/>
    <x v="0"/>
    <x v="1"/>
    <n v="9"/>
    <x v="4"/>
    <x v="2"/>
    <x v="0"/>
    <s v="Full Board"/>
    <n v="49688.27"/>
    <n v="1649.14"/>
    <n v="3.4"/>
    <s v="Average"/>
    <x v="3"/>
    <x v="0"/>
    <x v="0"/>
    <x v="1"/>
    <s v="REF321"/>
    <s v="Early Check-in"/>
    <d v="2025-04-03T00:00:00"/>
  </r>
  <r>
    <s v="TR000825"/>
    <x v="824"/>
    <x v="1"/>
    <s v="C00825"/>
    <s v="Bob"/>
    <x v="22"/>
    <x v="0"/>
    <x v="3"/>
    <x v="1"/>
    <x v="0"/>
    <x v="3"/>
    <n v="14"/>
    <x v="0"/>
    <x v="2"/>
    <x v="2"/>
    <s v="Half Board"/>
    <n v="48510.02"/>
    <n v="310.26"/>
    <n v="2"/>
    <s v="Average"/>
    <x v="0"/>
    <x v="1"/>
    <x v="1"/>
    <x v="0"/>
    <s v="REF456"/>
    <s v="Sea View"/>
    <d v="2025-04-04T00:00:00"/>
  </r>
  <r>
    <s v="TR000826"/>
    <x v="825"/>
    <x v="1"/>
    <s v="C00826"/>
    <s v="Eva"/>
    <x v="33"/>
    <x v="1"/>
    <x v="4"/>
    <x v="1"/>
    <x v="0"/>
    <x v="4"/>
    <n v="8"/>
    <x v="4"/>
    <x v="1"/>
    <x v="3"/>
    <s v="Half Board"/>
    <n v="26008.36"/>
    <n v="2379.88"/>
    <n v="2.2999999999999998"/>
    <s v="Average"/>
    <x v="3"/>
    <x v="0"/>
    <x v="0"/>
    <x v="1"/>
    <s v="REF789"/>
    <s v="N/A"/>
    <d v="2025-04-05T00:00:00"/>
  </r>
  <r>
    <s v="TR000827"/>
    <x v="826"/>
    <x v="0"/>
    <s v="C00827"/>
    <s v="Bob"/>
    <x v="0"/>
    <x v="0"/>
    <x v="0"/>
    <x v="0"/>
    <x v="0"/>
    <x v="0"/>
    <n v="7"/>
    <x v="0"/>
    <x v="0"/>
    <x v="3"/>
    <s v="Full Board"/>
    <n v="35729.660000000003"/>
    <n v="1349.19"/>
    <n v="2.2999999999999998"/>
    <s v="Average"/>
    <x v="2"/>
    <x v="1"/>
    <x v="2"/>
    <x v="0"/>
    <s v="REF123"/>
    <s v="Early Check-in"/>
    <d v="2025-04-06T00:00:00"/>
  </r>
  <r>
    <s v="TR000828"/>
    <x v="827"/>
    <x v="3"/>
    <s v="C00828"/>
    <s v="Alice"/>
    <x v="32"/>
    <x v="2"/>
    <x v="1"/>
    <x v="1"/>
    <x v="0"/>
    <x v="1"/>
    <n v="6"/>
    <x v="2"/>
    <x v="0"/>
    <x v="2"/>
    <s v="Full Board"/>
    <n v="8190.83"/>
    <n v="3576.15"/>
    <n v="2.2999999999999998"/>
    <s v="Average"/>
    <x v="2"/>
    <x v="0"/>
    <x v="1"/>
    <x v="0"/>
    <s v="N/A"/>
    <s v="Early Check-in"/>
    <d v="2025-04-07T00:00:00"/>
  </r>
  <r>
    <s v="TR000829"/>
    <x v="828"/>
    <x v="0"/>
    <s v="C00829"/>
    <s v="Eva"/>
    <x v="30"/>
    <x v="2"/>
    <x v="4"/>
    <x v="1"/>
    <x v="0"/>
    <x v="4"/>
    <n v="6"/>
    <x v="0"/>
    <x v="1"/>
    <x v="0"/>
    <s v="All Inclusive"/>
    <n v="23733.99"/>
    <n v="4785.53"/>
    <n v="3.7"/>
    <s v="Good"/>
    <x v="3"/>
    <x v="0"/>
    <x v="2"/>
    <x v="0"/>
    <s v="REF789"/>
    <s v="N/A"/>
    <d v="2025-04-08T00:00:00"/>
  </r>
  <r>
    <s v="TR000830"/>
    <x v="829"/>
    <x v="1"/>
    <s v="C00830"/>
    <s v="Bob"/>
    <x v="40"/>
    <x v="0"/>
    <x v="3"/>
    <x v="1"/>
    <x v="0"/>
    <x v="3"/>
    <n v="10"/>
    <x v="2"/>
    <x v="3"/>
    <x v="2"/>
    <s v="All Inclusive"/>
    <n v="41023.870000000003"/>
    <n v="3454.87"/>
    <n v="3.1"/>
    <s v="Average"/>
    <x v="3"/>
    <x v="3"/>
    <x v="1"/>
    <x v="0"/>
    <s v="REF789"/>
    <s v="N/A"/>
    <d v="2025-04-09T00:00:00"/>
  </r>
  <r>
    <s v="TR000831"/>
    <x v="830"/>
    <x v="2"/>
    <s v="C00831"/>
    <s v="Charlie"/>
    <x v="0"/>
    <x v="2"/>
    <x v="2"/>
    <x v="0"/>
    <x v="0"/>
    <x v="2"/>
    <n v="2"/>
    <x v="0"/>
    <x v="3"/>
    <x v="1"/>
    <s v="All Inclusive"/>
    <n v="26750.76"/>
    <n v="4434.67"/>
    <n v="2.5"/>
    <s v="None"/>
    <x v="2"/>
    <x v="3"/>
    <x v="2"/>
    <x v="1"/>
    <s v="REF123"/>
    <s v="Wheelchair"/>
    <d v="2025-04-10T00:00:00"/>
  </r>
  <r>
    <s v="TR000832"/>
    <x v="831"/>
    <x v="2"/>
    <s v="C00832"/>
    <s v="Alice"/>
    <x v="33"/>
    <x v="2"/>
    <x v="0"/>
    <x v="0"/>
    <x v="0"/>
    <x v="0"/>
    <n v="10"/>
    <x v="0"/>
    <x v="3"/>
    <x v="1"/>
    <s v="Half Board"/>
    <n v="36026.85"/>
    <n v="2265.12"/>
    <n v="1.6"/>
    <s v="None"/>
    <x v="3"/>
    <x v="1"/>
    <x v="0"/>
    <x v="0"/>
    <s v="REF321"/>
    <s v="Sea View"/>
    <d v="2025-04-11T00:00:00"/>
  </r>
  <r>
    <s v="TR000833"/>
    <x v="832"/>
    <x v="0"/>
    <s v="C00833"/>
    <s v="Alice"/>
    <x v="49"/>
    <x v="0"/>
    <x v="3"/>
    <x v="1"/>
    <x v="0"/>
    <x v="3"/>
    <n v="7"/>
    <x v="4"/>
    <x v="1"/>
    <x v="0"/>
    <s v="Half Board"/>
    <n v="38050.31"/>
    <n v="3858.2"/>
    <n v="1.1000000000000001"/>
    <s v="Poor"/>
    <x v="1"/>
    <x v="3"/>
    <x v="1"/>
    <x v="0"/>
    <s v="REF321"/>
    <s v="N/A"/>
    <d v="2025-04-12T00:00:00"/>
  </r>
  <r>
    <s v="TR000834"/>
    <x v="833"/>
    <x v="1"/>
    <s v="C00834"/>
    <s v="Alice"/>
    <x v="8"/>
    <x v="0"/>
    <x v="1"/>
    <x v="1"/>
    <x v="0"/>
    <x v="1"/>
    <n v="5"/>
    <x v="0"/>
    <x v="0"/>
    <x v="2"/>
    <s v="Full Board"/>
    <n v="14913.05"/>
    <n v="4215.22"/>
    <n v="1.9"/>
    <s v="Poor"/>
    <x v="1"/>
    <x v="2"/>
    <x v="2"/>
    <x v="0"/>
    <s v="REF789"/>
    <s v="Wheelchair"/>
    <d v="2025-04-13T00:00:00"/>
  </r>
  <r>
    <s v="TR000835"/>
    <x v="834"/>
    <x v="2"/>
    <s v="C00835"/>
    <s v="Charlie"/>
    <x v="43"/>
    <x v="0"/>
    <x v="1"/>
    <x v="1"/>
    <x v="0"/>
    <x v="1"/>
    <n v="11"/>
    <x v="2"/>
    <x v="1"/>
    <x v="2"/>
    <s v="Half Board"/>
    <n v="44157.87"/>
    <n v="3554.38"/>
    <n v="1.4"/>
    <s v="None"/>
    <x v="2"/>
    <x v="1"/>
    <x v="1"/>
    <x v="0"/>
    <s v="REF321"/>
    <s v="N/A"/>
    <d v="2025-04-14T00:00:00"/>
  </r>
  <r>
    <s v="TR000836"/>
    <x v="835"/>
    <x v="1"/>
    <s v="C00836"/>
    <s v="Charlie"/>
    <x v="4"/>
    <x v="2"/>
    <x v="2"/>
    <x v="0"/>
    <x v="0"/>
    <x v="2"/>
    <n v="8"/>
    <x v="4"/>
    <x v="0"/>
    <x v="3"/>
    <s v="All Inclusive"/>
    <n v="24611.65"/>
    <n v="2538.89"/>
    <n v="4.0999999999999996"/>
    <s v="Good"/>
    <x v="2"/>
    <x v="2"/>
    <x v="1"/>
    <x v="1"/>
    <s v="REF789"/>
    <s v="Extra Bed"/>
    <d v="2025-04-15T00:00:00"/>
  </r>
  <r>
    <s v="TR000837"/>
    <x v="836"/>
    <x v="0"/>
    <s v="C00837"/>
    <s v="David"/>
    <x v="4"/>
    <x v="2"/>
    <x v="2"/>
    <x v="0"/>
    <x v="0"/>
    <x v="2"/>
    <n v="10"/>
    <x v="0"/>
    <x v="2"/>
    <x v="0"/>
    <s v="All Inclusive"/>
    <n v="12878.7"/>
    <n v="3129.33"/>
    <n v="1.4"/>
    <s v="None"/>
    <x v="3"/>
    <x v="1"/>
    <x v="0"/>
    <x v="0"/>
    <s v="N/A"/>
    <s v="Extra Bed"/>
    <d v="2025-04-16T00:00:00"/>
  </r>
  <r>
    <s v="TR000838"/>
    <x v="837"/>
    <x v="2"/>
    <s v="C00838"/>
    <s v="Bob"/>
    <x v="27"/>
    <x v="1"/>
    <x v="0"/>
    <x v="0"/>
    <x v="0"/>
    <x v="0"/>
    <n v="6"/>
    <x v="4"/>
    <x v="1"/>
    <x v="1"/>
    <s v="All Inclusive"/>
    <n v="43674.55"/>
    <n v="3502.53"/>
    <n v="3.9"/>
    <s v="None"/>
    <x v="3"/>
    <x v="2"/>
    <x v="2"/>
    <x v="1"/>
    <s v="N/A"/>
    <s v="Extra Bed"/>
    <d v="2025-04-17T00:00:00"/>
  </r>
  <r>
    <s v="TR000839"/>
    <x v="838"/>
    <x v="1"/>
    <s v="C00839"/>
    <s v="David"/>
    <x v="36"/>
    <x v="1"/>
    <x v="0"/>
    <x v="0"/>
    <x v="0"/>
    <x v="0"/>
    <n v="6"/>
    <x v="1"/>
    <x v="0"/>
    <x v="1"/>
    <s v="All Inclusive"/>
    <n v="22637.48"/>
    <n v="1265.42"/>
    <n v="2.5"/>
    <s v="None"/>
    <x v="0"/>
    <x v="3"/>
    <x v="1"/>
    <x v="1"/>
    <s v="REF123"/>
    <s v="N/A"/>
    <d v="2025-04-18T00:00:00"/>
  </r>
  <r>
    <s v="TR000840"/>
    <x v="839"/>
    <x v="2"/>
    <s v="C00840"/>
    <s v="Bob"/>
    <x v="25"/>
    <x v="0"/>
    <x v="2"/>
    <x v="0"/>
    <x v="0"/>
    <x v="2"/>
    <n v="9"/>
    <x v="4"/>
    <x v="2"/>
    <x v="0"/>
    <s v="All Inclusive"/>
    <n v="38264.68"/>
    <n v="4047.9"/>
    <n v="1.3"/>
    <s v="Poor"/>
    <x v="1"/>
    <x v="3"/>
    <x v="1"/>
    <x v="1"/>
    <s v="REF456"/>
    <s v="Early Check-in"/>
    <d v="2025-04-19T00:00:00"/>
  </r>
  <r>
    <s v="TR000841"/>
    <x v="840"/>
    <x v="0"/>
    <s v="C00841"/>
    <s v="Charlie"/>
    <x v="26"/>
    <x v="1"/>
    <x v="2"/>
    <x v="0"/>
    <x v="0"/>
    <x v="2"/>
    <n v="8"/>
    <x v="1"/>
    <x v="2"/>
    <x v="1"/>
    <s v="Breakfast Only"/>
    <n v="28757.55"/>
    <n v="4751.62"/>
    <n v="4.3"/>
    <s v="Good"/>
    <x v="2"/>
    <x v="0"/>
    <x v="1"/>
    <x v="0"/>
    <s v="REF456"/>
    <s v="Early Check-in"/>
    <d v="2025-04-20T00:00:00"/>
  </r>
  <r>
    <s v="TR000842"/>
    <x v="841"/>
    <x v="1"/>
    <s v="C00842"/>
    <s v="Charlie"/>
    <x v="40"/>
    <x v="2"/>
    <x v="1"/>
    <x v="1"/>
    <x v="0"/>
    <x v="1"/>
    <n v="14"/>
    <x v="1"/>
    <x v="1"/>
    <x v="0"/>
    <s v="Full Board"/>
    <n v="20947.97"/>
    <n v="2326.1999999999998"/>
    <n v="3.3"/>
    <s v="None"/>
    <x v="2"/>
    <x v="2"/>
    <x v="1"/>
    <x v="1"/>
    <s v="REF321"/>
    <s v="Extra Bed"/>
    <d v="2025-04-21T00:00:00"/>
  </r>
  <r>
    <s v="TR000843"/>
    <x v="842"/>
    <x v="2"/>
    <s v="C00843"/>
    <s v="David"/>
    <x v="5"/>
    <x v="1"/>
    <x v="2"/>
    <x v="0"/>
    <x v="0"/>
    <x v="2"/>
    <n v="14"/>
    <x v="4"/>
    <x v="0"/>
    <x v="1"/>
    <s v="Full Board"/>
    <n v="41064.19"/>
    <n v="3505.34"/>
    <n v="1.9"/>
    <s v="Poor"/>
    <x v="2"/>
    <x v="0"/>
    <x v="1"/>
    <x v="0"/>
    <s v="REF456"/>
    <s v="Sea View"/>
    <d v="2025-04-22T00:00:00"/>
  </r>
  <r>
    <s v="TR000844"/>
    <x v="843"/>
    <x v="0"/>
    <s v="C00844"/>
    <s v="Eva"/>
    <x v="34"/>
    <x v="2"/>
    <x v="4"/>
    <x v="1"/>
    <x v="0"/>
    <x v="4"/>
    <n v="9"/>
    <x v="2"/>
    <x v="2"/>
    <x v="1"/>
    <s v="Half Board"/>
    <n v="30470.09"/>
    <n v="3685.13"/>
    <n v="4.5999999999999996"/>
    <s v="None"/>
    <x v="2"/>
    <x v="1"/>
    <x v="2"/>
    <x v="0"/>
    <s v="N/A"/>
    <s v="Wheelchair"/>
    <d v="2025-04-23T00:00:00"/>
  </r>
  <r>
    <s v="TR000845"/>
    <x v="844"/>
    <x v="2"/>
    <s v="C00845"/>
    <s v="David"/>
    <x v="5"/>
    <x v="0"/>
    <x v="3"/>
    <x v="1"/>
    <x v="0"/>
    <x v="3"/>
    <n v="12"/>
    <x v="2"/>
    <x v="1"/>
    <x v="0"/>
    <s v="All Inclusive"/>
    <n v="21356.42"/>
    <n v="3311.24"/>
    <n v="1.2"/>
    <s v="Poor"/>
    <x v="0"/>
    <x v="2"/>
    <x v="1"/>
    <x v="0"/>
    <s v="REF123"/>
    <s v="Extra Bed"/>
    <d v="2025-04-24T00:00:00"/>
  </r>
  <r>
    <s v="TR000846"/>
    <x v="845"/>
    <x v="2"/>
    <s v="C00846"/>
    <s v="Bob"/>
    <x v="45"/>
    <x v="0"/>
    <x v="2"/>
    <x v="0"/>
    <x v="0"/>
    <x v="2"/>
    <n v="13"/>
    <x v="2"/>
    <x v="2"/>
    <x v="0"/>
    <s v="Breakfast Only"/>
    <n v="8151.1"/>
    <n v="2735.58"/>
    <n v="1.8"/>
    <s v="Poor"/>
    <x v="1"/>
    <x v="0"/>
    <x v="1"/>
    <x v="1"/>
    <s v="N/A"/>
    <s v="Wheelchair"/>
    <d v="2025-04-25T00:00:00"/>
  </r>
  <r>
    <s v="TR000847"/>
    <x v="846"/>
    <x v="3"/>
    <s v="C00847"/>
    <s v="David"/>
    <x v="2"/>
    <x v="2"/>
    <x v="0"/>
    <x v="0"/>
    <x v="0"/>
    <x v="0"/>
    <n v="11"/>
    <x v="3"/>
    <x v="3"/>
    <x v="1"/>
    <s v="All Inclusive"/>
    <n v="45085.93"/>
    <n v="4408.24"/>
    <n v="4"/>
    <s v="Good"/>
    <x v="0"/>
    <x v="1"/>
    <x v="1"/>
    <x v="0"/>
    <s v="REF789"/>
    <s v="Wheelchair"/>
    <d v="2025-04-26T00:00:00"/>
  </r>
  <r>
    <s v="TR000848"/>
    <x v="847"/>
    <x v="3"/>
    <s v="C00848"/>
    <s v="Alice"/>
    <x v="42"/>
    <x v="1"/>
    <x v="4"/>
    <x v="1"/>
    <x v="0"/>
    <x v="4"/>
    <n v="3"/>
    <x v="1"/>
    <x v="1"/>
    <x v="1"/>
    <s v="All Inclusive"/>
    <n v="4667.07"/>
    <n v="2244.63"/>
    <n v="3.8"/>
    <s v="Good"/>
    <x v="1"/>
    <x v="2"/>
    <x v="2"/>
    <x v="1"/>
    <s v="REF321"/>
    <s v="Extra Bed"/>
    <d v="2025-04-27T00:00:00"/>
  </r>
  <r>
    <s v="TR000849"/>
    <x v="848"/>
    <x v="0"/>
    <s v="C00849"/>
    <s v="Bob"/>
    <x v="39"/>
    <x v="0"/>
    <x v="0"/>
    <x v="0"/>
    <x v="0"/>
    <x v="0"/>
    <n v="10"/>
    <x v="4"/>
    <x v="2"/>
    <x v="3"/>
    <s v="Half Board"/>
    <n v="43569.81"/>
    <n v="305.51"/>
    <n v="2.2000000000000002"/>
    <s v="Average"/>
    <x v="2"/>
    <x v="0"/>
    <x v="1"/>
    <x v="1"/>
    <s v="REF321"/>
    <s v="Early Check-in"/>
    <d v="2025-04-28T00:00:00"/>
  </r>
  <r>
    <s v="TR000850"/>
    <x v="849"/>
    <x v="3"/>
    <s v="C00850"/>
    <s v="Bob"/>
    <x v="7"/>
    <x v="0"/>
    <x v="4"/>
    <x v="1"/>
    <x v="0"/>
    <x v="4"/>
    <n v="4"/>
    <x v="2"/>
    <x v="1"/>
    <x v="2"/>
    <s v="Breakfast Only"/>
    <n v="19918.189999999999"/>
    <n v="4222.78"/>
    <n v="1.2"/>
    <s v="Poor"/>
    <x v="1"/>
    <x v="2"/>
    <x v="1"/>
    <x v="1"/>
    <s v="REF456"/>
    <s v="Sea View"/>
    <d v="2025-04-29T00:00:00"/>
  </r>
  <r>
    <s v="TR000851"/>
    <x v="850"/>
    <x v="0"/>
    <s v="C00851"/>
    <s v="Eva"/>
    <x v="41"/>
    <x v="1"/>
    <x v="2"/>
    <x v="0"/>
    <x v="0"/>
    <x v="2"/>
    <n v="7"/>
    <x v="2"/>
    <x v="1"/>
    <x v="0"/>
    <s v="Breakfast Only"/>
    <n v="33048.92"/>
    <n v="3369.91"/>
    <n v="4.4000000000000004"/>
    <s v="Good"/>
    <x v="2"/>
    <x v="2"/>
    <x v="0"/>
    <x v="1"/>
    <s v="REF789"/>
    <s v="Extra Bed"/>
    <d v="2025-04-30T00:00:00"/>
  </r>
  <r>
    <s v="TR000852"/>
    <x v="851"/>
    <x v="3"/>
    <s v="C00852"/>
    <s v="Charlie"/>
    <x v="10"/>
    <x v="1"/>
    <x v="3"/>
    <x v="1"/>
    <x v="0"/>
    <x v="3"/>
    <n v="7"/>
    <x v="4"/>
    <x v="0"/>
    <x v="0"/>
    <s v="Full Board"/>
    <n v="46343.39"/>
    <n v="4246.29"/>
    <n v="2.2999999999999998"/>
    <s v="Average"/>
    <x v="0"/>
    <x v="0"/>
    <x v="0"/>
    <x v="0"/>
    <s v="REF456"/>
    <s v="Wheelchair"/>
    <d v="2025-05-01T00:00:00"/>
  </r>
  <r>
    <s v="TR000853"/>
    <x v="852"/>
    <x v="2"/>
    <s v="C00853"/>
    <s v="Bob"/>
    <x v="13"/>
    <x v="2"/>
    <x v="0"/>
    <x v="0"/>
    <x v="0"/>
    <x v="0"/>
    <n v="3"/>
    <x v="1"/>
    <x v="0"/>
    <x v="2"/>
    <s v="All Inclusive"/>
    <n v="10130.209999999999"/>
    <n v="692.74"/>
    <n v="1.8"/>
    <s v="None"/>
    <x v="1"/>
    <x v="3"/>
    <x v="1"/>
    <x v="0"/>
    <s v="REF456"/>
    <s v="N/A"/>
    <d v="2025-05-02T00:00:00"/>
  </r>
  <r>
    <s v="TR000854"/>
    <x v="853"/>
    <x v="0"/>
    <s v="C00854"/>
    <s v="Charlie"/>
    <x v="23"/>
    <x v="1"/>
    <x v="4"/>
    <x v="1"/>
    <x v="0"/>
    <x v="4"/>
    <n v="13"/>
    <x v="4"/>
    <x v="2"/>
    <x v="3"/>
    <s v="Breakfast Only"/>
    <n v="29646.67"/>
    <n v="153.76"/>
    <n v="3.1"/>
    <s v="None"/>
    <x v="3"/>
    <x v="3"/>
    <x v="1"/>
    <x v="0"/>
    <s v="REF456"/>
    <s v="N/A"/>
    <d v="2025-05-03T00:00:00"/>
  </r>
  <r>
    <s v="TR000855"/>
    <x v="854"/>
    <x v="0"/>
    <s v="C00855"/>
    <s v="David"/>
    <x v="33"/>
    <x v="1"/>
    <x v="1"/>
    <x v="1"/>
    <x v="0"/>
    <x v="1"/>
    <n v="14"/>
    <x v="3"/>
    <x v="1"/>
    <x v="1"/>
    <s v="Full Board"/>
    <n v="38928.339999999997"/>
    <n v="4671.87"/>
    <n v="4.5999999999999996"/>
    <s v="Excellent"/>
    <x v="1"/>
    <x v="0"/>
    <x v="0"/>
    <x v="0"/>
    <s v="REF789"/>
    <s v="Wheelchair"/>
    <d v="2025-05-04T00:00:00"/>
  </r>
  <r>
    <s v="TR000856"/>
    <x v="855"/>
    <x v="2"/>
    <s v="C00856"/>
    <s v="Alice"/>
    <x v="34"/>
    <x v="1"/>
    <x v="2"/>
    <x v="0"/>
    <x v="0"/>
    <x v="2"/>
    <n v="8"/>
    <x v="3"/>
    <x v="1"/>
    <x v="1"/>
    <s v="Breakfast Only"/>
    <n v="38606.44"/>
    <n v="738.64"/>
    <n v="1.2"/>
    <s v="Poor"/>
    <x v="2"/>
    <x v="1"/>
    <x v="2"/>
    <x v="0"/>
    <s v="REF456"/>
    <s v="Extra Bed"/>
    <d v="2025-05-05T00:00:00"/>
  </r>
  <r>
    <s v="TR000857"/>
    <x v="856"/>
    <x v="0"/>
    <s v="C00857"/>
    <s v="Eva"/>
    <x v="24"/>
    <x v="2"/>
    <x v="3"/>
    <x v="1"/>
    <x v="0"/>
    <x v="3"/>
    <n v="10"/>
    <x v="4"/>
    <x v="3"/>
    <x v="3"/>
    <s v="All Inclusive"/>
    <n v="27704.7"/>
    <n v="4048.26"/>
    <n v="4.0999999999999996"/>
    <s v="Good"/>
    <x v="3"/>
    <x v="0"/>
    <x v="2"/>
    <x v="1"/>
    <s v="REF321"/>
    <s v="Early Check-in"/>
    <d v="2025-05-06T00:00:00"/>
  </r>
  <r>
    <s v="TR000858"/>
    <x v="857"/>
    <x v="0"/>
    <s v="C00858"/>
    <s v="Charlie"/>
    <x v="32"/>
    <x v="2"/>
    <x v="2"/>
    <x v="0"/>
    <x v="0"/>
    <x v="2"/>
    <n v="13"/>
    <x v="1"/>
    <x v="1"/>
    <x v="3"/>
    <s v="Full Board"/>
    <n v="32362.75"/>
    <n v="4116.05"/>
    <n v="3.3"/>
    <s v="Average"/>
    <x v="2"/>
    <x v="0"/>
    <x v="0"/>
    <x v="1"/>
    <s v="REF456"/>
    <s v="Extra Bed"/>
    <d v="2025-05-07T00:00:00"/>
  </r>
  <r>
    <s v="TR000859"/>
    <x v="858"/>
    <x v="3"/>
    <s v="C00859"/>
    <s v="Bob"/>
    <x v="7"/>
    <x v="0"/>
    <x v="1"/>
    <x v="1"/>
    <x v="0"/>
    <x v="1"/>
    <n v="11"/>
    <x v="2"/>
    <x v="0"/>
    <x v="2"/>
    <s v="Breakfast Only"/>
    <n v="38603.769999999997"/>
    <n v="3543.53"/>
    <n v="2.7"/>
    <s v="None"/>
    <x v="3"/>
    <x v="2"/>
    <x v="1"/>
    <x v="1"/>
    <s v="REF789"/>
    <s v="Sea View"/>
    <d v="2025-05-08T00:00:00"/>
  </r>
  <r>
    <s v="TR000860"/>
    <x v="859"/>
    <x v="0"/>
    <s v="C00860"/>
    <s v="Charlie"/>
    <x v="26"/>
    <x v="2"/>
    <x v="3"/>
    <x v="1"/>
    <x v="0"/>
    <x v="3"/>
    <n v="12"/>
    <x v="3"/>
    <x v="1"/>
    <x v="2"/>
    <s v="Half Board"/>
    <n v="42528.3"/>
    <n v="656.31"/>
    <n v="4"/>
    <s v="Good"/>
    <x v="3"/>
    <x v="3"/>
    <x v="0"/>
    <x v="0"/>
    <s v="REF789"/>
    <s v="N/A"/>
    <d v="2025-05-09T00:00:00"/>
  </r>
  <r>
    <s v="TR000861"/>
    <x v="860"/>
    <x v="1"/>
    <s v="C00861"/>
    <s v="Bob"/>
    <x v="31"/>
    <x v="0"/>
    <x v="1"/>
    <x v="1"/>
    <x v="0"/>
    <x v="1"/>
    <n v="2"/>
    <x v="3"/>
    <x v="0"/>
    <x v="1"/>
    <s v="Breakfast Only"/>
    <n v="38805.22"/>
    <n v="3336.99"/>
    <n v="4.9000000000000004"/>
    <s v="None"/>
    <x v="1"/>
    <x v="3"/>
    <x v="2"/>
    <x v="1"/>
    <s v="N/A"/>
    <s v="Wheelchair"/>
    <d v="2025-05-10T00:00:00"/>
  </r>
  <r>
    <s v="TR000862"/>
    <x v="861"/>
    <x v="2"/>
    <s v="C00862"/>
    <s v="Charlie"/>
    <x v="21"/>
    <x v="1"/>
    <x v="2"/>
    <x v="0"/>
    <x v="0"/>
    <x v="2"/>
    <n v="9"/>
    <x v="1"/>
    <x v="3"/>
    <x v="3"/>
    <s v="All Inclusive"/>
    <n v="19638.23"/>
    <n v="4445.43"/>
    <n v="1.9"/>
    <s v="Poor"/>
    <x v="1"/>
    <x v="3"/>
    <x v="0"/>
    <x v="0"/>
    <s v="REF456"/>
    <s v="Early Check-in"/>
    <d v="2025-05-11T00:00:00"/>
  </r>
  <r>
    <s v="TR000863"/>
    <x v="862"/>
    <x v="3"/>
    <s v="C00863"/>
    <s v="Bob"/>
    <x v="43"/>
    <x v="0"/>
    <x v="4"/>
    <x v="1"/>
    <x v="0"/>
    <x v="4"/>
    <n v="3"/>
    <x v="3"/>
    <x v="2"/>
    <x v="3"/>
    <s v="Half Board"/>
    <n v="49846.14"/>
    <n v="2127.66"/>
    <n v="1.6"/>
    <s v="None"/>
    <x v="3"/>
    <x v="3"/>
    <x v="2"/>
    <x v="1"/>
    <s v="REF789"/>
    <s v="Extra Bed"/>
    <d v="2025-05-12T00:00:00"/>
  </r>
  <r>
    <s v="TR000864"/>
    <x v="863"/>
    <x v="3"/>
    <s v="C00864"/>
    <s v="David"/>
    <x v="5"/>
    <x v="0"/>
    <x v="2"/>
    <x v="0"/>
    <x v="0"/>
    <x v="2"/>
    <n v="2"/>
    <x v="3"/>
    <x v="0"/>
    <x v="1"/>
    <s v="Breakfast Only"/>
    <n v="23421.63"/>
    <n v="2067.58"/>
    <n v="4.7"/>
    <s v="Excellent"/>
    <x v="3"/>
    <x v="0"/>
    <x v="1"/>
    <x v="1"/>
    <s v="REF456"/>
    <s v="Sea View"/>
    <d v="2025-05-13T00:00:00"/>
  </r>
  <r>
    <s v="TR000865"/>
    <x v="864"/>
    <x v="1"/>
    <s v="C00865"/>
    <s v="Bob"/>
    <x v="3"/>
    <x v="1"/>
    <x v="2"/>
    <x v="0"/>
    <x v="0"/>
    <x v="2"/>
    <n v="9"/>
    <x v="1"/>
    <x v="2"/>
    <x v="1"/>
    <s v="Breakfast Only"/>
    <n v="4149.84"/>
    <n v="2214.29"/>
    <n v="3.7"/>
    <s v="Good"/>
    <x v="3"/>
    <x v="2"/>
    <x v="1"/>
    <x v="1"/>
    <s v="REF123"/>
    <s v="Extra Bed"/>
    <d v="2025-05-14T00:00:00"/>
  </r>
  <r>
    <s v="TR000866"/>
    <x v="865"/>
    <x v="2"/>
    <s v="C00866"/>
    <s v="Bob"/>
    <x v="49"/>
    <x v="0"/>
    <x v="2"/>
    <x v="0"/>
    <x v="0"/>
    <x v="2"/>
    <n v="3"/>
    <x v="4"/>
    <x v="2"/>
    <x v="1"/>
    <s v="Full Board"/>
    <n v="20043"/>
    <n v="411.36"/>
    <n v="2.8"/>
    <s v="Average"/>
    <x v="2"/>
    <x v="3"/>
    <x v="1"/>
    <x v="0"/>
    <s v="REF321"/>
    <s v="Sea View"/>
    <d v="2025-05-15T00:00:00"/>
  </r>
  <r>
    <s v="TR000867"/>
    <x v="866"/>
    <x v="2"/>
    <s v="C00867"/>
    <s v="Alice"/>
    <x v="51"/>
    <x v="2"/>
    <x v="0"/>
    <x v="0"/>
    <x v="0"/>
    <x v="0"/>
    <n v="7"/>
    <x v="2"/>
    <x v="2"/>
    <x v="1"/>
    <s v="All Inclusive"/>
    <n v="9005.7999999999993"/>
    <n v="4460.13"/>
    <n v="3.3"/>
    <s v="Average"/>
    <x v="1"/>
    <x v="3"/>
    <x v="2"/>
    <x v="0"/>
    <s v="REF321"/>
    <s v="Extra Bed"/>
    <d v="2025-05-16T00:00:00"/>
  </r>
  <r>
    <s v="TR000868"/>
    <x v="867"/>
    <x v="3"/>
    <s v="C00868"/>
    <s v="Bob"/>
    <x v="44"/>
    <x v="2"/>
    <x v="1"/>
    <x v="1"/>
    <x v="0"/>
    <x v="1"/>
    <n v="7"/>
    <x v="2"/>
    <x v="2"/>
    <x v="1"/>
    <s v="Breakfast Only"/>
    <n v="8707.7999999999993"/>
    <n v="4345.91"/>
    <n v="4"/>
    <s v="None"/>
    <x v="2"/>
    <x v="2"/>
    <x v="0"/>
    <x v="0"/>
    <s v="REF456"/>
    <s v="Early Check-in"/>
    <d v="2025-05-17T00:00:00"/>
  </r>
  <r>
    <s v="TR000869"/>
    <x v="868"/>
    <x v="0"/>
    <s v="C00869"/>
    <s v="Alice"/>
    <x v="22"/>
    <x v="2"/>
    <x v="1"/>
    <x v="1"/>
    <x v="0"/>
    <x v="1"/>
    <n v="6"/>
    <x v="3"/>
    <x v="0"/>
    <x v="2"/>
    <s v="Breakfast Only"/>
    <n v="16232.15"/>
    <n v="4989.55"/>
    <n v="4.0999999999999996"/>
    <s v="Good"/>
    <x v="1"/>
    <x v="0"/>
    <x v="1"/>
    <x v="0"/>
    <s v="REF321"/>
    <s v="Early Check-in"/>
    <d v="2025-05-18T00:00:00"/>
  </r>
  <r>
    <s v="TR000870"/>
    <x v="869"/>
    <x v="3"/>
    <s v="C00870"/>
    <s v="Eva"/>
    <x v="15"/>
    <x v="2"/>
    <x v="1"/>
    <x v="1"/>
    <x v="0"/>
    <x v="1"/>
    <n v="9"/>
    <x v="2"/>
    <x v="3"/>
    <x v="1"/>
    <s v="Breakfast Only"/>
    <n v="5508.65"/>
    <n v="2925.92"/>
    <n v="4.7"/>
    <s v="Excellent"/>
    <x v="0"/>
    <x v="0"/>
    <x v="2"/>
    <x v="1"/>
    <s v="REF321"/>
    <s v="Wheelchair"/>
    <d v="2025-05-19T00:00:00"/>
  </r>
  <r>
    <s v="TR000871"/>
    <x v="870"/>
    <x v="2"/>
    <s v="C00871"/>
    <s v="Alice"/>
    <x v="41"/>
    <x v="0"/>
    <x v="0"/>
    <x v="0"/>
    <x v="0"/>
    <x v="0"/>
    <n v="4"/>
    <x v="4"/>
    <x v="1"/>
    <x v="3"/>
    <s v="All Inclusive"/>
    <n v="35360.07"/>
    <n v="3755.96"/>
    <n v="2.7"/>
    <s v="None"/>
    <x v="2"/>
    <x v="0"/>
    <x v="1"/>
    <x v="0"/>
    <s v="REF123"/>
    <s v="Early Check-in"/>
    <d v="2025-05-20T00:00:00"/>
  </r>
  <r>
    <s v="TR000872"/>
    <x v="871"/>
    <x v="1"/>
    <s v="C00872"/>
    <s v="David"/>
    <x v="4"/>
    <x v="0"/>
    <x v="4"/>
    <x v="1"/>
    <x v="0"/>
    <x v="4"/>
    <n v="14"/>
    <x v="3"/>
    <x v="0"/>
    <x v="0"/>
    <s v="Half Board"/>
    <n v="6477.48"/>
    <n v="1013.36"/>
    <n v="2.2000000000000002"/>
    <s v="Average"/>
    <x v="1"/>
    <x v="3"/>
    <x v="0"/>
    <x v="0"/>
    <s v="REF321"/>
    <s v="Sea View"/>
    <d v="2025-05-21T00:00:00"/>
  </r>
  <r>
    <s v="TR000873"/>
    <x v="872"/>
    <x v="3"/>
    <s v="C00873"/>
    <s v="Alice"/>
    <x v="2"/>
    <x v="1"/>
    <x v="2"/>
    <x v="0"/>
    <x v="0"/>
    <x v="2"/>
    <n v="11"/>
    <x v="2"/>
    <x v="3"/>
    <x v="2"/>
    <s v="All Inclusive"/>
    <n v="12554.61"/>
    <n v="3337.64"/>
    <n v="3.6"/>
    <s v="None"/>
    <x v="3"/>
    <x v="3"/>
    <x v="1"/>
    <x v="1"/>
    <s v="REF321"/>
    <s v="Wheelchair"/>
    <d v="2025-05-22T00:00:00"/>
  </r>
  <r>
    <s v="TR000874"/>
    <x v="873"/>
    <x v="2"/>
    <s v="C00874"/>
    <s v="Eva"/>
    <x v="41"/>
    <x v="0"/>
    <x v="4"/>
    <x v="1"/>
    <x v="0"/>
    <x v="4"/>
    <n v="5"/>
    <x v="0"/>
    <x v="1"/>
    <x v="3"/>
    <s v="Full Board"/>
    <n v="7366.29"/>
    <n v="3248.66"/>
    <n v="2.7"/>
    <s v="Average"/>
    <x v="3"/>
    <x v="3"/>
    <x v="2"/>
    <x v="1"/>
    <s v="REF789"/>
    <s v="Early Check-in"/>
    <d v="2025-05-23T00:00:00"/>
  </r>
  <r>
    <s v="TR000875"/>
    <x v="874"/>
    <x v="3"/>
    <s v="C00875"/>
    <s v="David"/>
    <x v="38"/>
    <x v="0"/>
    <x v="0"/>
    <x v="0"/>
    <x v="0"/>
    <x v="0"/>
    <n v="8"/>
    <x v="0"/>
    <x v="2"/>
    <x v="0"/>
    <s v="Full Board"/>
    <n v="5968.88"/>
    <n v="4506.04"/>
    <n v="3.4"/>
    <s v="None"/>
    <x v="1"/>
    <x v="0"/>
    <x v="2"/>
    <x v="1"/>
    <s v="REF321"/>
    <s v="N/A"/>
    <d v="2025-05-24T00:00:00"/>
  </r>
  <r>
    <s v="TR000876"/>
    <x v="875"/>
    <x v="0"/>
    <s v="C00876"/>
    <s v="Charlie"/>
    <x v="8"/>
    <x v="0"/>
    <x v="1"/>
    <x v="1"/>
    <x v="0"/>
    <x v="1"/>
    <n v="8"/>
    <x v="0"/>
    <x v="1"/>
    <x v="2"/>
    <s v="All Inclusive"/>
    <n v="15584.33"/>
    <n v="4153.96"/>
    <n v="2.7"/>
    <s v="Average"/>
    <x v="3"/>
    <x v="3"/>
    <x v="1"/>
    <x v="0"/>
    <s v="REF456"/>
    <s v="Sea View"/>
    <d v="2025-05-25T00:00:00"/>
  </r>
  <r>
    <s v="TR000877"/>
    <x v="876"/>
    <x v="3"/>
    <s v="C00877"/>
    <s v="Charlie"/>
    <x v="28"/>
    <x v="1"/>
    <x v="2"/>
    <x v="0"/>
    <x v="0"/>
    <x v="2"/>
    <n v="14"/>
    <x v="0"/>
    <x v="1"/>
    <x v="1"/>
    <s v="Breakfast Only"/>
    <n v="29879.25"/>
    <n v="4692.33"/>
    <n v="1.6"/>
    <s v="Poor"/>
    <x v="3"/>
    <x v="1"/>
    <x v="1"/>
    <x v="1"/>
    <s v="REF321"/>
    <s v="Wheelchair"/>
    <d v="2025-05-26T00:00:00"/>
  </r>
  <r>
    <s v="TR000878"/>
    <x v="877"/>
    <x v="3"/>
    <s v="C00878"/>
    <s v="Alice"/>
    <x v="31"/>
    <x v="2"/>
    <x v="3"/>
    <x v="1"/>
    <x v="0"/>
    <x v="3"/>
    <n v="13"/>
    <x v="0"/>
    <x v="3"/>
    <x v="2"/>
    <s v="Breakfast Only"/>
    <n v="48340.22"/>
    <n v="4344.17"/>
    <n v="2.9"/>
    <s v="Average"/>
    <x v="0"/>
    <x v="2"/>
    <x v="2"/>
    <x v="1"/>
    <s v="REF456"/>
    <s v="Sea View"/>
    <d v="2025-05-27T00:00:00"/>
  </r>
  <r>
    <s v="TR000879"/>
    <x v="878"/>
    <x v="2"/>
    <s v="C00879"/>
    <s v="Alice"/>
    <x v="36"/>
    <x v="0"/>
    <x v="3"/>
    <x v="1"/>
    <x v="0"/>
    <x v="3"/>
    <n v="9"/>
    <x v="3"/>
    <x v="1"/>
    <x v="1"/>
    <s v="Half Board"/>
    <n v="44151.16"/>
    <n v="4343.47"/>
    <n v="3.8"/>
    <s v="Good"/>
    <x v="0"/>
    <x v="1"/>
    <x v="1"/>
    <x v="0"/>
    <s v="REF321"/>
    <s v="Wheelchair"/>
    <d v="2025-05-28T00:00:00"/>
  </r>
  <r>
    <s v="TR000880"/>
    <x v="879"/>
    <x v="2"/>
    <s v="C00880"/>
    <s v="Eva"/>
    <x v="19"/>
    <x v="1"/>
    <x v="4"/>
    <x v="1"/>
    <x v="0"/>
    <x v="4"/>
    <n v="3"/>
    <x v="1"/>
    <x v="2"/>
    <x v="1"/>
    <s v="All Inclusive"/>
    <n v="44168.89"/>
    <n v="318.62"/>
    <n v="4.2"/>
    <s v="Good"/>
    <x v="0"/>
    <x v="1"/>
    <x v="1"/>
    <x v="1"/>
    <s v="REF456"/>
    <s v="Sea View"/>
    <d v="2025-05-29T00:00:00"/>
  </r>
  <r>
    <s v="TR000881"/>
    <x v="880"/>
    <x v="2"/>
    <s v="C00881"/>
    <s v="Eva"/>
    <x v="51"/>
    <x v="1"/>
    <x v="1"/>
    <x v="1"/>
    <x v="0"/>
    <x v="1"/>
    <n v="12"/>
    <x v="1"/>
    <x v="0"/>
    <x v="1"/>
    <s v="All Inclusive"/>
    <n v="11275.15"/>
    <n v="4229.8100000000004"/>
    <n v="3"/>
    <s v="Average"/>
    <x v="2"/>
    <x v="3"/>
    <x v="1"/>
    <x v="0"/>
    <s v="REF321"/>
    <s v="N/A"/>
    <d v="2025-05-30T00:00:00"/>
  </r>
  <r>
    <s v="TR000882"/>
    <x v="881"/>
    <x v="3"/>
    <s v="C00882"/>
    <s v="Bob"/>
    <x v="20"/>
    <x v="1"/>
    <x v="3"/>
    <x v="1"/>
    <x v="0"/>
    <x v="3"/>
    <n v="13"/>
    <x v="3"/>
    <x v="0"/>
    <x v="0"/>
    <s v="Breakfast Only"/>
    <n v="15450.64"/>
    <n v="3037.39"/>
    <n v="1.7"/>
    <s v="Poor"/>
    <x v="0"/>
    <x v="2"/>
    <x v="0"/>
    <x v="0"/>
    <s v="REF456"/>
    <s v="Early Check-in"/>
    <d v="2025-05-31T00:00:00"/>
  </r>
  <r>
    <s v="TR000883"/>
    <x v="882"/>
    <x v="0"/>
    <s v="C00883"/>
    <s v="Eva"/>
    <x v="5"/>
    <x v="2"/>
    <x v="4"/>
    <x v="1"/>
    <x v="0"/>
    <x v="4"/>
    <n v="3"/>
    <x v="3"/>
    <x v="3"/>
    <x v="2"/>
    <s v="Full Board"/>
    <n v="6590.49"/>
    <n v="1902.22"/>
    <n v="2.7"/>
    <s v="Average"/>
    <x v="0"/>
    <x v="1"/>
    <x v="0"/>
    <x v="0"/>
    <s v="REF321"/>
    <s v="Extra Bed"/>
    <d v="2025-06-01T00:00:00"/>
  </r>
  <r>
    <s v="TR000884"/>
    <x v="883"/>
    <x v="1"/>
    <s v="C00884"/>
    <s v="Bob"/>
    <x v="50"/>
    <x v="0"/>
    <x v="0"/>
    <x v="0"/>
    <x v="0"/>
    <x v="0"/>
    <n v="5"/>
    <x v="4"/>
    <x v="2"/>
    <x v="1"/>
    <s v="Full Board"/>
    <n v="39588.01"/>
    <n v="282.57"/>
    <n v="4.0999999999999996"/>
    <s v="Good"/>
    <x v="0"/>
    <x v="0"/>
    <x v="0"/>
    <x v="1"/>
    <s v="REF123"/>
    <s v="Extra Bed"/>
    <d v="2025-06-02T00:00:00"/>
  </r>
  <r>
    <s v="TR000885"/>
    <x v="884"/>
    <x v="1"/>
    <s v="C00885"/>
    <s v="David"/>
    <x v="38"/>
    <x v="1"/>
    <x v="4"/>
    <x v="1"/>
    <x v="0"/>
    <x v="4"/>
    <n v="14"/>
    <x v="1"/>
    <x v="2"/>
    <x v="3"/>
    <s v="Half Board"/>
    <n v="6281.37"/>
    <n v="3388.37"/>
    <n v="2.7"/>
    <s v="Average"/>
    <x v="1"/>
    <x v="0"/>
    <x v="1"/>
    <x v="1"/>
    <s v="REF789"/>
    <s v="Extra Bed"/>
    <d v="2025-06-03T00:00:00"/>
  </r>
  <r>
    <s v="TR000886"/>
    <x v="885"/>
    <x v="2"/>
    <s v="C00886"/>
    <s v="Alice"/>
    <x v="20"/>
    <x v="2"/>
    <x v="4"/>
    <x v="1"/>
    <x v="0"/>
    <x v="4"/>
    <n v="11"/>
    <x v="0"/>
    <x v="1"/>
    <x v="2"/>
    <s v="Half Board"/>
    <n v="29164.7"/>
    <n v="1641.01"/>
    <n v="3.8"/>
    <s v="Good"/>
    <x v="3"/>
    <x v="0"/>
    <x v="2"/>
    <x v="1"/>
    <s v="REF789"/>
    <s v="Wheelchair"/>
    <d v="2025-06-04T00:00:00"/>
  </r>
  <r>
    <s v="TR000887"/>
    <x v="886"/>
    <x v="2"/>
    <s v="C00887"/>
    <s v="David"/>
    <x v="48"/>
    <x v="1"/>
    <x v="4"/>
    <x v="1"/>
    <x v="0"/>
    <x v="4"/>
    <n v="14"/>
    <x v="3"/>
    <x v="3"/>
    <x v="3"/>
    <s v="Full Board"/>
    <n v="14650.15"/>
    <n v="2338.88"/>
    <n v="3"/>
    <s v="Average"/>
    <x v="1"/>
    <x v="0"/>
    <x v="1"/>
    <x v="0"/>
    <s v="REF789"/>
    <s v="Early Check-in"/>
    <d v="2025-06-05T00:00:00"/>
  </r>
  <r>
    <s v="TR000888"/>
    <x v="887"/>
    <x v="3"/>
    <s v="C00888"/>
    <s v="Eva"/>
    <x v="16"/>
    <x v="1"/>
    <x v="2"/>
    <x v="0"/>
    <x v="0"/>
    <x v="2"/>
    <n v="10"/>
    <x v="0"/>
    <x v="2"/>
    <x v="0"/>
    <s v="All Inclusive"/>
    <n v="14441.94"/>
    <n v="3408.64"/>
    <n v="2"/>
    <s v="Average"/>
    <x v="0"/>
    <x v="2"/>
    <x v="1"/>
    <x v="1"/>
    <s v="REF789"/>
    <s v="Wheelchair"/>
    <d v="2025-06-06T00:00:00"/>
  </r>
  <r>
    <s v="TR000889"/>
    <x v="888"/>
    <x v="1"/>
    <s v="C00889"/>
    <s v="David"/>
    <x v="12"/>
    <x v="1"/>
    <x v="4"/>
    <x v="1"/>
    <x v="0"/>
    <x v="4"/>
    <n v="11"/>
    <x v="1"/>
    <x v="2"/>
    <x v="0"/>
    <s v="Half Board"/>
    <n v="49564.08"/>
    <n v="4558.87"/>
    <n v="4.2"/>
    <s v="None"/>
    <x v="2"/>
    <x v="0"/>
    <x v="0"/>
    <x v="0"/>
    <s v="REF123"/>
    <s v="Wheelchair"/>
    <d v="2025-06-07T00:00:00"/>
  </r>
  <r>
    <s v="TR000890"/>
    <x v="889"/>
    <x v="2"/>
    <s v="C00890"/>
    <s v="David"/>
    <x v="36"/>
    <x v="1"/>
    <x v="4"/>
    <x v="1"/>
    <x v="0"/>
    <x v="4"/>
    <n v="13"/>
    <x v="2"/>
    <x v="2"/>
    <x v="2"/>
    <s v="Breakfast Only"/>
    <n v="38568.65"/>
    <n v="4127.18"/>
    <n v="1.3"/>
    <s v="Poor"/>
    <x v="1"/>
    <x v="2"/>
    <x v="2"/>
    <x v="1"/>
    <s v="REF123"/>
    <s v="Wheelchair"/>
    <d v="2025-06-08T00:00:00"/>
  </r>
  <r>
    <s v="TR000891"/>
    <x v="890"/>
    <x v="0"/>
    <s v="C00891"/>
    <s v="David"/>
    <x v="40"/>
    <x v="1"/>
    <x v="2"/>
    <x v="0"/>
    <x v="0"/>
    <x v="2"/>
    <n v="10"/>
    <x v="2"/>
    <x v="0"/>
    <x v="0"/>
    <s v="All Inclusive"/>
    <n v="42336.15"/>
    <n v="2252.9899999999998"/>
    <n v="3.1"/>
    <s v="Average"/>
    <x v="0"/>
    <x v="2"/>
    <x v="0"/>
    <x v="0"/>
    <s v="REF321"/>
    <s v="Wheelchair"/>
    <d v="2025-06-09T00:00:00"/>
  </r>
  <r>
    <s v="TR000892"/>
    <x v="891"/>
    <x v="0"/>
    <s v="C00892"/>
    <s v="Eva"/>
    <x v="16"/>
    <x v="2"/>
    <x v="2"/>
    <x v="0"/>
    <x v="0"/>
    <x v="2"/>
    <n v="14"/>
    <x v="3"/>
    <x v="0"/>
    <x v="0"/>
    <s v="Breakfast Only"/>
    <n v="29883.19"/>
    <n v="1938.92"/>
    <n v="1.8"/>
    <s v="Poor"/>
    <x v="2"/>
    <x v="2"/>
    <x v="2"/>
    <x v="0"/>
    <s v="REF123"/>
    <s v="Early Check-in"/>
    <d v="2025-06-10T00:00:00"/>
  </r>
  <r>
    <s v="TR000893"/>
    <x v="892"/>
    <x v="2"/>
    <s v="C00893"/>
    <s v="David"/>
    <x v="25"/>
    <x v="0"/>
    <x v="0"/>
    <x v="0"/>
    <x v="0"/>
    <x v="0"/>
    <n v="14"/>
    <x v="4"/>
    <x v="0"/>
    <x v="2"/>
    <s v="Half Board"/>
    <n v="43937.67"/>
    <n v="1198.9000000000001"/>
    <n v="1.3"/>
    <s v="None"/>
    <x v="2"/>
    <x v="2"/>
    <x v="1"/>
    <x v="0"/>
    <s v="REF789"/>
    <s v="Extra Bed"/>
    <d v="2025-06-11T00:00:00"/>
  </r>
  <r>
    <s v="TR000894"/>
    <x v="893"/>
    <x v="2"/>
    <s v="C00894"/>
    <s v="Bob"/>
    <x v="32"/>
    <x v="0"/>
    <x v="1"/>
    <x v="1"/>
    <x v="0"/>
    <x v="1"/>
    <n v="5"/>
    <x v="0"/>
    <x v="1"/>
    <x v="3"/>
    <s v="Full Board"/>
    <n v="33338.06"/>
    <n v="1862.13"/>
    <n v="3"/>
    <s v="None"/>
    <x v="2"/>
    <x v="3"/>
    <x v="1"/>
    <x v="0"/>
    <s v="N/A"/>
    <s v="Sea View"/>
    <d v="2025-06-12T00:00:00"/>
  </r>
  <r>
    <s v="TR000895"/>
    <x v="894"/>
    <x v="1"/>
    <s v="C00895"/>
    <s v="Eva"/>
    <x v="0"/>
    <x v="0"/>
    <x v="3"/>
    <x v="1"/>
    <x v="0"/>
    <x v="3"/>
    <n v="10"/>
    <x v="3"/>
    <x v="1"/>
    <x v="1"/>
    <s v="Half Board"/>
    <n v="47470.16"/>
    <n v="555.23"/>
    <n v="3"/>
    <s v="Average"/>
    <x v="3"/>
    <x v="1"/>
    <x v="1"/>
    <x v="0"/>
    <s v="REF321"/>
    <s v="Wheelchair"/>
    <d v="2025-06-13T00:00:00"/>
  </r>
  <r>
    <s v="TR000896"/>
    <x v="895"/>
    <x v="1"/>
    <s v="C00896"/>
    <s v="David"/>
    <x v="14"/>
    <x v="0"/>
    <x v="3"/>
    <x v="1"/>
    <x v="0"/>
    <x v="3"/>
    <n v="4"/>
    <x v="4"/>
    <x v="1"/>
    <x v="2"/>
    <s v="Full Board"/>
    <n v="16222.91"/>
    <n v="4855.53"/>
    <n v="3.8"/>
    <s v="None"/>
    <x v="2"/>
    <x v="3"/>
    <x v="2"/>
    <x v="0"/>
    <s v="REF456"/>
    <s v="Early Check-in"/>
    <d v="2025-06-14T00:00:00"/>
  </r>
  <r>
    <s v="TR000897"/>
    <x v="896"/>
    <x v="3"/>
    <s v="C00897"/>
    <s v="Eva"/>
    <x v="8"/>
    <x v="2"/>
    <x v="4"/>
    <x v="1"/>
    <x v="0"/>
    <x v="4"/>
    <n v="13"/>
    <x v="0"/>
    <x v="2"/>
    <x v="2"/>
    <s v="All Inclusive"/>
    <n v="30980.02"/>
    <n v="2869.59"/>
    <n v="4"/>
    <s v="Good"/>
    <x v="0"/>
    <x v="1"/>
    <x v="0"/>
    <x v="0"/>
    <s v="REF789"/>
    <s v="N/A"/>
    <d v="2025-06-15T00:00:00"/>
  </r>
  <r>
    <s v="TR000898"/>
    <x v="897"/>
    <x v="1"/>
    <s v="C00898"/>
    <s v="Charlie"/>
    <x v="50"/>
    <x v="2"/>
    <x v="0"/>
    <x v="0"/>
    <x v="0"/>
    <x v="0"/>
    <n v="6"/>
    <x v="1"/>
    <x v="0"/>
    <x v="1"/>
    <s v="Half Board"/>
    <n v="35436.17"/>
    <n v="639.03"/>
    <n v="3.9"/>
    <s v="Good"/>
    <x v="1"/>
    <x v="3"/>
    <x v="0"/>
    <x v="0"/>
    <s v="REF789"/>
    <s v="Sea View"/>
    <d v="2025-06-16T00:00:00"/>
  </r>
  <r>
    <s v="TR000899"/>
    <x v="898"/>
    <x v="0"/>
    <s v="C00899"/>
    <s v="Bob"/>
    <x v="40"/>
    <x v="2"/>
    <x v="4"/>
    <x v="1"/>
    <x v="0"/>
    <x v="4"/>
    <n v="11"/>
    <x v="2"/>
    <x v="2"/>
    <x v="3"/>
    <s v="Half Board"/>
    <n v="21468.05"/>
    <n v="1764.03"/>
    <n v="2.6"/>
    <s v="Average"/>
    <x v="1"/>
    <x v="0"/>
    <x v="0"/>
    <x v="0"/>
    <s v="REF789"/>
    <s v="Wheelchair"/>
    <d v="2025-06-17T00:00:00"/>
  </r>
  <r>
    <s v="TR000900"/>
    <x v="899"/>
    <x v="0"/>
    <s v="C00900"/>
    <s v="David"/>
    <x v="25"/>
    <x v="1"/>
    <x v="3"/>
    <x v="1"/>
    <x v="0"/>
    <x v="3"/>
    <n v="10"/>
    <x v="4"/>
    <x v="2"/>
    <x v="1"/>
    <s v="Half Board"/>
    <n v="44346.28"/>
    <n v="2735.2"/>
    <n v="3.5"/>
    <s v="None"/>
    <x v="0"/>
    <x v="2"/>
    <x v="2"/>
    <x v="0"/>
    <s v="REF123"/>
    <s v="Wheelchair"/>
    <d v="2025-06-18T00:00:00"/>
  </r>
  <r>
    <s v="TR000901"/>
    <x v="900"/>
    <x v="2"/>
    <s v="C00901"/>
    <s v="Charlie"/>
    <x v="30"/>
    <x v="1"/>
    <x v="2"/>
    <x v="0"/>
    <x v="0"/>
    <x v="2"/>
    <n v="7"/>
    <x v="0"/>
    <x v="3"/>
    <x v="1"/>
    <s v="All Inclusive"/>
    <n v="49050.75"/>
    <n v="2664.43"/>
    <n v="3.3"/>
    <s v="None"/>
    <x v="3"/>
    <x v="0"/>
    <x v="2"/>
    <x v="0"/>
    <s v="REF456"/>
    <s v="Sea View"/>
    <d v="2025-06-19T00:00:00"/>
  </r>
  <r>
    <s v="TR000902"/>
    <x v="901"/>
    <x v="1"/>
    <s v="C00902"/>
    <s v="Charlie"/>
    <x v="34"/>
    <x v="1"/>
    <x v="1"/>
    <x v="1"/>
    <x v="0"/>
    <x v="1"/>
    <n v="4"/>
    <x v="3"/>
    <x v="2"/>
    <x v="3"/>
    <s v="Breakfast Only"/>
    <n v="26207.17"/>
    <n v="177.52"/>
    <n v="2.7"/>
    <s v="Average"/>
    <x v="3"/>
    <x v="0"/>
    <x v="1"/>
    <x v="0"/>
    <s v="REF321"/>
    <s v="Sea View"/>
    <d v="2025-06-20T00:00:00"/>
  </r>
  <r>
    <s v="TR000903"/>
    <x v="902"/>
    <x v="3"/>
    <s v="C00903"/>
    <s v="Eva"/>
    <x v="8"/>
    <x v="0"/>
    <x v="0"/>
    <x v="0"/>
    <x v="0"/>
    <x v="0"/>
    <n v="11"/>
    <x v="0"/>
    <x v="1"/>
    <x v="3"/>
    <s v="Breakfast Only"/>
    <n v="21360.11"/>
    <n v="4754.21"/>
    <n v="3.4"/>
    <s v="Average"/>
    <x v="2"/>
    <x v="0"/>
    <x v="0"/>
    <x v="1"/>
    <s v="REF789"/>
    <s v="Wheelchair"/>
    <d v="2025-06-21T00:00:00"/>
  </r>
  <r>
    <s v="TR000904"/>
    <x v="903"/>
    <x v="0"/>
    <s v="C00904"/>
    <s v="Charlie"/>
    <x v="1"/>
    <x v="1"/>
    <x v="2"/>
    <x v="0"/>
    <x v="0"/>
    <x v="2"/>
    <n v="10"/>
    <x v="3"/>
    <x v="0"/>
    <x v="1"/>
    <s v="Full Board"/>
    <n v="25181.08"/>
    <n v="1376.88"/>
    <n v="4.8"/>
    <s v="Excellent"/>
    <x v="0"/>
    <x v="3"/>
    <x v="2"/>
    <x v="1"/>
    <s v="REF456"/>
    <s v="Early Check-in"/>
    <d v="2025-06-22T00:00:00"/>
  </r>
  <r>
    <s v="TR000905"/>
    <x v="904"/>
    <x v="0"/>
    <s v="C00905"/>
    <s v="Bob"/>
    <x v="35"/>
    <x v="0"/>
    <x v="1"/>
    <x v="1"/>
    <x v="0"/>
    <x v="1"/>
    <n v="7"/>
    <x v="2"/>
    <x v="0"/>
    <x v="1"/>
    <s v="Half Board"/>
    <n v="43078.63"/>
    <n v="80.92"/>
    <n v="1.8"/>
    <s v="Poor"/>
    <x v="2"/>
    <x v="0"/>
    <x v="0"/>
    <x v="0"/>
    <s v="N/A"/>
    <s v="N/A"/>
    <d v="2025-06-23T00:00:00"/>
  </r>
  <r>
    <s v="TR000906"/>
    <x v="905"/>
    <x v="3"/>
    <s v="C00906"/>
    <s v="Bob"/>
    <x v="8"/>
    <x v="1"/>
    <x v="0"/>
    <x v="0"/>
    <x v="0"/>
    <x v="0"/>
    <n v="5"/>
    <x v="2"/>
    <x v="2"/>
    <x v="2"/>
    <s v="Breakfast Only"/>
    <n v="33337.019999999997"/>
    <n v="382.22"/>
    <n v="4.5999999999999996"/>
    <s v="Excellent"/>
    <x v="2"/>
    <x v="2"/>
    <x v="0"/>
    <x v="1"/>
    <s v="REF123"/>
    <s v="Early Check-in"/>
    <d v="2025-06-24T00:00:00"/>
  </r>
  <r>
    <s v="TR000907"/>
    <x v="906"/>
    <x v="3"/>
    <s v="C00907"/>
    <s v="Alice"/>
    <x v="43"/>
    <x v="0"/>
    <x v="0"/>
    <x v="0"/>
    <x v="0"/>
    <x v="0"/>
    <n v="5"/>
    <x v="0"/>
    <x v="1"/>
    <x v="3"/>
    <s v="All Inclusive"/>
    <n v="5104.3"/>
    <n v="2900.97"/>
    <n v="1.2"/>
    <s v="None"/>
    <x v="0"/>
    <x v="2"/>
    <x v="2"/>
    <x v="0"/>
    <s v="REF789"/>
    <s v="Extra Bed"/>
    <d v="2025-06-25T00:00:00"/>
  </r>
  <r>
    <s v="TR000908"/>
    <x v="907"/>
    <x v="0"/>
    <s v="C00908"/>
    <s v="Bob"/>
    <x v="26"/>
    <x v="1"/>
    <x v="3"/>
    <x v="1"/>
    <x v="0"/>
    <x v="3"/>
    <n v="9"/>
    <x v="0"/>
    <x v="1"/>
    <x v="0"/>
    <s v="Half Board"/>
    <n v="28481.99"/>
    <n v="688.93"/>
    <n v="2.2000000000000002"/>
    <s v="Average"/>
    <x v="3"/>
    <x v="1"/>
    <x v="2"/>
    <x v="1"/>
    <s v="REF456"/>
    <s v="Extra Bed"/>
    <d v="2025-06-26T00:00:00"/>
  </r>
  <r>
    <s v="TR000909"/>
    <x v="908"/>
    <x v="0"/>
    <s v="C00909"/>
    <s v="Charlie"/>
    <x v="33"/>
    <x v="1"/>
    <x v="2"/>
    <x v="0"/>
    <x v="0"/>
    <x v="2"/>
    <n v="8"/>
    <x v="3"/>
    <x v="1"/>
    <x v="3"/>
    <s v="Full Board"/>
    <n v="3813.11"/>
    <n v="208.62"/>
    <n v="2.2000000000000002"/>
    <s v="Average"/>
    <x v="3"/>
    <x v="3"/>
    <x v="1"/>
    <x v="0"/>
    <s v="REF456"/>
    <s v="Extra Bed"/>
    <d v="2025-06-27T00:00:00"/>
  </r>
  <r>
    <s v="TR000910"/>
    <x v="909"/>
    <x v="3"/>
    <s v="C00910"/>
    <s v="Bob"/>
    <x v="27"/>
    <x v="2"/>
    <x v="0"/>
    <x v="0"/>
    <x v="0"/>
    <x v="0"/>
    <n v="2"/>
    <x v="3"/>
    <x v="0"/>
    <x v="1"/>
    <s v="Breakfast Only"/>
    <n v="39591.160000000003"/>
    <n v="1898.13"/>
    <n v="3.5"/>
    <s v="None"/>
    <x v="1"/>
    <x v="2"/>
    <x v="1"/>
    <x v="1"/>
    <s v="REF789"/>
    <s v="Wheelchair"/>
    <d v="2025-06-28T00:00:00"/>
  </r>
  <r>
    <s v="TR000911"/>
    <x v="910"/>
    <x v="0"/>
    <s v="C00911"/>
    <s v="Eva"/>
    <x v="31"/>
    <x v="1"/>
    <x v="0"/>
    <x v="0"/>
    <x v="0"/>
    <x v="0"/>
    <n v="7"/>
    <x v="4"/>
    <x v="1"/>
    <x v="1"/>
    <s v="All Inclusive"/>
    <n v="18430.68"/>
    <n v="3113.81"/>
    <n v="1.5"/>
    <s v="Poor"/>
    <x v="0"/>
    <x v="2"/>
    <x v="1"/>
    <x v="0"/>
    <s v="REF456"/>
    <s v="N/A"/>
    <d v="2025-06-29T00:00:00"/>
  </r>
  <r>
    <s v="TR000912"/>
    <x v="911"/>
    <x v="2"/>
    <s v="C00912"/>
    <s v="Alice"/>
    <x v="39"/>
    <x v="1"/>
    <x v="1"/>
    <x v="1"/>
    <x v="0"/>
    <x v="1"/>
    <n v="9"/>
    <x v="4"/>
    <x v="1"/>
    <x v="1"/>
    <s v="All Inclusive"/>
    <n v="25184.35"/>
    <n v="559.20000000000005"/>
    <n v="4.5"/>
    <s v="Excellent"/>
    <x v="2"/>
    <x v="3"/>
    <x v="0"/>
    <x v="1"/>
    <s v="REF456"/>
    <s v="N/A"/>
    <d v="2025-06-30T00:00:00"/>
  </r>
  <r>
    <s v="TR000913"/>
    <x v="912"/>
    <x v="2"/>
    <s v="C00913"/>
    <s v="Charlie"/>
    <x v="44"/>
    <x v="2"/>
    <x v="3"/>
    <x v="1"/>
    <x v="0"/>
    <x v="3"/>
    <n v="4"/>
    <x v="4"/>
    <x v="2"/>
    <x v="1"/>
    <s v="Full Board"/>
    <n v="40537.870000000003"/>
    <n v="1566.64"/>
    <n v="4.3"/>
    <s v="Good"/>
    <x v="0"/>
    <x v="0"/>
    <x v="0"/>
    <x v="0"/>
    <s v="REF321"/>
    <s v="Wheelchair"/>
    <d v="2025-07-01T00:00:00"/>
  </r>
  <r>
    <s v="TR000914"/>
    <x v="913"/>
    <x v="3"/>
    <s v="C00914"/>
    <s v="Alice"/>
    <x v="22"/>
    <x v="0"/>
    <x v="4"/>
    <x v="1"/>
    <x v="0"/>
    <x v="4"/>
    <n v="10"/>
    <x v="0"/>
    <x v="3"/>
    <x v="0"/>
    <s v="Breakfast Only"/>
    <n v="5183.09"/>
    <n v="2088.8000000000002"/>
    <n v="3.6"/>
    <s v="Good"/>
    <x v="2"/>
    <x v="2"/>
    <x v="1"/>
    <x v="1"/>
    <s v="REF123"/>
    <s v="Wheelchair"/>
    <d v="2025-07-02T00:00:00"/>
  </r>
  <r>
    <s v="TR000915"/>
    <x v="914"/>
    <x v="1"/>
    <s v="C00915"/>
    <s v="Charlie"/>
    <x v="7"/>
    <x v="2"/>
    <x v="3"/>
    <x v="1"/>
    <x v="0"/>
    <x v="3"/>
    <n v="11"/>
    <x v="4"/>
    <x v="1"/>
    <x v="3"/>
    <s v="Half Board"/>
    <n v="10451.450000000001"/>
    <n v="797.3"/>
    <n v="2.8"/>
    <s v="Average"/>
    <x v="1"/>
    <x v="0"/>
    <x v="0"/>
    <x v="1"/>
    <s v="REF321"/>
    <s v="Wheelchair"/>
    <d v="2025-07-03T00:00:00"/>
  </r>
  <r>
    <s v="TR000916"/>
    <x v="915"/>
    <x v="3"/>
    <s v="C00916"/>
    <s v="Eva"/>
    <x v="38"/>
    <x v="2"/>
    <x v="4"/>
    <x v="1"/>
    <x v="0"/>
    <x v="4"/>
    <n v="3"/>
    <x v="0"/>
    <x v="2"/>
    <x v="0"/>
    <s v="All Inclusive"/>
    <n v="21704.14"/>
    <n v="2530.37"/>
    <n v="4.7"/>
    <s v="Excellent"/>
    <x v="1"/>
    <x v="2"/>
    <x v="0"/>
    <x v="1"/>
    <s v="REF123"/>
    <s v="N/A"/>
    <d v="2025-07-04T00:00:00"/>
  </r>
  <r>
    <s v="TR000917"/>
    <x v="916"/>
    <x v="3"/>
    <s v="C00917"/>
    <s v="Alice"/>
    <x v="37"/>
    <x v="0"/>
    <x v="2"/>
    <x v="0"/>
    <x v="0"/>
    <x v="2"/>
    <n v="7"/>
    <x v="2"/>
    <x v="2"/>
    <x v="0"/>
    <s v="Full Board"/>
    <n v="13806.48"/>
    <n v="426.07"/>
    <n v="4.3"/>
    <s v="Good"/>
    <x v="1"/>
    <x v="1"/>
    <x v="0"/>
    <x v="0"/>
    <s v="REF123"/>
    <s v="Wheelchair"/>
    <d v="2025-07-05T00:00:00"/>
  </r>
  <r>
    <s v="TR000918"/>
    <x v="917"/>
    <x v="1"/>
    <s v="C00918"/>
    <s v="David"/>
    <x v="33"/>
    <x v="1"/>
    <x v="2"/>
    <x v="0"/>
    <x v="0"/>
    <x v="2"/>
    <n v="13"/>
    <x v="1"/>
    <x v="1"/>
    <x v="1"/>
    <s v="All Inclusive"/>
    <n v="18881.37"/>
    <n v="232.59"/>
    <n v="3"/>
    <s v="Average"/>
    <x v="1"/>
    <x v="0"/>
    <x v="0"/>
    <x v="1"/>
    <s v="REF321"/>
    <s v="Sea View"/>
    <d v="2025-07-06T00:00:00"/>
  </r>
  <r>
    <s v="TR000919"/>
    <x v="918"/>
    <x v="1"/>
    <s v="C00919"/>
    <s v="Charlie"/>
    <x v="16"/>
    <x v="0"/>
    <x v="0"/>
    <x v="0"/>
    <x v="0"/>
    <x v="0"/>
    <n v="2"/>
    <x v="2"/>
    <x v="3"/>
    <x v="0"/>
    <s v="All Inclusive"/>
    <n v="49914.21"/>
    <n v="2599.1799999999998"/>
    <n v="3.8"/>
    <s v="Good"/>
    <x v="2"/>
    <x v="2"/>
    <x v="2"/>
    <x v="1"/>
    <s v="REF789"/>
    <s v="Sea View"/>
    <d v="2025-07-07T00:00:00"/>
  </r>
  <r>
    <s v="TR000920"/>
    <x v="919"/>
    <x v="1"/>
    <s v="C00920"/>
    <s v="David"/>
    <x v="42"/>
    <x v="1"/>
    <x v="2"/>
    <x v="0"/>
    <x v="0"/>
    <x v="2"/>
    <n v="13"/>
    <x v="0"/>
    <x v="0"/>
    <x v="1"/>
    <s v="Breakfast Only"/>
    <n v="41794.480000000003"/>
    <n v="1239.48"/>
    <n v="3.3"/>
    <s v="Average"/>
    <x v="3"/>
    <x v="3"/>
    <x v="2"/>
    <x v="0"/>
    <s v="REF456"/>
    <s v="Sea View"/>
    <d v="2025-07-08T00:00:00"/>
  </r>
  <r>
    <s v="TR000921"/>
    <x v="920"/>
    <x v="2"/>
    <s v="C00921"/>
    <s v="Alice"/>
    <x v="47"/>
    <x v="1"/>
    <x v="0"/>
    <x v="0"/>
    <x v="0"/>
    <x v="0"/>
    <n v="12"/>
    <x v="0"/>
    <x v="3"/>
    <x v="1"/>
    <s v="Breakfast Only"/>
    <n v="44543.39"/>
    <n v="476.87"/>
    <n v="3.4"/>
    <s v="Average"/>
    <x v="2"/>
    <x v="3"/>
    <x v="1"/>
    <x v="0"/>
    <s v="N/A"/>
    <s v="Wheelchair"/>
    <d v="2025-07-09T00:00:00"/>
  </r>
  <r>
    <s v="TR000922"/>
    <x v="921"/>
    <x v="0"/>
    <s v="C00922"/>
    <s v="David"/>
    <x v="31"/>
    <x v="0"/>
    <x v="3"/>
    <x v="1"/>
    <x v="0"/>
    <x v="3"/>
    <n v="3"/>
    <x v="1"/>
    <x v="1"/>
    <x v="1"/>
    <s v="Half Board"/>
    <n v="47041.57"/>
    <n v="2119.56"/>
    <n v="2.2999999999999998"/>
    <s v="None"/>
    <x v="1"/>
    <x v="3"/>
    <x v="1"/>
    <x v="1"/>
    <s v="REF321"/>
    <s v="Sea View"/>
    <d v="2025-07-10T00:00:00"/>
  </r>
  <r>
    <s v="TR000923"/>
    <x v="922"/>
    <x v="2"/>
    <s v="C00923"/>
    <s v="David"/>
    <x v="25"/>
    <x v="2"/>
    <x v="2"/>
    <x v="0"/>
    <x v="0"/>
    <x v="2"/>
    <n v="14"/>
    <x v="3"/>
    <x v="3"/>
    <x v="0"/>
    <s v="All Inclusive"/>
    <n v="19023.990000000002"/>
    <n v="4575.7"/>
    <n v="2.8"/>
    <s v="None"/>
    <x v="3"/>
    <x v="2"/>
    <x v="0"/>
    <x v="0"/>
    <s v="REF321"/>
    <s v="Wheelchair"/>
    <d v="2025-07-11T00:00:00"/>
  </r>
  <r>
    <s v="TR000924"/>
    <x v="923"/>
    <x v="0"/>
    <s v="C00924"/>
    <s v="Alice"/>
    <x v="51"/>
    <x v="0"/>
    <x v="3"/>
    <x v="1"/>
    <x v="0"/>
    <x v="3"/>
    <n v="6"/>
    <x v="3"/>
    <x v="2"/>
    <x v="1"/>
    <s v="Full Board"/>
    <n v="16962.62"/>
    <n v="3620.96"/>
    <n v="1.3"/>
    <s v="None"/>
    <x v="0"/>
    <x v="0"/>
    <x v="0"/>
    <x v="1"/>
    <s v="REF789"/>
    <s v="Sea View"/>
    <d v="2025-07-12T00:00:00"/>
  </r>
  <r>
    <s v="TR000925"/>
    <x v="924"/>
    <x v="2"/>
    <s v="C00925"/>
    <s v="Eva"/>
    <x v="0"/>
    <x v="1"/>
    <x v="3"/>
    <x v="1"/>
    <x v="0"/>
    <x v="3"/>
    <n v="2"/>
    <x v="3"/>
    <x v="2"/>
    <x v="0"/>
    <s v="All Inclusive"/>
    <n v="14000.94"/>
    <n v="4078.08"/>
    <n v="2.4"/>
    <s v="Average"/>
    <x v="2"/>
    <x v="1"/>
    <x v="2"/>
    <x v="1"/>
    <s v="REF456"/>
    <s v="Wheelchair"/>
    <d v="2025-07-13T00:00:00"/>
  </r>
  <r>
    <s v="TR000926"/>
    <x v="925"/>
    <x v="0"/>
    <s v="C00926"/>
    <s v="David"/>
    <x v="5"/>
    <x v="0"/>
    <x v="2"/>
    <x v="0"/>
    <x v="0"/>
    <x v="2"/>
    <n v="9"/>
    <x v="4"/>
    <x v="3"/>
    <x v="3"/>
    <s v="Full Board"/>
    <n v="42015.49"/>
    <n v="4359.57"/>
    <n v="3.8"/>
    <s v="Good"/>
    <x v="0"/>
    <x v="1"/>
    <x v="0"/>
    <x v="0"/>
    <s v="REF321"/>
    <s v="Early Check-in"/>
    <d v="2025-07-14T00:00:00"/>
  </r>
  <r>
    <s v="TR000927"/>
    <x v="926"/>
    <x v="2"/>
    <s v="C00927"/>
    <s v="David"/>
    <x v="31"/>
    <x v="0"/>
    <x v="3"/>
    <x v="1"/>
    <x v="0"/>
    <x v="3"/>
    <n v="2"/>
    <x v="3"/>
    <x v="0"/>
    <x v="1"/>
    <s v="All Inclusive"/>
    <n v="34938.94"/>
    <n v="4863.1400000000003"/>
    <n v="4.8"/>
    <s v="Excellent"/>
    <x v="1"/>
    <x v="2"/>
    <x v="0"/>
    <x v="1"/>
    <s v="N/A"/>
    <s v="Extra Bed"/>
    <d v="2025-07-15T00:00:00"/>
  </r>
  <r>
    <s v="TR000928"/>
    <x v="927"/>
    <x v="1"/>
    <s v="C00928"/>
    <s v="Eva"/>
    <x v="37"/>
    <x v="1"/>
    <x v="2"/>
    <x v="0"/>
    <x v="0"/>
    <x v="2"/>
    <n v="14"/>
    <x v="4"/>
    <x v="3"/>
    <x v="2"/>
    <s v="Full Board"/>
    <n v="14100.08"/>
    <n v="3816.23"/>
    <n v="4.9000000000000004"/>
    <s v="Excellent"/>
    <x v="0"/>
    <x v="2"/>
    <x v="1"/>
    <x v="1"/>
    <s v="REF456"/>
    <s v="Early Check-in"/>
    <d v="2025-07-16T00:00:00"/>
  </r>
  <r>
    <s v="TR000929"/>
    <x v="928"/>
    <x v="3"/>
    <s v="C00929"/>
    <s v="David"/>
    <x v="10"/>
    <x v="2"/>
    <x v="2"/>
    <x v="0"/>
    <x v="0"/>
    <x v="2"/>
    <n v="10"/>
    <x v="4"/>
    <x v="1"/>
    <x v="2"/>
    <s v="All Inclusive"/>
    <n v="20718.71"/>
    <n v="3042.04"/>
    <n v="3.2"/>
    <s v="Average"/>
    <x v="3"/>
    <x v="2"/>
    <x v="0"/>
    <x v="0"/>
    <s v="REF321"/>
    <s v="Extra Bed"/>
    <d v="2025-07-17T00:00:00"/>
  </r>
  <r>
    <s v="TR000930"/>
    <x v="929"/>
    <x v="2"/>
    <s v="C00930"/>
    <s v="David"/>
    <x v="7"/>
    <x v="0"/>
    <x v="2"/>
    <x v="0"/>
    <x v="0"/>
    <x v="2"/>
    <n v="11"/>
    <x v="3"/>
    <x v="0"/>
    <x v="2"/>
    <s v="All Inclusive"/>
    <n v="26815.45"/>
    <n v="1827.13"/>
    <n v="3.4"/>
    <s v="Average"/>
    <x v="3"/>
    <x v="0"/>
    <x v="2"/>
    <x v="0"/>
    <s v="REF321"/>
    <s v="Extra Bed"/>
    <d v="2025-07-18T00:00:00"/>
  </r>
  <r>
    <s v="TR000931"/>
    <x v="930"/>
    <x v="0"/>
    <s v="C00931"/>
    <s v="David"/>
    <x v="16"/>
    <x v="1"/>
    <x v="4"/>
    <x v="1"/>
    <x v="0"/>
    <x v="4"/>
    <n v="12"/>
    <x v="3"/>
    <x v="3"/>
    <x v="2"/>
    <s v="Half Board"/>
    <n v="27822.58"/>
    <n v="908.22"/>
    <n v="1.7"/>
    <s v="Poor"/>
    <x v="3"/>
    <x v="3"/>
    <x v="0"/>
    <x v="1"/>
    <s v="REF123"/>
    <s v="Sea View"/>
    <d v="2025-07-19T00:00:00"/>
  </r>
  <r>
    <s v="TR000932"/>
    <x v="931"/>
    <x v="1"/>
    <s v="C00932"/>
    <s v="Bob"/>
    <x v="19"/>
    <x v="1"/>
    <x v="3"/>
    <x v="1"/>
    <x v="0"/>
    <x v="3"/>
    <n v="4"/>
    <x v="1"/>
    <x v="3"/>
    <x v="2"/>
    <s v="Breakfast Only"/>
    <n v="44770.2"/>
    <n v="3433.3"/>
    <n v="3.8"/>
    <s v="Good"/>
    <x v="2"/>
    <x v="0"/>
    <x v="0"/>
    <x v="1"/>
    <s v="REF123"/>
    <s v="Extra Bed"/>
    <d v="2025-07-20T00:00:00"/>
  </r>
  <r>
    <s v="TR000933"/>
    <x v="932"/>
    <x v="2"/>
    <s v="C00933"/>
    <s v="Eva"/>
    <x v="11"/>
    <x v="0"/>
    <x v="1"/>
    <x v="1"/>
    <x v="0"/>
    <x v="1"/>
    <n v="13"/>
    <x v="1"/>
    <x v="0"/>
    <x v="0"/>
    <s v="Breakfast Only"/>
    <n v="20886.61"/>
    <n v="4974.75"/>
    <n v="1.3"/>
    <s v="Poor"/>
    <x v="0"/>
    <x v="0"/>
    <x v="0"/>
    <x v="1"/>
    <s v="REF321"/>
    <s v="Extra Bed"/>
    <d v="2025-07-21T00:00:00"/>
  </r>
  <r>
    <s v="TR000934"/>
    <x v="933"/>
    <x v="2"/>
    <s v="C00934"/>
    <s v="David"/>
    <x v="20"/>
    <x v="2"/>
    <x v="2"/>
    <x v="0"/>
    <x v="0"/>
    <x v="2"/>
    <n v="3"/>
    <x v="4"/>
    <x v="3"/>
    <x v="3"/>
    <s v="Full Board"/>
    <n v="45700.63"/>
    <n v="2336.79"/>
    <n v="2.1"/>
    <s v="Average"/>
    <x v="0"/>
    <x v="2"/>
    <x v="0"/>
    <x v="0"/>
    <s v="REF789"/>
    <s v="Early Check-in"/>
    <d v="2025-07-22T00:00:00"/>
  </r>
  <r>
    <s v="TR000935"/>
    <x v="934"/>
    <x v="1"/>
    <s v="C00935"/>
    <s v="Eva"/>
    <x v="14"/>
    <x v="0"/>
    <x v="3"/>
    <x v="1"/>
    <x v="0"/>
    <x v="3"/>
    <n v="2"/>
    <x v="1"/>
    <x v="1"/>
    <x v="0"/>
    <s v="All Inclusive"/>
    <n v="23744.28"/>
    <n v="3618.4"/>
    <n v="3.7"/>
    <s v="None"/>
    <x v="0"/>
    <x v="1"/>
    <x v="0"/>
    <x v="1"/>
    <s v="REF123"/>
    <s v="Extra Bed"/>
    <d v="2025-07-23T00:00:00"/>
  </r>
  <r>
    <s v="TR000936"/>
    <x v="935"/>
    <x v="2"/>
    <s v="C00936"/>
    <s v="Charlie"/>
    <x v="13"/>
    <x v="2"/>
    <x v="0"/>
    <x v="0"/>
    <x v="0"/>
    <x v="0"/>
    <n v="10"/>
    <x v="4"/>
    <x v="2"/>
    <x v="1"/>
    <s v="All Inclusive"/>
    <n v="38079.519999999997"/>
    <n v="2475.46"/>
    <n v="2.2000000000000002"/>
    <s v="None"/>
    <x v="1"/>
    <x v="0"/>
    <x v="2"/>
    <x v="1"/>
    <s v="REF321"/>
    <s v="Wheelchair"/>
    <d v="2025-07-24T00:00:00"/>
  </r>
  <r>
    <s v="TR000937"/>
    <x v="936"/>
    <x v="3"/>
    <s v="C00937"/>
    <s v="Charlie"/>
    <x v="11"/>
    <x v="2"/>
    <x v="2"/>
    <x v="0"/>
    <x v="0"/>
    <x v="2"/>
    <n v="5"/>
    <x v="0"/>
    <x v="1"/>
    <x v="3"/>
    <s v="Breakfast Only"/>
    <n v="46721.95"/>
    <n v="2159.67"/>
    <n v="1.2"/>
    <s v="None"/>
    <x v="2"/>
    <x v="1"/>
    <x v="1"/>
    <x v="1"/>
    <s v="REF456"/>
    <s v="Wheelchair"/>
    <d v="2025-07-25T00:00:00"/>
  </r>
  <r>
    <s v="TR000938"/>
    <x v="937"/>
    <x v="2"/>
    <s v="C00938"/>
    <s v="David"/>
    <x v="46"/>
    <x v="2"/>
    <x v="2"/>
    <x v="0"/>
    <x v="0"/>
    <x v="2"/>
    <n v="13"/>
    <x v="4"/>
    <x v="3"/>
    <x v="3"/>
    <s v="Full Board"/>
    <n v="45656.06"/>
    <n v="2051.5300000000002"/>
    <n v="4.3"/>
    <s v="Good"/>
    <x v="2"/>
    <x v="2"/>
    <x v="0"/>
    <x v="0"/>
    <s v="N/A"/>
    <s v="Sea View"/>
    <d v="2025-07-26T00:00:00"/>
  </r>
  <r>
    <s v="TR000939"/>
    <x v="938"/>
    <x v="3"/>
    <s v="C00939"/>
    <s v="Eva"/>
    <x v="31"/>
    <x v="2"/>
    <x v="1"/>
    <x v="1"/>
    <x v="0"/>
    <x v="1"/>
    <n v="2"/>
    <x v="4"/>
    <x v="2"/>
    <x v="3"/>
    <s v="Half Board"/>
    <n v="5676.78"/>
    <n v="2523.12"/>
    <n v="2.2000000000000002"/>
    <s v="Average"/>
    <x v="0"/>
    <x v="0"/>
    <x v="1"/>
    <x v="1"/>
    <s v="REF123"/>
    <s v="Early Check-in"/>
    <d v="2025-07-27T00:00:00"/>
  </r>
  <r>
    <s v="TR000940"/>
    <x v="939"/>
    <x v="3"/>
    <s v="C00940"/>
    <s v="Eva"/>
    <x v="9"/>
    <x v="0"/>
    <x v="4"/>
    <x v="1"/>
    <x v="0"/>
    <x v="4"/>
    <n v="2"/>
    <x v="1"/>
    <x v="0"/>
    <x v="3"/>
    <s v="Half Board"/>
    <n v="12668.1"/>
    <n v="1834.48"/>
    <n v="1.3"/>
    <s v="Poor"/>
    <x v="2"/>
    <x v="3"/>
    <x v="1"/>
    <x v="1"/>
    <s v="REF321"/>
    <s v="N/A"/>
    <d v="2025-07-28T00:00:00"/>
  </r>
  <r>
    <s v="TR000941"/>
    <x v="940"/>
    <x v="1"/>
    <s v="C00941"/>
    <s v="Eva"/>
    <x v="13"/>
    <x v="1"/>
    <x v="4"/>
    <x v="1"/>
    <x v="0"/>
    <x v="4"/>
    <n v="8"/>
    <x v="0"/>
    <x v="1"/>
    <x v="2"/>
    <s v="Half Board"/>
    <n v="25414.560000000001"/>
    <n v="3743.87"/>
    <n v="1.3"/>
    <s v="Poor"/>
    <x v="0"/>
    <x v="3"/>
    <x v="2"/>
    <x v="0"/>
    <s v="REF123"/>
    <s v="Early Check-in"/>
    <d v="2025-07-29T00:00:00"/>
  </r>
  <r>
    <s v="TR000942"/>
    <x v="941"/>
    <x v="2"/>
    <s v="C00942"/>
    <s v="Bob"/>
    <x v="7"/>
    <x v="1"/>
    <x v="2"/>
    <x v="0"/>
    <x v="0"/>
    <x v="2"/>
    <n v="3"/>
    <x v="2"/>
    <x v="0"/>
    <x v="1"/>
    <s v="All Inclusive"/>
    <n v="23283.05"/>
    <n v="4371.3599999999997"/>
    <n v="2"/>
    <s v="Average"/>
    <x v="0"/>
    <x v="0"/>
    <x v="1"/>
    <x v="0"/>
    <s v="REF456"/>
    <s v="N/A"/>
    <d v="2025-07-30T00:00:00"/>
  </r>
  <r>
    <s v="TR000943"/>
    <x v="942"/>
    <x v="1"/>
    <s v="C00943"/>
    <s v="Charlie"/>
    <x v="10"/>
    <x v="1"/>
    <x v="3"/>
    <x v="1"/>
    <x v="0"/>
    <x v="3"/>
    <n v="8"/>
    <x v="2"/>
    <x v="2"/>
    <x v="3"/>
    <s v="Full Board"/>
    <n v="33121.910000000003"/>
    <n v="4414.43"/>
    <n v="1.7"/>
    <s v="Poor"/>
    <x v="0"/>
    <x v="3"/>
    <x v="0"/>
    <x v="1"/>
    <s v="REF789"/>
    <s v="Extra Bed"/>
    <d v="2025-07-31T00:00:00"/>
  </r>
  <r>
    <s v="TR000944"/>
    <x v="943"/>
    <x v="2"/>
    <s v="C00944"/>
    <s v="Eva"/>
    <x v="30"/>
    <x v="1"/>
    <x v="0"/>
    <x v="0"/>
    <x v="0"/>
    <x v="0"/>
    <n v="13"/>
    <x v="2"/>
    <x v="3"/>
    <x v="3"/>
    <s v="Breakfast Only"/>
    <n v="47401.33"/>
    <n v="1138.49"/>
    <n v="4.0999999999999996"/>
    <s v="Good"/>
    <x v="3"/>
    <x v="0"/>
    <x v="0"/>
    <x v="0"/>
    <s v="REF321"/>
    <s v="N/A"/>
    <d v="2025-08-01T00:00:00"/>
  </r>
  <r>
    <s v="TR000945"/>
    <x v="944"/>
    <x v="2"/>
    <s v="C00945"/>
    <s v="Eva"/>
    <x v="50"/>
    <x v="1"/>
    <x v="0"/>
    <x v="0"/>
    <x v="0"/>
    <x v="0"/>
    <n v="8"/>
    <x v="0"/>
    <x v="2"/>
    <x v="2"/>
    <s v="All Inclusive"/>
    <n v="8283.02"/>
    <n v="4479.55"/>
    <n v="2.2999999999999998"/>
    <s v="Average"/>
    <x v="1"/>
    <x v="3"/>
    <x v="0"/>
    <x v="1"/>
    <s v="REF456"/>
    <s v="Extra Bed"/>
    <d v="2025-08-02T00:00:00"/>
  </r>
  <r>
    <s v="TR000946"/>
    <x v="945"/>
    <x v="0"/>
    <s v="C00946"/>
    <s v="Bob"/>
    <x v="6"/>
    <x v="1"/>
    <x v="3"/>
    <x v="1"/>
    <x v="0"/>
    <x v="3"/>
    <n v="11"/>
    <x v="3"/>
    <x v="2"/>
    <x v="0"/>
    <s v="All Inclusive"/>
    <n v="24237.360000000001"/>
    <n v="1707.76"/>
    <n v="4.2"/>
    <s v="Good"/>
    <x v="2"/>
    <x v="2"/>
    <x v="0"/>
    <x v="1"/>
    <s v="N/A"/>
    <s v="Early Check-in"/>
    <d v="2025-08-03T00:00:00"/>
  </r>
  <r>
    <s v="TR000947"/>
    <x v="946"/>
    <x v="2"/>
    <s v="C00947"/>
    <s v="Bob"/>
    <x v="25"/>
    <x v="0"/>
    <x v="2"/>
    <x v="0"/>
    <x v="0"/>
    <x v="2"/>
    <n v="10"/>
    <x v="0"/>
    <x v="0"/>
    <x v="0"/>
    <s v="Half Board"/>
    <n v="12043.32"/>
    <n v="1546.54"/>
    <n v="1.7"/>
    <s v="Poor"/>
    <x v="1"/>
    <x v="3"/>
    <x v="2"/>
    <x v="0"/>
    <s v="REF321"/>
    <s v="Early Check-in"/>
    <d v="2025-08-04T00:00:00"/>
  </r>
  <r>
    <s v="TR000948"/>
    <x v="947"/>
    <x v="1"/>
    <s v="C00948"/>
    <s v="Eva"/>
    <x v="5"/>
    <x v="2"/>
    <x v="0"/>
    <x v="0"/>
    <x v="0"/>
    <x v="0"/>
    <n v="14"/>
    <x v="1"/>
    <x v="1"/>
    <x v="0"/>
    <s v="Full Board"/>
    <n v="45023.06"/>
    <n v="3633.78"/>
    <n v="3"/>
    <s v="Average"/>
    <x v="3"/>
    <x v="3"/>
    <x v="1"/>
    <x v="1"/>
    <s v="N/A"/>
    <s v="Sea View"/>
    <d v="2025-08-05T00:00:00"/>
  </r>
  <r>
    <s v="TR000949"/>
    <x v="948"/>
    <x v="3"/>
    <s v="C00949"/>
    <s v="Alice"/>
    <x v="30"/>
    <x v="1"/>
    <x v="4"/>
    <x v="1"/>
    <x v="0"/>
    <x v="4"/>
    <n v="8"/>
    <x v="4"/>
    <x v="2"/>
    <x v="1"/>
    <s v="Full Board"/>
    <n v="48335.27"/>
    <n v="1523.48"/>
    <n v="3.8"/>
    <s v="Good"/>
    <x v="2"/>
    <x v="2"/>
    <x v="2"/>
    <x v="1"/>
    <s v="REF789"/>
    <s v="Sea View"/>
    <d v="2025-08-06T00:00:00"/>
  </r>
  <r>
    <s v="TR000950"/>
    <x v="949"/>
    <x v="2"/>
    <s v="C00950"/>
    <s v="Eva"/>
    <x v="25"/>
    <x v="0"/>
    <x v="3"/>
    <x v="1"/>
    <x v="0"/>
    <x v="3"/>
    <n v="14"/>
    <x v="4"/>
    <x v="3"/>
    <x v="0"/>
    <s v="Half Board"/>
    <n v="25498.98"/>
    <n v="264.83"/>
    <n v="3.6"/>
    <s v="None"/>
    <x v="0"/>
    <x v="2"/>
    <x v="1"/>
    <x v="1"/>
    <s v="REF321"/>
    <s v="Extra Bed"/>
    <d v="2025-08-07T00:00:00"/>
  </r>
  <r>
    <s v="TR000951"/>
    <x v="950"/>
    <x v="0"/>
    <s v="C00951"/>
    <s v="Eva"/>
    <x v="25"/>
    <x v="1"/>
    <x v="1"/>
    <x v="1"/>
    <x v="0"/>
    <x v="1"/>
    <n v="2"/>
    <x v="1"/>
    <x v="2"/>
    <x v="3"/>
    <s v="Half Board"/>
    <n v="7888.48"/>
    <n v="1868.09"/>
    <n v="3.4"/>
    <s v="Average"/>
    <x v="1"/>
    <x v="3"/>
    <x v="2"/>
    <x v="1"/>
    <s v="REF321"/>
    <s v="Extra Bed"/>
    <d v="2025-08-08T00:00:00"/>
  </r>
  <r>
    <s v="TR000952"/>
    <x v="951"/>
    <x v="1"/>
    <s v="C00952"/>
    <s v="Bob"/>
    <x v="42"/>
    <x v="1"/>
    <x v="2"/>
    <x v="0"/>
    <x v="0"/>
    <x v="2"/>
    <n v="13"/>
    <x v="1"/>
    <x v="0"/>
    <x v="2"/>
    <s v="Half Board"/>
    <n v="39908.85"/>
    <n v="3607.33"/>
    <n v="4.7"/>
    <s v="None"/>
    <x v="3"/>
    <x v="1"/>
    <x v="2"/>
    <x v="1"/>
    <s v="REF456"/>
    <s v="Wheelchair"/>
    <d v="2025-08-09T00:00:00"/>
  </r>
  <r>
    <s v="TR000953"/>
    <x v="952"/>
    <x v="2"/>
    <s v="C00953"/>
    <s v="Bob"/>
    <x v="36"/>
    <x v="2"/>
    <x v="3"/>
    <x v="1"/>
    <x v="0"/>
    <x v="3"/>
    <n v="14"/>
    <x v="4"/>
    <x v="1"/>
    <x v="2"/>
    <s v="All Inclusive"/>
    <n v="35765.64"/>
    <n v="1634.79"/>
    <n v="1.9"/>
    <s v="Poor"/>
    <x v="2"/>
    <x v="1"/>
    <x v="2"/>
    <x v="0"/>
    <s v="REF123"/>
    <s v="Wheelchair"/>
    <d v="2025-08-10T00:00:00"/>
  </r>
  <r>
    <s v="TR000954"/>
    <x v="953"/>
    <x v="1"/>
    <s v="C00954"/>
    <s v="Eva"/>
    <x v="23"/>
    <x v="2"/>
    <x v="0"/>
    <x v="0"/>
    <x v="0"/>
    <x v="0"/>
    <n v="9"/>
    <x v="3"/>
    <x v="3"/>
    <x v="0"/>
    <s v="All Inclusive"/>
    <n v="19669.53"/>
    <n v="3147.8"/>
    <n v="3"/>
    <s v="None"/>
    <x v="2"/>
    <x v="0"/>
    <x v="0"/>
    <x v="1"/>
    <s v="REF321"/>
    <s v="Wheelchair"/>
    <d v="2025-08-11T00:00:00"/>
  </r>
  <r>
    <s v="TR000955"/>
    <x v="954"/>
    <x v="0"/>
    <s v="C00955"/>
    <s v="Eva"/>
    <x v="28"/>
    <x v="2"/>
    <x v="2"/>
    <x v="0"/>
    <x v="0"/>
    <x v="2"/>
    <n v="9"/>
    <x v="3"/>
    <x v="0"/>
    <x v="2"/>
    <s v="All Inclusive"/>
    <n v="44708.15"/>
    <n v="3300.6"/>
    <n v="4.5"/>
    <s v="Excellent"/>
    <x v="1"/>
    <x v="3"/>
    <x v="0"/>
    <x v="1"/>
    <s v="REF789"/>
    <s v="Early Check-in"/>
    <d v="2025-08-12T00:00:00"/>
  </r>
  <r>
    <s v="TR000956"/>
    <x v="955"/>
    <x v="0"/>
    <s v="C00956"/>
    <s v="Eva"/>
    <x v="22"/>
    <x v="1"/>
    <x v="4"/>
    <x v="1"/>
    <x v="0"/>
    <x v="4"/>
    <n v="5"/>
    <x v="3"/>
    <x v="2"/>
    <x v="3"/>
    <s v="Breakfast Only"/>
    <n v="48864.1"/>
    <n v="3668.68"/>
    <n v="1.3"/>
    <s v="None"/>
    <x v="1"/>
    <x v="0"/>
    <x v="2"/>
    <x v="0"/>
    <s v="REF321"/>
    <s v="N/A"/>
    <d v="2025-08-13T00:00:00"/>
  </r>
  <r>
    <s v="TR000957"/>
    <x v="956"/>
    <x v="1"/>
    <s v="C00957"/>
    <s v="Bob"/>
    <x v="40"/>
    <x v="1"/>
    <x v="2"/>
    <x v="0"/>
    <x v="0"/>
    <x v="2"/>
    <n v="14"/>
    <x v="1"/>
    <x v="2"/>
    <x v="0"/>
    <s v="Breakfast Only"/>
    <n v="29219.13"/>
    <n v="4485.6499999999996"/>
    <n v="1.2"/>
    <s v="Poor"/>
    <x v="2"/>
    <x v="2"/>
    <x v="1"/>
    <x v="0"/>
    <s v="REF321"/>
    <s v="Extra Bed"/>
    <d v="2025-08-14T00:00:00"/>
  </r>
  <r>
    <s v="TR000958"/>
    <x v="957"/>
    <x v="2"/>
    <s v="C00958"/>
    <s v="Eva"/>
    <x v="7"/>
    <x v="1"/>
    <x v="2"/>
    <x v="0"/>
    <x v="0"/>
    <x v="2"/>
    <n v="9"/>
    <x v="4"/>
    <x v="1"/>
    <x v="3"/>
    <s v="Full Board"/>
    <n v="29589.21"/>
    <n v="2162.8200000000002"/>
    <n v="1.9"/>
    <s v="None"/>
    <x v="2"/>
    <x v="3"/>
    <x v="1"/>
    <x v="0"/>
    <s v="REF321"/>
    <s v="Sea View"/>
    <d v="2025-08-15T00:00:00"/>
  </r>
  <r>
    <s v="TR000959"/>
    <x v="958"/>
    <x v="3"/>
    <s v="C00959"/>
    <s v="Eva"/>
    <x v="42"/>
    <x v="2"/>
    <x v="4"/>
    <x v="1"/>
    <x v="0"/>
    <x v="4"/>
    <n v="5"/>
    <x v="4"/>
    <x v="0"/>
    <x v="1"/>
    <s v="Half Board"/>
    <n v="16983.13"/>
    <n v="832.16"/>
    <n v="3.5"/>
    <s v="None"/>
    <x v="3"/>
    <x v="2"/>
    <x v="0"/>
    <x v="0"/>
    <s v="REF321"/>
    <s v="Extra Bed"/>
    <d v="2025-08-16T00:00:00"/>
  </r>
  <r>
    <s v="TR000960"/>
    <x v="959"/>
    <x v="0"/>
    <s v="C00960"/>
    <s v="David"/>
    <x v="5"/>
    <x v="0"/>
    <x v="4"/>
    <x v="1"/>
    <x v="0"/>
    <x v="4"/>
    <n v="9"/>
    <x v="4"/>
    <x v="0"/>
    <x v="3"/>
    <s v="Half Board"/>
    <n v="30471.78"/>
    <n v="1594.63"/>
    <n v="2"/>
    <s v="Average"/>
    <x v="0"/>
    <x v="3"/>
    <x v="2"/>
    <x v="0"/>
    <s v="REF789"/>
    <s v="N/A"/>
    <d v="2025-08-17T00:00:00"/>
  </r>
  <r>
    <s v="TR000961"/>
    <x v="960"/>
    <x v="2"/>
    <s v="C00961"/>
    <s v="Alice"/>
    <x v="46"/>
    <x v="1"/>
    <x v="2"/>
    <x v="0"/>
    <x v="0"/>
    <x v="2"/>
    <n v="6"/>
    <x v="0"/>
    <x v="1"/>
    <x v="3"/>
    <s v="All Inclusive"/>
    <n v="23663.19"/>
    <n v="2160.84"/>
    <n v="1.8"/>
    <s v="Poor"/>
    <x v="0"/>
    <x v="3"/>
    <x v="0"/>
    <x v="0"/>
    <s v="REF456"/>
    <s v="Extra Bed"/>
    <d v="2025-08-18T00:00:00"/>
  </r>
  <r>
    <s v="TR000962"/>
    <x v="961"/>
    <x v="2"/>
    <s v="C00962"/>
    <s v="Charlie"/>
    <x v="50"/>
    <x v="1"/>
    <x v="4"/>
    <x v="1"/>
    <x v="0"/>
    <x v="4"/>
    <n v="5"/>
    <x v="0"/>
    <x v="3"/>
    <x v="3"/>
    <s v="Breakfast Only"/>
    <n v="17202.98"/>
    <n v="3569.46"/>
    <n v="2.8"/>
    <s v="Average"/>
    <x v="3"/>
    <x v="2"/>
    <x v="0"/>
    <x v="0"/>
    <s v="REF123"/>
    <s v="Sea View"/>
    <d v="2025-08-19T00:00:00"/>
  </r>
  <r>
    <s v="TR000963"/>
    <x v="962"/>
    <x v="3"/>
    <s v="C00963"/>
    <s v="Alice"/>
    <x v="49"/>
    <x v="1"/>
    <x v="3"/>
    <x v="1"/>
    <x v="0"/>
    <x v="3"/>
    <n v="7"/>
    <x v="2"/>
    <x v="0"/>
    <x v="3"/>
    <s v="Half Board"/>
    <n v="6157.7"/>
    <n v="65.61"/>
    <n v="3.5"/>
    <s v="None"/>
    <x v="2"/>
    <x v="3"/>
    <x v="0"/>
    <x v="0"/>
    <s v="REF789"/>
    <s v="Sea View"/>
    <d v="2025-08-20T00:00:00"/>
  </r>
  <r>
    <s v="TR000964"/>
    <x v="963"/>
    <x v="0"/>
    <s v="C00964"/>
    <s v="David"/>
    <x v="41"/>
    <x v="0"/>
    <x v="4"/>
    <x v="1"/>
    <x v="0"/>
    <x v="4"/>
    <n v="3"/>
    <x v="0"/>
    <x v="1"/>
    <x v="1"/>
    <s v="Full Board"/>
    <n v="14877.27"/>
    <n v="1578.93"/>
    <n v="2"/>
    <s v="Average"/>
    <x v="1"/>
    <x v="3"/>
    <x v="2"/>
    <x v="1"/>
    <s v="REF789"/>
    <s v="N/A"/>
    <d v="2025-08-21T00:00:00"/>
  </r>
  <r>
    <s v="TR000965"/>
    <x v="964"/>
    <x v="0"/>
    <s v="C00965"/>
    <s v="Charlie"/>
    <x v="3"/>
    <x v="1"/>
    <x v="4"/>
    <x v="1"/>
    <x v="0"/>
    <x v="4"/>
    <n v="13"/>
    <x v="3"/>
    <x v="0"/>
    <x v="0"/>
    <s v="Half Board"/>
    <n v="12299.17"/>
    <n v="3899.21"/>
    <n v="2.2000000000000002"/>
    <s v="Average"/>
    <x v="1"/>
    <x v="0"/>
    <x v="2"/>
    <x v="1"/>
    <s v="N/A"/>
    <s v="Sea View"/>
    <d v="2025-08-22T00:00:00"/>
  </r>
  <r>
    <s v="TR000966"/>
    <x v="965"/>
    <x v="2"/>
    <s v="C00966"/>
    <s v="Eva"/>
    <x v="32"/>
    <x v="0"/>
    <x v="2"/>
    <x v="0"/>
    <x v="0"/>
    <x v="2"/>
    <n v="3"/>
    <x v="3"/>
    <x v="1"/>
    <x v="3"/>
    <s v="All Inclusive"/>
    <n v="28475.97"/>
    <n v="3354.29"/>
    <n v="3.5"/>
    <s v="Good"/>
    <x v="2"/>
    <x v="2"/>
    <x v="0"/>
    <x v="0"/>
    <s v="REF123"/>
    <s v="Early Check-in"/>
    <d v="2025-08-23T00:00:00"/>
  </r>
  <r>
    <s v="TR000967"/>
    <x v="966"/>
    <x v="2"/>
    <s v="C00967"/>
    <s v="David"/>
    <x v="45"/>
    <x v="1"/>
    <x v="3"/>
    <x v="1"/>
    <x v="0"/>
    <x v="3"/>
    <n v="3"/>
    <x v="3"/>
    <x v="2"/>
    <x v="0"/>
    <s v="All Inclusive"/>
    <n v="31278.49"/>
    <n v="3658.7"/>
    <n v="4.8"/>
    <s v="Excellent"/>
    <x v="3"/>
    <x v="1"/>
    <x v="2"/>
    <x v="1"/>
    <s v="REF456"/>
    <s v="Sea View"/>
    <d v="2025-08-24T00:00:00"/>
  </r>
  <r>
    <s v="TR000968"/>
    <x v="967"/>
    <x v="3"/>
    <s v="C00968"/>
    <s v="Eva"/>
    <x v="13"/>
    <x v="0"/>
    <x v="1"/>
    <x v="1"/>
    <x v="0"/>
    <x v="1"/>
    <n v="10"/>
    <x v="3"/>
    <x v="2"/>
    <x v="2"/>
    <s v="Breakfast Only"/>
    <n v="31602.87"/>
    <n v="4059.05"/>
    <n v="3.7"/>
    <s v="Good"/>
    <x v="2"/>
    <x v="1"/>
    <x v="1"/>
    <x v="1"/>
    <s v="REF456"/>
    <s v="N/A"/>
    <d v="2025-08-25T00:00:00"/>
  </r>
  <r>
    <s v="TR000969"/>
    <x v="968"/>
    <x v="3"/>
    <s v="C00969"/>
    <s v="Bob"/>
    <x v="28"/>
    <x v="1"/>
    <x v="1"/>
    <x v="1"/>
    <x v="0"/>
    <x v="1"/>
    <n v="11"/>
    <x v="2"/>
    <x v="0"/>
    <x v="3"/>
    <s v="Full Board"/>
    <n v="21244.51"/>
    <n v="3916.18"/>
    <n v="4.0999999999999996"/>
    <s v="Good"/>
    <x v="1"/>
    <x v="3"/>
    <x v="1"/>
    <x v="1"/>
    <s v="N/A"/>
    <s v="N/A"/>
    <d v="2025-08-26T00:00:00"/>
  </r>
  <r>
    <s v="TR000970"/>
    <x v="969"/>
    <x v="0"/>
    <s v="C00970"/>
    <s v="David"/>
    <x v="30"/>
    <x v="2"/>
    <x v="0"/>
    <x v="0"/>
    <x v="0"/>
    <x v="0"/>
    <n v="4"/>
    <x v="3"/>
    <x v="0"/>
    <x v="3"/>
    <s v="Full Board"/>
    <n v="22797.8"/>
    <n v="3410.92"/>
    <n v="2.5"/>
    <s v="None"/>
    <x v="2"/>
    <x v="0"/>
    <x v="0"/>
    <x v="1"/>
    <s v="N/A"/>
    <s v="Extra Bed"/>
    <d v="2025-08-27T00:00:00"/>
  </r>
  <r>
    <s v="TR000971"/>
    <x v="970"/>
    <x v="1"/>
    <s v="C00971"/>
    <s v="Bob"/>
    <x v="13"/>
    <x v="2"/>
    <x v="4"/>
    <x v="1"/>
    <x v="0"/>
    <x v="4"/>
    <n v="11"/>
    <x v="1"/>
    <x v="2"/>
    <x v="2"/>
    <s v="Half Board"/>
    <n v="42209.21"/>
    <n v="2198.31"/>
    <n v="2.1"/>
    <s v="Average"/>
    <x v="2"/>
    <x v="3"/>
    <x v="1"/>
    <x v="1"/>
    <s v="REF789"/>
    <s v="Sea View"/>
    <d v="2025-08-28T00:00:00"/>
  </r>
  <r>
    <s v="TR000972"/>
    <x v="971"/>
    <x v="0"/>
    <s v="C00972"/>
    <s v="David"/>
    <x v="17"/>
    <x v="2"/>
    <x v="4"/>
    <x v="1"/>
    <x v="0"/>
    <x v="4"/>
    <n v="5"/>
    <x v="1"/>
    <x v="3"/>
    <x v="0"/>
    <s v="Full Board"/>
    <n v="25382.94"/>
    <n v="4917.99"/>
    <n v="2.8"/>
    <s v="Average"/>
    <x v="3"/>
    <x v="0"/>
    <x v="0"/>
    <x v="0"/>
    <s v="REF456"/>
    <s v="Sea View"/>
    <d v="2025-08-29T00:00:00"/>
  </r>
  <r>
    <s v="TR000973"/>
    <x v="972"/>
    <x v="2"/>
    <s v="C00973"/>
    <s v="David"/>
    <x v="34"/>
    <x v="2"/>
    <x v="3"/>
    <x v="1"/>
    <x v="0"/>
    <x v="3"/>
    <n v="11"/>
    <x v="1"/>
    <x v="1"/>
    <x v="1"/>
    <s v="Half Board"/>
    <n v="49425.35"/>
    <n v="2845.37"/>
    <n v="4.2"/>
    <s v="Good"/>
    <x v="0"/>
    <x v="3"/>
    <x v="0"/>
    <x v="0"/>
    <s v="REF456"/>
    <s v="N/A"/>
    <d v="2025-08-30T00:00:00"/>
  </r>
  <r>
    <s v="TR000974"/>
    <x v="973"/>
    <x v="0"/>
    <s v="C00974"/>
    <s v="Bob"/>
    <x v="43"/>
    <x v="1"/>
    <x v="1"/>
    <x v="1"/>
    <x v="0"/>
    <x v="1"/>
    <n v="13"/>
    <x v="0"/>
    <x v="3"/>
    <x v="3"/>
    <s v="Half Board"/>
    <n v="23662.01"/>
    <n v="1013.85"/>
    <n v="2.8"/>
    <s v="Average"/>
    <x v="1"/>
    <x v="1"/>
    <x v="0"/>
    <x v="1"/>
    <s v="REF456"/>
    <s v="Extra Bed"/>
    <d v="2025-08-31T00:00:00"/>
  </r>
  <r>
    <s v="TR000975"/>
    <x v="974"/>
    <x v="1"/>
    <s v="C00975"/>
    <s v="Charlie"/>
    <x v="15"/>
    <x v="2"/>
    <x v="0"/>
    <x v="0"/>
    <x v="0"/>
    <x v="0"/>
    <n v="9"/>
    <x v="4"/>
    <x v="3"/>
    <x v="2"/>
    <s v="Breakfast Only"/>
    <n v="33530.300000000003"/>
    <n v="1464.06"/>
    <n v="4.4000000000000004"/>
    <s v="Good"/>
    <x v="1"/>
    <x v="2"/>
    <x v="2"/>
    <x v="0"/>
    <s v="REF789"/>
    <s v="Extra Bed"/>
    <d v="2025-09-01T00:00:00"/>
  </r>
  <r>
    <s v="TR000976"/>
    <x v="975"/>
    <x v="3"/>
    <s v="C00976"/>
    <s v="Alice"/>
    <x v="39"/>
    <x v="0"/>
    <x v="3"/>
    <x v="1"/>
    <x v="0"/>
    <x v="3"/>
    <n v="5"/>
    <x v="2"/>
    <x v="3"/>
    <x v="2"/>
    <s v="Full Board"/>
    <n v="5367.06"/>
    <n v="3467.81"/>
    <n v="5"/>
    <s v="Excellent"/>
    <x v="2"/>
    <x v="0"/>
    <x v="2"/>
    <x v="1"/>
    <s v="REF456"/>
    <s v="Early Check-in"/>
    <d v="2025-09-02T00:00:00"/>
  </r>
  <r>
    <s v="TR000977"/>
    <x v="976"/>
    <x v="1"/>
    <s v="C00977"/>
    <s v="Eva"/>
    <x v="42"/>
    <x v="2"/>
    <x v="4"/>
    <x v="1"/>
    <x v="0"/>
    <x v="4"/>
    <n v="12"/>
    <x v="1"/>
    <x v="2"/>
    <x v="3"/>
    <s v="All Inclusive"/>
    <n v="33706.980000000003"/>
    <n v="4623.7"/>
    <n v="1.3"/>
    <s v="None"/>
    <x v="1"/>
    <x v="3"/>
    <x v="2"/>
    <x v="1"/>
    <s v="REF321"/>
    <s v="Early Check-in"/>
    <d v="2025-09-03T00:00:00"/>
  </r>
  <r>
    <s v="TR000978"/>
    <x v="977"/>
    <x v="1"/>
    <s v="C00978"/>
    <s v="David"/>
    <x v="2"/>
    <x v="2"/>
    <x v="1"/>
    <x v="1"/>
    <x v="0"/>
    <x v="1"/>
    <n v="11"/>
    <x v="1"/>
    <x v="0"/>
    <x v="0"/>
    <s v="Half Board"/>
    <n v="43017.04"/>
    <n v="893.6"/>
    <n v="1.2"/>
    <s v="Poor"/>
    <x v="1"/>
    <x v="3"/>
    <x v="2"/>
    <x v="1"/>
    <s v="N/A"/>
    <s v="N/A"/>
    <d v="2025-09-04T00:00:00"/>
  </r>
  <r>
    <s v="TR000979"/>
    <x v="978"/>
    <x v="1"/>
    <s v="C00979"/>
    <s v="Eva"/>
    <x v="9"/>
    <x v="2"/>
    <x v="0"/>
    <x v="0"/>
    <x v="0"/>
    <x v="0"/>
    <n v="11"/>
    <x v="3"/>
    <x v="3"/>
    <x v="0"/>
    <s v="Half Board"/>
    <n v="47295.519999999997"/>
    <n v="411.73"/>
    <n v="1.6"/>
    <s v="Poor"/>
    <x v="0"/>
    <x v="0"/>
    <x v="0"/>
    <x v="0"/>
    <s v="N/A"/>
    <s v="Extra Bed"/>
    <d v="2025-09-05T00:00:00"/>
  </r>
  <r>
    <s v="TR000980"/>
    <x v="979"/>
    <x v="3"/>
    <s v="C00980"/>
    <s v="Bob"/>
    <x v="39"/>
    <x v="1"/>
    <x v="2"/>
    <x v="0"/>
    <x v="0"/>
    <x v="2"/>
    <n v="14"/>
    <x v="1"/>
    <x v="2"/>
    <x v="3"/>
    <s v="Half Board"/>
    <n v="49874.07"/>
    <n v="4407.66"/>
    <n v="2.5"/>
    <s v="Average"/>
    <x v="1"/>
    <x v="0"/>
    <x v="2"/>
    <x v="1"/>
    <s v="N/A"/>
    <s v="Extra Bed"/>
    <d v="2025-09-06T00:00:00"/>
  </r>
  <r>
    <s v="TR000981"/>
    <x v="980"/>
    <x v="1"/>
    <s v="C00981"/>
    <s v="Eva"/>
    <x v="49"/>
    <x v="2"/>
    <x v="1"/>
    <x v="1"/>
    <x v="0"/>
    <x v="1"/>
    <n v="8"/>
    <x v="3"/>
    <x v="1"/>
    <x v="2"/>
    <s v="Full Board"/>
    <n v="16262.4"/>
    <n v="4576.3900000000003"/>
    <n v="1.5"/>
    <s v="Poor"/>
    <x v="1"/>
    <x v="1"/>
    <x v="1"/>
    <x v="1"/>
    <s v="N/A"/>
    <s v="Early Check-in"/>
    <d v="2025-09-07T00:00:00"/>
  </r>
  <r>
    <s v="TR000982"/>
    <x v="981"/>
    <x v="1"/>
    <s v="C00982"/>
    <s v="Bob"/>
    <x v="8"/>
    <x v="0"/>
    <x v="0"/>
    <x v="0"/>
    <x v="0"/>
    <x v="0"/>
    <n v="6"/>
    <x v="3"/>
    <x v="0"/>
    <x v="3"/>
    <s v="Full Board"/>
    <n v="30042.39"/>
    <n v="1381.9"/>
    <n v="4.5"/>
    <s v="Excellent"/>
    <x v="3"/>
    <x v="0"/>
    <x v="1"/>
    <x v="1"/>
    <s v="REF321"/>
    <s v="Early Check-in"/>
    <d v="2025-09-08T00:00:00"/>
  </r>
  <r>
    <s v="TR000983"/>
    <x v="982"/>
    <x v="1"/>
    <s v="C00983"/>
    <s v="Eva"/>
    <x v="4"/>
    <x v="2"/>
    <x v="3"/>
    <x v="1"/>
    <x v="0"/>
    <x v="3"/>
    <n v="10"/>
    <x v="4"/>
    <x v="1"/>
    <x v="1"/>
    <s v="Full Board"/>
    <n v="24183.75"/>
    <n v="1886.43"/>
    <n v="1.1000000000000001"/>
    <s v="Poor"/>
    <x v="3"/>
    <x v="3"/>
    <x v="2"/>
    <x v="0"/>
    <s v="REF123"/>
    <s v="N/A"/>
    <d v="2025-09-09T00:00:00"/>
  </r>
  <r>
    <s v="TR000984"/>
    <x v="983"/>
    <x v="2"/>
    <s v="C00984"/>
    <s v="Alice"/>
    <x v="4"/>
    <x v="2"/>
    <x v="2"/>
    <x v="0"/>
    <x v="0"/>
    <x v="2"/>
    <n v="5"/>
    <x v="0"/>
    <x v="3"/>
    <x v="1"/>
    <s v="Half Board"/>
    <n v="29499.42"/>
    <n v="3300.94"/>
    <n v="2.2999999999999998"/>
    <s v="None"/>
    <x v="3"/>
    <x v="1"/>
    <x v="1"/>
    <x v="1"/>
    <s v="REF456"/>
    <s v="Extra Bed"/>
    <d v="2025-09-10T00:00:00"/>
  </r>
  <r>
    <s v="TR000985"/>
    <x v="984"/>
    <x v="1"/>
    <s v="C00985"/>
    <s v="Alice"/>
    <x v="28"/>
    <x v="2"/>
    <x v="0"/>
    <x v="0"/>
    <x v="0"/>
    <x v="0"/>
    <n v="4"/>
    <x v="3"/>
    <x v="0"/>
    <x v="0"/>
    <s v="All Inclusive"/>
    <n v="10400.290000000001"/>
    <n v="1649.65"/>
    <n v="1.7"/>
    <s v="Poor"/>
    <x v="3"/>
    <x v="1"/>
    <x v="1"/>
    <x v="0"/>
    <s v="N/A"/>
    <s v="N/A"/>
    <d v="2025-09-11T00:00:00"/>
  </r>
  <r>
    <s v="TR000986"/>
    <x v="985"/>
    <x v="3"/>
    <s v="C00986"/>
    <s v="Alice"/>
    <x v="0"/>
    <x v="0"/>
    <x v="0"/>
    <x v="0"/>
    <x v="0"/>
    <x v="0"/>
    <n v="14"/>
    <x v="3"/>
    <x v="3"/>
    <x v="1"/>
    <s v="All Inclusive"/>
    <n v="43239.03"/>
    <n v="4385.79"/>
    <n v="4.7"/>
    <s v="Excellent"/>
    <x v="3"/>
    <x v="2"/>
    <x v="2"/>
    <x v="1"/>
    <s v="REF456"/>
    <s v="Early Check-in"/>
    <d v="2025-09-12T00:00:00"/>
  </r>
  <r>
    <s v="TR000987"/>
    <x v="986"/>
    <x v="1"/>
    <s v="C00987"/>
    <s v="Alice"/>
    <x v="8"/>
    <x v="2"/>
    <x v="4"/>
    <x v="1"/>
    <x v="0"/>
    <x v="4"/>
    <n v="3"/>
    <x v="4"/>
    <x v="0"/>
    <x v="2"/>
    <s v="Full Board"/>
    <n v="45749.74"/>
    <n v="537.89"/>
    <n v="3.7"/>
    <s v="Good"/>
    <x v="0"/>
    <x v="2"/>
    <x v="0"/>
    <x v="1"/>
    <s v="REF456"/>
    <s v="Sea View"/>
    <d v="2025-09-13T00:00:00"/>
  </r>
  <r>
    <s v="TR000988"/>
    <x v="987"/>
    <x v="1"/>
    <s v="C00988"/>
    <s v="Alice"/>
    <x v="43"/>
    <x v="0"/>
    <x v="1"/>
    <x v="1"/>
    <x v="0"/>
    <x v="1"/>
    <n v="2"/>
    <x v="3"/>
    <x v="3"/>
    <x v="1"/>
    <s v="All Inclusive"/>
    <n v="24134.1"/>
    <n v="189.91"/>
    <n v="4.5999999999999996"/>
    <s v="Excellent"/>
    <x v="1"/>
    <x v="2"/>
    <x v="0"/>
    <x v="1"/>
    <s v="REF321"/>
    <s v="Early Check-in"/>
    <d v="2025-09-14T00:00:00"/>
  </r>
  <r>
    <s v="TR000989"/>
    <x v="988"/>
    <x v="3"/>
    <s v="C00989"/>
    <s v="Alice"/>
    <x v="22"/>
    <x v="0"/>
    <x v="4"/>
    <x v="1"/>
    <x v="0"/>
    <x v="4"/>
    <n v="12"/>
    <x v="2"/>
    <x v="1"/>
    <x v="3"/>
    <s v="Half Board"/>
    <n v="16180.2"/>
    <n v="1042.43"/>
    <n v="4.9000000000000004"/>
    <s v="Excellent"/>
    <x v="2"/>
    <x v="0"/>
    <x v="0"/>
    <x v="0"/>
    <s v="REF456"/>
    <s v="Extra Bed"/>
    <d v="2025-09-15T00:00:00"/>
  </r>
  <r>
    <s v="TR000990"/>
    <x v="989"/>
    <x v="1"/>
    <s v="C00990"/>
    <s v="Bob"/>
    <x v="43"/>
    <x v="2"/>
    <x v="2"/>
    <x v="0"/>
    <x v="0"/>
    <x v="2"/>
    <n v="7"/>
    <x v="0"/>
    <x v="1"/>
    <x v="2"/>
    <s v="Full Board"/>
    <n v="9619.17"/>
    <n v="1430.44"/>
    <n v="3"/>
    <s v="Average"/>
    <x v="0"/>
    <x v="1"/>
    <x v="2"/>
    <x v="1"/>
    <s v="N/A"/>
    <s v="N/A"/>
    <d v="2025-09-16T00:00:00"/>
  </r>
  <r>
    <s v="TR000991"/>
    <x v="990"/>
    <x v="3"/>
    <s v="C00991"/>
    <s v="David"/>
    <x v="44"/>
    <x v="0"/>
    <x v="0"/>
    <x v="0"/>
    <x v="0"/>
    <x v="0"/>
    <n v="11"/>
    <x v="2"/>
    <x v="3"/>
    <x v="0"/>
    <s v="Full Board"/>
    <n v="35136.949999999997"/>
    <n v="564.63"/>
    <n v="1.9"/>
    <s v="Poor"/>
    <x v="2"/>
    <x v="0"/>
    <x v="0"/>
    <x v="1"/>
    <s v="REF456"/>
    <s v="Extra Bed"/>
    <d v="2025-09-17T00:00:00"/>
  </r>
  <r>
    <s v="TR000992"/>
    <x v="991"/>
    <x v="1"/>
    <s v="C00992"/>
    <s v="Eva"/>
    <x v="48"/>
    <x v="1"/>
    <x v="4"/>
    <x v="1"/>
    <x v="0"/>
    <x v="4"/>
    <n v="3"/>
    <x v="1"/>
    <x v="0"/>
    <x v="0"/>
    <s v="Half Board"/>
    <n v="17674.900000000001"/>
    <n v="328.45"/>
    <n v="1.8"/>
    <s v="Poor"/>
    <x v="3"/>
    <x v="1"/>
    <x v="0"/>
    <x v="1"/>
    <s v="REF321"/>
    <s v="Early Check-in"/>
    <d v="2025-09-18T00:00:00"/>
  </r>
  <r>
    <s v="TR000993"/>
    <x v="992"/>
    <x v="3"/>
    <s v="C00993"/>
    <s v="Alice"/>
    <x v="38"/>
    <x v="2"/>
    <x v="1"/>
    <x v="1"/>
    <x v="0"/>
    <x v="1"/>
    <n v="9"/>
    <x v="0"/>
    <x v="1"/>
    <x v="1"/>
    <s v="Full Board"/>
    <n v="45748.31"/>
    <n v="3778.04"/>
    <n v="1.9"/>
    <s v="Poor"/>
    <x v="1"/>
    <x v="3"/>
    <x v="1"/>
    <x v="1"/>
    <s v="N/A"/>
    <s v="Early Check-in"/>
    <d v="2025-09-19T00:00:00"/>
  </r>
  <r>
    <s v="TR000994"/>
    <x v="993"/>
    <x v="1"/>
    <s v="C00994"/>
    <s v="Bob"/>
    <x v="22"/>
    <x v="2"/>
    <x v="2"/>
    <x v="0"/>
    <x v="0"/>
    <x v="2"/>
    <n v="7"/>
    <x v="1"/>
    <x v="0"/>
    <x v="0"/>
    <s v="Half Board"/>
    <n v="34537.589999999997"/>
    <n v="821.38"/>
    <n v="3.8"/>
    <s v="None"/>
    <x v="3"/>
    <x v="0"/>
    <x v="0"/>
    <x v="1"/>
    <s v="REF321"/>
    <s v="Wheelchair"/>
    <d v="2025-09-20T00:00:00"/>
  </r>
  <r>
    <s v="TR000995"/>
    <x v="994"/>
    <x v="1"/>
    <s v="C00995"/>
    <s v="Bob"/>
    <x v="42"/>
    <x v="0"/>
    <x v="3"/>
    <x v="1"/>
    <x v="0"/>
    <x v="3"/>
    <n v="13"/>
    <x v="3"/>
    <x v="0"/>
    <x v="3"/>
    <s v="Full Board"/>
    <n v="33347.21"/>
    <n v="4569.6099999999997"/>
    <n v="1.2"/>
    <s v="Poor"/>
    <x v="0"/>
    <x v="1"/>
    <x v="2"/>
    <x v="1"/>
    <s v="REF789"/>
    <s v="Early Check-in"/>
    <d v="2025-09-21T00:00:00"/>
  </r>
  <r>
    <s v="TR000996"/>
    <x v="995"/>
    <x v="2"/>
    <s v="C00996"/>
    <s v="Bob"/>
    <x v="33"/>
    <x v="0"/>
    <x v="4"/>
    <x v="1"/>
    <x v="0"/>
    <x v="4"/>
    <n v="13"/>
    <x v="4"/>
    <x v="1"/>
    <x v="2"/>
    <s v="All Inclusive"/>
    <n v="29291.9"/>
    <n v="1840"/>
    <n v="1.2"/>
    <s v="Poor"/>
    <x v="2"/>
    <x v="2"/>
    <x v="0"/>
    <x v="0"/>
    <s v="REF123"/>
    <s v="Extra Bed"/>
    <d v="2025-09-22T00:00:00"/>
  </r>
  <r>
    <s v="TR000997"/>
    <x v="996"/>
    <x v="2"/>
    <s v="C00997"/>
    <s v="David"/>
    <x v="27"/>
    <x v="2"/>
    <x v="2"/>
    <x v="0"/>
    <x v="0"/>
    <x v="2"/>
    <n v="6"/>
    <x v="2"/>
    <x v="2"/>
    <x v="3"/>
    <s v="Full Board"/>
    <n v="5151.49"/>
    <n v="3353.03"/>
    <n v="3.4"/>
    <s v="Average"/>
    <x v="1"/>
    <x v="2"/>
    <x v="1"/>
    <x v="1"/>
    <s v="REF456"/>
    <s v="N/A"/>
    <d v="2025-09-23T00:00:00"/>
  </r>
  <r>
    <s v="TR000998"/>
    <x v="997"/>
    <x v="1"/>
    <s v="C00998"/>
    <s v="Eva"/>
    <x v="35"/>
    <x v="1"/>
    <x v="3"/>
    <x v="1"/>
    <x v="0"/>
    <x v="3"/>
    <n v="14"/>
    <x v="1"/>
    <x v="2"/>
    <x v="3"/>
    <s v="Full Board"/>
    <n v="46800.35"/>
    <n v="1127.01"/>
    <n v="3.6"/>
    <s v="None"/>
    <x v="0"/>
    <x v="3"/>
    <x v="1"/>
    <x v="0"/>
    <s v="REF456"/>
    <s v="N/A"/>
    <d v="2025-09-24T00:00:00"/>
  </r>
  <r>
    <s v="TR000999"/>
    <x v="998"/>
    <x v="1"/>
    <s v="C00999"/>
    <s v="David"/>
    <x v="49"/>
    <x v="0"/>
    <x v="4"/>
    <x v="1"/>
    <x v="0"/>
    <x v="4"/>
    <n v="3"/>
    <x v="3"/>
    <x v="0"/>
    <x v="3"/>
    <s v="Full Board"/>
    <n v="32513.06"/>
    <n v="1201.6099999999999"/>
    <n v="3.7"/>
    <s v="Good"/>
    <x v="0"/>
    <x v="0"/>
    <x v="1"/>
    <x v="1"/>
    <s v="REF456"/>
    <s v="Wheelchair"/>
    <d v="2025-09-25T00:00:00"/>
  </r>
  <r>
    <s v="TR001000"/>
    <x v="999"/>
    <x v="0"/>
    <s v="C01000"/>
    <s v="Charlie"/>
    <x v="45"/>
    <x v="0"/>
    <x v="2"/>
    <x v="0"/>
    <x v="0"/>
    <x v="2"/>
    <n v="8"/>
    <x v="2"/>
    <x v="1"/>
    <x v="3"/>
    <s v="Breakfast Only"/>
    <n v="49720.91"/>
    <n v="2873.55"/>
    <n v="2.5"/>
    <s v="Average"/>
    <x v="1"/>
    <x v="1"/>
    <x v="1"/>
    <x v="0"/>
    <s v="REF789"/>
    <s v="Extra Bed"/>
    <d v="2025-09-26T00:00:00"/>
  </r>
  <r>
    <s v="TR001001"/>
    <x v="1000"/>
    <x v="3"/>
    <s v="C01001"/>
    <s v="Bob"/>
    <x v="44"/>
    <x v="1"/>
    <x v="2"/>
    <x v="0"/>
    <x v="0"/>
    <x v="2"/>
    <n v="3"/>
    <x v="2"/>
    <x v="2"/>
    <x v="2"/>
    <s v="All Inclusive"/>
    <n v="28255.75"/>
    <n v="2803.21"/>
    <n v="4.2"/>
    <s v="None"/>
    <x v="1"/>
    <x v="2"/>
    <x v="0"/>
    <x v="1"/>
    <s v="REF123"/>
    <s v="Early Check-in"/>
    <d v="2025-09-27T00:00:00"/>
  </r>
  <r>
    <s v="TR001002"/>
    <x v="1001"/>
    <x v="0"/>
    <s v="C01002"/>
    <s v="Charlie"/>
    <x v="11"/>
    <x v="1"/>
    <x v="4"/>
    <x v="1"/>
    <x v="0"/>
    <x v="4"/>
    <n v="14"/>
    <x v="1"/>
    <x v="3"/>
    <x v="2"/>
    <s v="Half Board"/>
    <n v="36375.21"/>
    <n v="3843.65"/>
    <n v="3.1"/>
    <s v="Average"/>
    <x v="0"/>
    <x v="1"/>
    <x v="1"/>
    <x v="0"/>
    <s v="REF321"/>
    <s v="Sea View"/>
    <d v="2025-09-28T00:00:00"/>
  </r>
  <r>
    <s v="TR001003"/>
    <x v="1002"/>
    <x v="2"/>
    <s v="C01003"/>
    <s v="Alice"/>
    <x v="21"/>
    <x v="2"/>
    <x v="2"/>
    <x v="0"/>
    <x v="0"/>
    <x v="2"/>
    <n v="6"/>
    <x v="3"/>
    <x v="0"/>
    <x v="3"/>
    <s v="Breakfast Only"/>
    <n v="5641.85"/>
    <n v="3789.07"/>
    <n v="1.4"/>
    <s v="Poor"/>
    <x v="2"/>
    <x v="0"/>
    <x v="1"/>
    <x v="1"/>
    <s v="REF789"/>
    <s v="N/A"/>
    <d v="2025-09-29T00:00:00"/>
  </r>
  <r>
    <s v="TR001004"/>
    <x v="1003"/>
    <x v="2"/>
    <s v="C01004"/>
    <s v="Alice"/>
    <x v="28"/>
    <x v="1"/>
    <x v="0"/>
    <x v="0"/>
    <x v="0"/>
    <x v="0"/>
    <n v="3"/>
    <x v="4"/>
    <x v="2"/>
    <x v="3"/>
    <s v="All Inclusive"/>
    <n v="32691.599999999999"/>
    <n v="3353.44"/>
    <n v="4.2"/>
    <s v="Good"/>
    <x v="2"/>
    <x v="2"/>
    <x v="1"/>
    <x v="0"/>
    <s v="REF789"/>
    <s v="Extra Bed"/>
    <d v="2025-09-30T00:00:00"/>
  </r>
  <r>
    <s v="TR001005"/>
    <x v="1004"/>
    <x v="2"/>
    <s v="C01005"/>
    <s v="David"/>
    <x v="43"/>
    <x v="2"/>
    <x v="4"/>
    <x v="1"/>
    <x v="0"/>
    <x v="4"/>
    <n v="12"/>
    <x v="1"/>
    <x v="1"/>
    <x v="0"/>
    <s v="Full Board"/>
    <n v="38938.53"/>
    <n v="2245.65"/>
    <n v="4.8"/>
    <s v="Excellent"/>
    <x v="0"/>
    <x v="3"/>
    <x v="0"/>
    <x v="1"/>
    <s v="N/A"/>
    <s v="Wheelchair"/>
    <d v="2025-10-01T00:00:00"/>
  </r>
  <r>
    <s v="TR001006"/>
    <x v="1005"/>
    <x v="2"/>
    <s v="C01006"/>
    <s v="Eva"/>
    <x v="15"/>
    <x v="1"/>
    <x v="2"/>
    <x v="0"/>
    <x v="0"/>
    <x v="2"/>
    <n v="11"/>
    <x v="2"/>
    <x v="1"/>
    <x v="0"/>
    <s v="Full Board"/>
    <n v="39590.17"/>
    <n v="4453.2"/>
    <n v="1.2"/>
    <s v="Poor"/>
    <x v="0"/>
    <x v="3"/>
    <x v="2"/>
    <x v="0"/>
    <s v="REF789"/>
    <s v="Sea View"/>
    <d v="2025-10-02T00:00:00"/>
  </r>
  <r>
    <s v="TR001007"/>
    <x v="1006"/>
    <x v="1"/>
    <s v="C01007"/>
    <s v="Charlie"/>
    <x v="26"/>
    <x v="0"/>
    <x v="3"/>
    <x v="1"/>
    <x v="0"/>
    <x v="3"/>
    <n v="12"/>
    <x v="2"/>
    <x v="0"/>
    <x v="2"/>
    <s v="Half Board"/>
    <n v="39195.25"/>
    <n v="3112.89"/>
    <n v="2.6"/>
    <s v="Average"/>
    <x v="3"/>
    <x v="0"/>
    <x v="1"/>
    <x v="1"/>
    <s v="REF789"/>
    <s v="Extra Bed"/>
    <d v="2025-10-03T00:00:00"/>
  </r>
  <r>
    <s v="TR001008"/>
    <x v="1007"/>
    <x v="2"/>
    <s v="C01008"/>
    <s v="Eva"/>
    <x v="17"/>
    <x v="2"/>
    <x v="3"/>
    <x v="1"/>
    <x v="0"/>
    <x v="3"/>
    <n v="12"/>
    <x v="0"/>
    <x v="1"/>
    <x v="0"/>
    <s v="Half Board"/>
    <n v="13635.28"/>
    <n v="4950.99"/>
    <n v="3"/>
    <s v="Average"/>
    <x v="3"/>
    <x v="0"/>
    <x v="1"/>
    <x v="1"/>
    <s v="REF456"/>
    <s v="Early Check-in"/>
    <d v="2025-10-04T00:00:00"/>
  </r>
  <r>
    <s v="TR001009"/>
    <x v="1008"/>
    <x v="1"/>
    <s v="C01009"/>
    <s v="David"/>
    <x v="15"/>
    <x v="2"/>
    <x v="0"/>
    <x v="0"/>
    <x v="0"/>
    <x v="0"/>
    <n v="3"/>
    <x v="3"/>
    <x v="3"/>
    <x v="2"/>
    <s v="All Inclusive"/>
    <n v="48843.73"/>
    <n v="4096.8500000000004"/>
    <n v="1.6"/>
    <s v="None"/>
    <x v="2"/>
    <x v="1"/>
    <x v="1"/>
    <x v="1"/>
    <s v="N/A"/>
    <s v="N/A"/>
    <d v="2025-10-05T00:00:00"/>
  </r>
  <r>
    <s v="TR001010"/>
    <x v="1009"/>
    <x v="1"/>
    <s v="C01010"/>
    <s v="Alice"/>
    <x v="48"/>
    <x v="2"/>
    <x v="4"/>
    <x v="1"/>
    <x v="0"/>
    <x v="4"/>
    <n v="8"/>
    <x v="0"/>
    <x v="3"/>
    <x v="2"/>
    <s v="All Inclusive"/>
    <n v="49773.56"/>
    <n v="221.55"/>
    <n v="4.5"/>
    <s v="Excellent"/>
    <x v="3"/>
    <x v="3"/>
    <x v="0"/>
    <x v="0"/>
    <s v="REF321"/>
    <s v="Early Check-in"/>
    <d v="2025-10-06T00:00:00"/>
  </r>
  <r>
    <s v="TR001011"/>
    <x v="1010"/>
    <x v="2"/>
    <s v="C01011"/>
    <s v="Eva"/>
    <x v="50"/>
    <x v="1"/>
    <x v="2"/>
    <x v="0"/>
    <x v="0"/>
    <x v="2"/>
    <n v="10"/>
    <x v="4"/>
    <x v="2"/>
    <x v="1"/>
    <s v="Half Board"/>
    <n v="6553.01"/>
    <n v="1602.97"/>
    <n v="2.1"/>
    <s v="Average"/>
    <x v="2"/>
    <x v="0"/>
    <x v="0"/>
    <x v="0"/>
    <s v="REF123"/>
    <s v="Wheelchair"/>
    <d v="2025-10-07T00:00:00"/>
  </r>
  <r>
    <s v="TR001012"/>
    <x v="1011"/>
    <x v="2"/>
    <s v="C01012"/>
    <s v="Eva"/>
    <x v="12"/>
    <x v="0"/>
    <x v="2"/>
    <x v="0"/>
    <x v="0"/>
    <x v="2"/>
    <n v="6"/>
    <x v="1"/>
    <x v="1"/>
    <x v="2"/>
    <s v="All Inclusive"/>
    <n v="47012.98"/>
    <n v="2859.38"/>
    <n v="4.0999999999999996"/>
    <s v="Good"/>
    <x v="1"/>
    <x v="0"/>
    <x v="1"/>
    <x v="0"/>
    <s v="REF321"/>
    <s v="N/A"/>
    <d v="2025-10-08T00:00:00"/>
  </r>
  <r>
    <s v="TR001013"/>
    <x v="1012"/>
    <x v="3"/>
    <s v="C01013"/>
    <s v="Alice"/>
    <x v="11"/>
    <x v="2"/>
    <x v="3"/>
    <x v="1"/>
    <x v="0"/>
    <x v="3"/>
    <n v="8"/>
    <x v="2"/>
    <x v="3"/>
    <x v="0"/>
    <s v="Half Board"/>
    <n v="16604.11"/>
    <n v="3607.35"/>
    <n v="3.7"/>
    <s v="None"/>
    <x v="3"/>
    <x v="3"/>
    <x v="2"/>
    <x v="1"/>
    <s v="N/A"/>
    <s v="Sea View"/>
    <d v="2025-10-09T00:00:00"/>
  </r>
  <r>
    <s v="TR001014"/>
    <x v="1013"/>
    <x v="0"/>
    <s v="C01014"/>
    <s v="Charlie"/>
    <x v="33"/>
    <x v="2"/>
    <x v="0"/>
    <x v="0"/>
    <x v="0"/>
    <x v="0"/>
    <n v="5"/>
    <x v="3"/>
    <x v="0"/>
    <x v="1"/>
    <s v="Full Board"/>
    <n v="35396.35"/>
    <n v="2751.68"/>
    <n v="3.4"/>
    <s v="None"/>
    <x v="2"/>
    <x v="1"/>
    <x v="1"/>
    <x v="0"/>
    <s v="REF456"/>
    <s v="N/A"/>
    <d v="2025-10-10T00:00:00"/>
  </r>
  <r>
    <s v="TR001015"/>
    <x v="1014"/>
    <x v="2"/>
    <s v="C01015"/>
    <s v="Alice"/>
    <x v="23"/>
    <x v="2"/>
    <x v="3"/>
    <x v="1"/>
    <x v="0"/>
    <x v="3"/>
    <n v="3"/>
    <x v="2"/>
    <x v="1"/>
    <x v="0"/>
    <s v="Half Board"/>
    <n v="18891.21"/>
    <n v="3930.65"/>
    <n v="1.8"/>
    <s v="Poor"/>
    <x v="2"/>
    <x v="1"/>
    <x v="2"/>
    <x v="1"/>
    <s v="REF123"/>
    <s v="Early Check-in"/>
    <d v="2025-10-11T00:00:00"/>
  </r>
  <r>
    <s v="TR001016"/>
    <x v="1015"/>
    <x v="3"/>
    <s v="C01016"/>
    <s v="Eva"/>
    <x v="41"/>
    <x v="2"/>
    <x v="3"/>
    <x v="1"/>
    <x v="0"/>
    <x v="3"/>
    <n v="4"/>
    <x v="0"/>
    <x v="2"/>
    <x v="2"/>
    <s v="Breakfast Only"/>
    <n v="48484.45"/>
    <n v="1413.28"/>
    <n v="1.9"/>
    <s v="Poor"/>
    <x v="0"/>
    <x v="3"/>
    <x v="2"/>
    <x v="1"/>
    <s v="REF321"/>
    <s v="Extra Bed"/>
    <d v="2025-10-12T00:00:00"/>
  </r>
  <r>
    <s v="TR001017"/>
    <x v="1016"/>
    <x v="3"/>
    <s v="C01017"/>
    <s v="Charlie"/>
    <x v="37"/>
    <x v="0"/>
    <x v="0"/>
    <x v="0"/>
    <x v="0"/>
    <x v="0"/>
    <n v="3"/>
    <x v="0"/>
    <x v="0"/>
    <x v="2"/>
    <s v="Half Board"/>
    <n v="7770.68"/>
    <n v="919.56"/>
    <n v="1.2"/>
    <s v="Poor"/>
    <x v="2"/>
    <x v="3"/>
    <x v="0"/>
    <x v="1"/>
    <s v="REF123"/>
    <s v="Extra Bed"/>
    <d v="2025-10-13T00:00:00"/>
  </r>
  <r>
    <s v="TR001018"/>
    <x v="1017"/>
    <x v="0"/>
    <s v="C01018"/>
    <s v="Charlie"/>
    <x v="15"/>
    <x v="1"/>
    <x v="4"/>
    <x v="1"/>
    <x v="0"/>
    <x v="4"/>
    <n v="6"/>
    <x v="1"/>
    <x v="0"/>
    <x v="3"/>
    <s v="Half Board"/>
    <n v="26394.1"/>
    <n v="269.58"/>
    <n v="2"/>
    <s v="Average"/>
    <x v="3"/>
    <x v="3"/>
    <x v="0"/>
    <x v="1"/>
    <s v="REF123"/>
    <s v="Extra Bed"/>
    <d v="2025-10-14T00:00:00"/>
  </r>
  <r>
    <s v="TR001019"/>
    <x v="1018"/>
    <x v="1"/>
    <s v="C01019"/>
    <s v="Alice"/>
    <x v="14"/>
    <x v="0"/>
    <x v="2"/>
    <x v="0"/>
    <x v="0"/>
    <x v="2"/>
    <n v="7"/>
    <x v="3"/>
    <x v="0"/>
    <x v="2"/>
    <s v="Breakfast Only"/>
    <n v="23118.25"/>
    <n v="2866.57"/>
    <n v="2.4"/>
    <s v="Average"/>
    <x v="0"/>
    <x v="3"/>
    <x v="0"/>
    <x v="1"/>
    <s v="REF123"/>
    <s v="Wheelchair"/>
    <d v="2025-10-15T00:00:00"/>
  </r>
  <r>
    <s v="TR001020"/>
    <x v="1019"/>
    <x v="2"/>
    <s v="C01020"/>
    <s v="Eva"/>
    <x v="4"/>
    <x v="2"/>
    <x v="4"/>
    <x v="1"/>
    <x v="0"/>
    <x v="4"/>
    <n v="8"/>
    <x v="3"/>
    <x v="3"/>
    <x v="1"/>
    <s v="Breakfast Only"/>
    <n v="18323.099999999999"/>
    <n v="3443"/>
    <n v="4.3"/>
    <s v="Good"/>
    <x v="0"/>
    <x v="3"/>
    <x v="2"/>
    <x v="1"/>
    <s v="REF789"/>
    <s v="Wheelchair"/>
    <d v="2025-10-16T00:00:00"/>
  </r>
  <r>
    <s v="TR001021"/>
    <x v="1020"/>
    <x v="0"/>
    <s v="C01021"/>
    <s v="David"/>
    <x v="8"/>
    <x v="0"/>
    <x v="1"/>
    <x v="1"/>
    <x v="0"/>
    <x v="1"/>
    <n v="4"/>
    <x v="1"/>
    <x v="0"/>
    <x v="2"/>
    <s v="Breakfast Only"/>
    <n v="33340.1"/>
    <n v="1630.75"/>
    <n v="2.5"/>
    <s v="Average"/>
    <x v="3"/>
    <x v="0"/>
    <x v="2"/>
    <x v="1"/>
    <s v="N/A"/>
    <s v="Extra Bed"/>
    <d v="2025-10-17T00:00:00"/>
  </r>
  <r>
    <s v="TR001022"/>
    <x v="1021"/>
    <x v="2"/>
    <s v="C01022"/>
    <s v="Eva"/>
    <x v="2"/>
    <x v="2"/>
    <x v="1"/>
    <x v="1"/>
    <x v="0"/>
    <x v="1"/>
    <n v="5"/>
    <x v="0"/>
    <x v="3"/>
    <x v="3"/>
    <s v="Breakfast Only"/>
    <n v="9159.6200000000008"/>
    <n v="3067.92"/>
    <n v="4"/>
    <s v="Good"/>
    <x v="1"/>
    <x v="2"/>
    <x v="2"/>
    <x v="0"/>
    <s v="N/A"/>
    <s v="Sea View"/>
    <d v="2025-10-18T00:00:00"/>
  </r>
  <r>
    <s v="TR001023"/>
    <x v="1022"/>
    <x v="3"/>
    <s v="C01023"/>
    <s v="Bob"/>
    <x v="41"/>
    <x v="1"/>
    <x v="1"/>
    <x v="1"/>
    <x v="0"/>
    <x v="1"/>
    <n v="9"/>
    <x v="0"/>
    <x v="0"/>
    <x v="2"/>
    <s v="Half Board"/>
    <n v="36683.129999999997"/>
    <n v="260.79000000000002"/>
    <n v="2.8"/>
    <s v="Average"/>
    <x v="3"/>
    <x v="3"/>
    <x v="0"/>
    <x v="0"/>
    <s v="REF456"/>
    <s v="Early Check-in"/>
    <d v="2025-10-19T00:00:00"/>
  </r>
  <r>
    <s v="TR001024"/>
    <x v="1023"/>
    <x v="3"/>
    <s v="C01024"/>
    <s v="David"/>
    <x v="36"/>
    <x v="1"/>
    <x v="0"/>
    <x v="0"/>
    <x v="0"/>
    <x v="0"/>
    <n v="5"/>
    <x v="0"/>
    <x v="3"/>
    <x v="2"/>
    <s v="All Inclusive"/>
    <n v="49087.83"/>
    <n v="496.47"/>
    <n v="4.0999999999999996"/>
    <s v="Good"/>
    <x v="3"/>
    <x v="2"/>
    <x v="0"/>
    <x v="1"/>
    <s v="REF321"/>
    <s v="Sea View"/>
    <d v="2025-10-20T00:00:00"/>
  </r>
  <r>
    <s v="TR001025"/>
    <x v="1024"/>
    <x v="1"/>
    <s v="C01025"/>
    <s v="Charlie"/>
    <x v="15"/>
    <x v="1"/>
    <x v="3"/>
    <x v="1"/>
    <x v="0"/>
    <x v="3"/>
    <n v="8"/>
    <x v="2"/>
    <x v="1"/>
    <x v="2"/>
    <s v="Breakfast Only"/>
    <n v="40814.26"/>
    <n v="3508.77"/>
    <n v="4.9000000000000004"/>
    <s v="None"/>
    <x v="0"/>
    <x v="1"/>
    <x v="0"/>
    <x v="1"/>
    <s v="REF456"/>
    <s v="Extra Bed"/>
    <d v="2025-10-21T00:00:00"/>
  </r>
  <r>
    <s v="TR001026"/>
    <x v="1025"/>
    <x v="3"/>
    <s v="C01026"/>
    <s v="David"/>
    <x v="49"/>
    <x v="2"/>
    <x v="4"/>
    <x v="1"/>
    <x v="0"/>
    <x v="4"/>
    <n v="13"/>
    <x v="4"/>
    <x v="3"/>
    <x v="3"/>
    <s v="Full Board"/>
    <n v="43420.79"/>
    <n v="1840.35"/>
    <n v="2"/>
    <s v="Average"/>
    <x v="3"/>
    <x v="0"/>
    <x v="1"/>
    <x v="0"/>
    <s v="REF321"/>
    <s v="Early Check-in"/>
    <d v="2025-10-22T00:00:00"/>
  </r>
  <r>
    <s v="TR001027"/>
    <x v="1026"/>
    <x v="3"/>
    <s v="C01027"/>
    <s v="Charlie"/>
    <x v="26"/>
    <x v="0"/>
    <x v="2"/>
    <x v="0"/>
    <x v="0"/>
    <x v="2"/>
    <n v="7"/>
    <x v="0"/>
    <x v="3"/>
    <x v="0"/>
    <s v="Half Board"/>
    <n v="19902.93"/>
    <n v="3356.67"/>
    <n v="4.4000000000000004"/>
    <s v="Good"/>
    <x v="1"/>
    <x v="2"/>
    <x v="2"/>
    <x v="1"/>
    <s v="REF123"/>
    <s v="Wheelchair"/>
    <d v="2025-10-23T00:00:00"/>
  </r>
  <r>
    <s v="TR001028"/>
    <x v="1027"/>
    <x v="0"/>
    <s v="C01028"/>
    <s v="Charlie"/>
    <x v="51"/>
    <x v="1"/>
    <x v="1"/>
    <x v="1"/>
    <x v="0"/>
    <x v="1"/>
    <n v="8"/>
    <x v="4"/>
    <x v="1"/>
    <x v="2"/>
    <s v="All Inclusive"/>
    <n v="18269.669999999998"/>
    <n v="4158.6099999999997"/>
    <n v="3.5"/>
    <s v="None"/>
    <x v="1"/>
    <x v="1"/>
    <x v="2"/>
    <x v="0"/>
    <s v="REF321"/>
    <s v="N/A"/>
    <d v="2025-10-24T00:00:00"/>
  </r>
  <r>
    <s v="TR001029"/>
    <x v="1028"/>
    <x v="2"/>
    <s v="C01029"/>
    <s v="David"/>
    <x v="42"/>
    <x v="2"/>
    <x v="4"/>
    <x v="1"/>
    <x v="0"/>
    <x v="4"/>
    <n v="2"/>
    <x v="4"/>
    <x v="0"/>
    <x v="1"/>
    <s v="Full Board"/>
    <n v="27301.27"/>
    <n v="4263.1099999999997"/>
    <n v="4.3"/>
    <s v="Good"/>
    <x v="1"/>
    <x v="1"/>
    <x v="1"/>
    <x v="1"/>
    <s v="REF321"/>
    <s v="N/A"/>
    <d v="2025-10-25T00:00:00"/>
  </r>
  <r>
    <s v="TR001030"/>
    <x v="1029"/>
    <x v="2"/>
    <s v="C01030"/>
    <s v="Charlie"/>
    <x v="47"/>
    <x v="2"/>
    <x v="1"/>
    <x v="1"/>
    <x v="0"/>
    <x v="1"/>
    <n v="4"/>
    <x v="3"/>
    <x v="1"/>
    <x v="3"/>
    <s v="Half Board"/>
    <n v="5149.1499999999996"/>
    <n v="860.84"/>
    <n v="3.6"/>
    <s v="None"/>
    <x v="0"/>
    <x v="1"/>
    <x v="2"/>
    <x v="1"/>
    <s v="REF123"/>
    <s v="Early Check-in"/>
    <d v="2025-10-26T00:00:00"/>
  </r>
  <r>
    <s v="TR001031"/>
    <x v="1030"/>
    <x v="0"/>
    <s v="C01031"/>
    <s v="Charlie"/>
    <x v="37"/>
    <x v="0"/>
    <x v="1"/>
    <x v="1"/>
    <x v="0"/>
    <x v="1"/>
    <n v="7"/>
    <x v="1"/>
    <x v="0"/>
    <x v="1"/>
    <s v="Half Board"/>
    <n v="47431.83"/>
    <n v="2431.4299999999998"/>
    <n v="2.7"/>
    <s v="Average"/>
    <x v="3"/>
    <x v="3"/>
    <x v="2"/>
    <x v="0"/>
    <s v="REF456"/>
    <s v="Sea View"/>
    <d v="2025-10-27T00:00:00"/>
  </r>
  <r>
    <s v="TR001032"/>
    <x v="1031"/>
    <x v="1"/>
    <s v="C01032"/>
    <s v="Bob"/>
    <x v="27"/>
    <x v="1"/>
    <x v="2"/>
    <x v="0"/>
    <x v="0"/>
    <x v="2"/>
    <n v="4"/>
    <x v="2"/>
    <x v="3"/>
    <x v="2"/>
    <s v="Full Board"/>
    <n v="9757.9"/>
    <n v="3669.63"/>
    <n v="1.9"/>
    <s v="Poor"/>
    <x v="2"/>
    <x v="0"/>
    <x v="1"/>
    <x v="0"/>
    <s v="REF321"/>
    <s v="Early Check-in"/>
    <d v="2025-10-28T00:00:00"/>
  </r>
  <r>
    <s v="TR001033"/>
    <x v="1032"/>
    <x v="2"/>
    <s v="C01033"/>
    <s v="Eva"/>
    <x v="29"/>
    <x v="2"/>
    <x v="0"/>
    <x v="0"/>
    <x v="0"/>
    <x v="0"/>
    <n v="8"/>
    <x v="4"/>
    <x v="0"/>
    <x v="3"/>
    <s v="Breakfast Only"/>
    <n v="45441.61"/>
    <n v="3869.9"/>
    <n v="1.3"/>
    <s v="Poor"/>
    <x v="3"/>
    <x v="1"/>
    <x v="2"/>
    <x v="1"/>
    <s v="REF456"/>
    <s v="Sea View"/>
    <d v="2025-10-29T00:00:00"/>
  </r>
  <r>
    <s v="TR001034"/>
    <x v="1033"/>
    <x v="3"/>
    <s v="C01034"/>
    <s v="Eva"/>
    <x v="16"/>
    <x v="0"/>
    <x v="3"/>
    <x v="1"/>
    <x v="0"/>
    <x v="3"/>
    <n v="10"/>
    <x v="2"/>
    <x v="3"/>
    <x v="2"/>
    <s v="Breakfast Only"/>
    <n v="6928.36"/>
    <n v="3923.38"/>
    <n v="3.1"/>
    <s v="Average"/>
    <x v="1"/>
    <x v="3"/>
    <x v="0"/>
    <x v="1"/>
    <s v="REF456"/>
    <s v="Sea View"/>
    <d v="2025-10-30T00:00:00"/>
  </r>
  <r>
    <s v="TR001035"/>
    <x v="1034"/>
    <x v="2"/>
    <s v="C01035"/>
    <s v="Bob"/>
    <x v="12"/>
    <x v="1"/>
    <x v="0"/>
    <x v="0"/>
    <x v="0"/>
    <x v="0"/>
    <n v="4"/>
    <x v="3"/>
    <x v="0"/>
    <x v="1"/>
    <s v="Full Board"/>
    <n v="41663.370000000003"/>
    <n v="1140.8399999999999"/>
    <n v="5"/>
    <s v="None"/>
    <x v="3"/>
    <x v="2"/>
    <x v="1"/>
    <x v="0"/>
    <s v="N/A"/>
    <s v="N/A"/>
    <d v="2025-10-31T00:00:00"/>
  </r>
  <r>
    <s v="TR001036"/>
    <x v="1035"/>
    <x v="3"/>
    <s v="C01036"/>
    <s v="David"/>
    <x v="11"/>
    <x v="0"/>
    <x v="4"/>
    <x v="1"/>
    <x v="0"/>
    <x v="4"/>
    <n v="2"/>
    <x v="0"/>
    <x v="3"/>
    <x v="3"/>
    <s v="All Inclusive"/>
    <n v="10142.24"/>
    <n v="962.67"/>
    <n v="4"/>
    <s v="Good"/>
    <x v="0"/>
    <x v="0"/>
    <x v="2"/>
    <x v="0"/>
    <s v="REF123"/>
    <s v="Wheelchair"/>
    <d v="2025-11-01T00:00:00"/>
  </r>
  <r>
    <s v="TR001037"/>
    <x v="1036"/>
    <x v="1"/>
    <s v="C01037"/>
    <s v="Alice"/>
    <x v="38"/>
    <x v="0"/>
    <x v="0"/>
    <x v="0"/>
    <x v="0"/>
    <x v="0"/>
    <n v="11"/>
    <x v="4"/>
    <x v="3"/>
    <x v="0"/>
    <s v="Breakfast Only"/>
    <n v="4792.1899999999996"/>
    <n v="2950.06"/>
    <n v="2.2999999999999998"/>
    <s v="Average"/>
    <x v="3"/>
    <x v="2"/>
    <x v="0"/>
    <x v="0"/>
    <s v="REF123"/>
    <s v="Extra Bed"/>
    <d v="2025-11-02T00:00:00"/>
  </r>
  <r>
    <s v="TR001038"/>
    <x v="1037"/>
    <x v="0"/>
    <s v="C01038"/>
    <s v="Alice"/>
    <x v="12"/>
    <x v="2"/>
    <x v="4"/>
    <x v="1"/>
    <x v="0"/>
    <x v="4"/>
    <n v="14"/>
    <x v="1"/>
    <x v="2"/>
    <x v="0"/>
    <s v="Half Board"/>
    <n v="36816"/>
    <n v="3705.43"/>
    <n v="4.3"/>
    <s v="Good"/>
    <x v="0"/>
    <x v="2"/>
    <x v="2"/>
    <x v="1"/>
    <s v="REF789"/>
    <s v="Wheelchair"/>
    <d v="2025-11-03T00:00:00"/>
  </r>
  <r>
    <s v="TR001039"/>
    <x v="1038"/>
    <x v="2"/>
    <s v="C01039"/>
    <s v="Alice"/>
    <x v="26"/>
    <x v="2"/>
    <x v="4"/>
    <x v="1"/>
    <x v="0"/>
    <x v="4"/>
    <n v="7"/>
    <x v="3"/>
    <x v="0"/>
    <x v="0"/>
    <s v="Half Board"/>
    <n v="16172.47"/>
    <n v="1595.7"/>
    <n v="4.0999999999999996"/>
    <s v="Good"/>
    <x v="2"/>
    <x v="3"/>
    <x v="1"/>
    <x v="0"/>
    <s v="REF456"/>
    <s v="Extra Bed"/>
    <d v="2025-11-04T00:00:00"/>
  </r>
  <r>
    <s v="TR001040"/>
    <x v="1039"/>
    <x v="0"/>
    <s v="C01040"/>
    <s v="Bob"/>
    <x v="31"/>
    <x v="2"/>
    <x v="3"/>
    <x v="1"/>
    <x v="0"/>
    <x v="3"/>
    <n v="13"/>
    <x v="2"/>
    <x v="0"/>
    <x v="2"/>
    <s v="All Inclusive"/>
    <n v="36581.32"/>
    <n v="523.53"/>
    <n v="2.1"/>
    <s v="Average"/>
    <x v="2"/>
    <x v="2"/>
    <x v="0"/>
    <x v="1"/>
    <s v="REF789"/>
    <s v="N/A"/>
    <d v="2025-11-05T00:00:00"/>
  </r>
  <r>
    <s v="TR001041"/>
    <x v="1040"/>
    <x v="2"/>
    <s v="C01041"/>
    <s v="Bob"/>
    <x v="4"/>
    <x v="0"/>
    <x v="2"/>
    <x v="0"/>
    <x v="0"/>
    <x v="2"/>
    <n v="2"/>
    <x v="0"/>
    <x v="2"/>
    <x v="3"/>
    <s v="Half Board"/>
    <n v="29089.01"/>
    <n v="3583.73"/>
    <n v="1.1000000000000001"/>
    <s v="Poor"/>
    <x v="0"/>
    <x v="0"/>
    <x v="2"/>
    <x v="0"/>
    <s v="REF123"/>
    <s v="Extra Bed"/>
    <d v="2025-11-06T00:00:00"/>
  </r>
  <r>
    <s v="TR001042"/>
    <x v="1041"/>
    <x v="3"/>
    <s v="C01042"/>
    <s v="Charlie"/>
    <x v="43"/>
    <x v="2"/>
    <x v="3"/>
    <x v="1"/>
    <x v="0"/>
    <x v="3"/>
    <n v="2"/>
    <x v="2"/>
    <x v="3"/>
    <x v="1"/>
    <s v="Breakfast Only"/>
    <n v="8113.95"/>
    <n v="1498.49"/>
    <n v="1.5"/>
    <s v="None"/>
    <x v="3"/>
    <x v="2"/>
    <x v="1"/>
    <x v="0"/>
    <s v="REF123"/>
    <s v="Sea View"/>
    <d v="2025-11-07T00:00:00"/>
  </r>
  <r>
    <s v="TR001043"/>
    <x v="1042"/>
    <x v="0"/>
    <s v="C01043"/>
    <s v="Alice"/>
    <x v="35"/>
    <x v="0"/>
    <x v="0"/>
    <x v="0"/>
    <x v="0"/>
    <x v="0"/>
    <n v="9"/>
    <x v="1"/>
    <x v="3"/>
    <x v="1"/>
    <s v="All Inclusive"/>
    <n v="46810.11"/>
    <n v="831.81"/>
    <n v="4.5"/>
    <s v="Excellent"/>
    <x v="1"/>
    <x v="3"/>
    <x v="2"/>
    <x v="0"/>
    <s v="REF789"/>
    <s v="Early Check-in"/>
    <d v="2025-11-08T00:00:00"/>
  </r>
  <r>
    <s v="TR001044"/>
    <x v="1043"/>
    <x v="2"/>
    <s v="C01044"/>
    <s v="David"/>
    <x v="6"/>
    <x v="0"/>
    <x v="4"/>
    <x v="1"/>
    <x v="0"/>
    <x v="4"/>
    <n v="10"/>
    <x v="4"/>
    <x v="2"/>
    <x v="2"/>
    <s v="Breakfast Only"/>
    <n v="24258.77"/>
    <n v="738.62"/>
    <n v="4.3"/>
    <s v="Good"/>
    <x v="0"/>
    <x v="1"/>
    <x v="2"/>
    <x v="0"/>
    <s v="REF123"/>
    <s v="Extra Bed"/>
    <d v="2025-11-09T00:00:00"/>
  </r>
  <r>
    <s v="TR001045"/>
    <x v="1044"/>
    <x v="3"/>
    <s v="C01045"/>
    <s v="David"/>
    <x v="40"/>
    <x v="2"/>
    <x v="1"/>
    <x v="1"/>
    <x v="0"/>
    <x v="1"/>
    <n v="3"/>
    <x v="1"/>
    <x v="2"/>
    <x v="2"/>
    <s v="All Inclusive"/>
    <n v="37519.019999999997"/>
    <n v="1574.55"/>
    <n v="2.2000000000000002"/>
    <s v="Average"/>
    <x v="3"/>
    <x v="3"/>
    <x v="0"/>
    <x v="1"/>
    <s v="REF123"/>
    <s v="Wheelchair"/>
    <d v="2025-11-10T00:00:00"/>
  </r>
  <r>
    <s v="TR001046"/>
    <x v="1045"/>
    <x v="0"/>
    <s v="C01046"/>
    <s v="Alice"/>
    <x v="41"/>
    <x v="1"/>
    <x v="1"/>
    <x v="1"/>
    <x v="0"/>
    <x v="1"/>
    <n v="10"/>
    <x v="2"/>
    <x v="1"/>
    <x v="1"/>
    <s v="Full Board"/>
    <n v="26547.97"/>
    <n v="2963.39"/>
    <n v="2.1"/>
    <s v="Average"/>
    <x v="3"/>
    <x v="1"/>
    <x v="2"/>
    <x v="1"/>
    <s v="N/A"/>
    <s v="N/A"/>
    <d v="2025-11-11T00:00:00"/>
  </r>
  <r>
    <s v="TR001047"/>
    <x v="1046"/>
    <x v="0"/>
    <s v="C01047"/>
    <s v="Alice"/>
    <x v="35"/>
    <x v="1"/>
    <x v="4"/>
    <x v="1"/>
    <x v="0"/>
    <x v="4"/>
    <n v="6"/>
    <x v="2"/>
    <x v="3"/>
    <x v="3"/>
    <s v="Half Board"/>
    <n v="31404.99"/>
    <n v="1792.01"/>
    <n v="4.2"/>
    <s v="None"/>
    <x v="3"/>
    <x v="2"/>
    <x v="1"/>
    <x v="0"/>
    <s v="REF321"/>
    <s v="N/A"/>
    <d v="2025-11-12T00:00:00"/>
  </r>
  <r>
    <s v="TR001048"/>
    <x v="1047"/>
    <x v="2"/>
    <s v="C01048"/>
    <s v="Alice"/>
    <x v="0"/>
    <x v="1"/>
    <x v="3"/>
    <x v="1"/>
    <x v="0"/>
    <x v="3"/>
    <n v="14"/>
    <x v="1"/>
    <x v="1"/>
    <x v="2"/>
    <s v="All Inclusive"/>
    <n v="17230.36"/>
    <n v="103.31"/>
    <n v="4.8"/>
    <s v="Excellent"/>
    <x v="1"/>
    <x v="1"/>
    <x v="1"/>
    <x v="1"/>
    <s v="N/A"/>
    <s v="Early Check-in"/>
    <d v="2025-11-13T00:00:00"/>
  </r>
  <r>
    <s v="TR001049"/>
    <x v="1048"/>
    <x v="2"/>
    <s v="C01049"/>
    <s v="Bob"/>
    <x v="19"/>
    <x v="0"/>
    <x v="2"/>
    <x v="0"/>
    <x v="0"/>
    <x v="2"/>
    <n v="9"/>
    <x v="1"/>
    <x v="0"/>
    <x v="3"/>
    <s v="Full Board"/>
    <n v="12416.93"/>
    <n v="484.54"/>
    <n v="4.0999999999999996"/>
    <s v="Good"/>
    <x v="1"/>
    <x v="3"/>
    <x v="0"/>
    <x v="1"/>
    <s v="REF321"/>
    <s v="Sea View"/>
    <d v="2025-11-14T00:00:00"/>
  </r>
  <r>
    <s v="TR001050"/>
    <x v="1049"/>
    <x v="2"/>
    <s v="C01050"/>
    <s v="Bob"/>
    <x v="33"/>
    <x v="0"/>
    <x v="3"/>
    <x v="1"/>
    <x v="0"/>
    <x v="3"/>
    <n v="8"/>
    <x v="1"/>
    <x v="1"/>
    <x v="1"/>
    <s v="Breakfast Only"/>
    <n v="28500.799999999999"/>
    <n v="1452.52"/>
    <n v="3.4"/>
    <s v="None"/>
    <x v="1"/>
    <x v="3"/>
    <x v="0"/>
    <x v="1"/>
    <s v="N/A"/>
    <s v="Sea View"/>
    <d v="2025-11-15T00:00:00"/>
  </r>
  <r>
    <s v="TR001051"/>
    <x v="1050"/>
    <x v="3"/>
    <s v="C01051"/>
    <s v="Bob"/>
    <x v="43"/>
    <x v="0"/>
    <x v="4"/>
    <x v="1"/>
    <x v="0"/>
    <x v="4"/>
    <n v="8"/>
    <x v="0"/>
    <x v="2"/>
    <x v="3"/>
    <s v="Full Board"/>
    <n v="23690.29"/>
    <n v="3298.52"/>
    <n v="2"/>
    <s v="Average"/>
    <x v="0"/>
    <x v="0"/>
    <x v="2"/>
    <x v="0"/>
    <s v="N/A"/>
    <s v="N/A"/>
    <d v="2025-11-16T00:00:00"/>
  </r>
  <r>
    <s v="TR001052"/>
    <x v="1051"/>
    <x v="2"/>
    <s v="C01052"/>
    <s v="Eva"/>
    <x v="7"/>
    <x v="2"/>
    <x v="4"/>
    <x v="1"/>
    <x v="0"/>
    <x v="4"/>
    <n v="5"/>
    <x v="2"/>
    <x v="2"/>
    <x v="0"/>
    <s v="Breakfast Only"/>
    <n v="21335.32"/>
    <n v="492.58"/>
    <n v="3.1"/>
    <s v="Average"/>
    <x v="0"/>
    <x v="0"/>
    <x v="1"/>
    <x v="0"/>
    <s v="REF456"/>
    <s v="Sea View"/>
    <d v="2025-11-17T00:00:00"/>
  </r>
  <r>
    <s v="TR001053"/>
    <x v="1052"/>
    <x v="0"/>
    <s v="C01053"/>
    <s v="David"/>
    <x v="20"/>
    <x v="0"/>
    <x v="2"/>
    <x v="0"/>
    <x v="0"/>
    <x v="2"/>
    <n v="3"/>
    <x v="3"/>
    <x v="2"/>
    <x v="1"/>
    <s v="All Inclusive"/>
    <n v="34610.660000000003"/>
    <n v="2803.28"/>
    <n v="1.9"/>
    <s v="Poor"/>
    <x v="1"/>
    <x v="1"/>
    <x v="0"/>
    <x v="1"/>
    <s v="REF789"/>
    <s v="Early Check-in"/>
    <d v="2025-11-18T00:00:00"/>
  </r>
  <r>
    <s v="TR001054"/>
    <x v="1053"/>
    <x v="0"/>
    <s v="C01054"/>
    <s v="David"/>
    <x v="6"/>
    <x v="2"/>
    <x v="0"/>
    <x v="0"/>
    <x v="0"/>
    <x v="0"/>
    <n v="6"/>
    <x v="0"/>
    <x v="2"/>
    <x v="0"/>
    <s v="All Inclusive"/>
    <n v="35453.81"/>
    <n v="599.42999999999995"/>
    <n v="4.2"/>
    <s v="Good"/>
    <x v="0"/>
    <x v="1"/>
    <x v="2"/>
    <x v="0"/>
    <s v="N/A"/>
    <s v="N/A"/>
    <d v="2025-11-19T00:00:00"/>
  </r>
  <r>
    <s v="TR001055"/>
    <x v="1054"/>
    <x v="2"/>
    <s v="C01055"/>
    <s v="Charlie"/>
    <x v="44"/>
    <x v="2"/>
    <x v="0"/>
    <x v="0"/>
    <x v="0"/>
    <x v="0"/>
    <n v="12"/>
    <x v="0"/>
    <x v="1"/>
    <x v="1"/>
    <s v="Half Board"/>
    <n v="5158.24"/>
    <n v="1058.08"/>
    <n v="2.5"/>
    <s v="Average"/>
    <x v="1"/>
    <x v="0"/>
    <x v="2"/>
    <x v="0"/>
    <s v="REF456"/>
    <s v="Sea View"/>
    <d v="2025-11-20T00:00:00"/>
  </r>
  <r>
    <s v="TR001056"/>
    <x v="1055"/>
    <x v="2"/>
    <s v="C01056"/>
    <s v="Bob"/>
    <x v="41"/>
    <x v="1"/>
    <x v="2"/>
    <x v="0"/>
    <x v="0"/>
    <x v="2"/>
    <n v="12"/>
    <x v="0"/>
    <x v="1"/>
    <x v="0"/>
    <s v="Half Board"/>
    <n v="18920.990000000002"/>
    <n v="860.94"/>
    <n v="4.3"/>
    <s v="Good"/>
    <x v="0"/>
    <x v="2"/>
    <x v="1"/>
    <x v="0"/>
    <s v="N/A"/>
    <s v="Extra Bed"/>
    <d v="2025-11-21T00:00:00"/>
  </r>
  <r>
    <s v="TR001057"/>
    <x v="1056"/>
    <x v="1"/>
    <s v="C01057"/>
    <s v="Eva"/>
    <x v="32"/>
    <x v="1"/>
    <x v="0"/>
    <x v="0"/>
    <x v="0"/>
    <x v="0"/>
    <n v="4"/>
    <x v="3"/>
    <x v="1"/>
    <x v="3"/>
    <s v="All Inclusive"/>
    <n v="22352.93"/>
    <n v="336.14"/>
    <n v="2.5"/>
    <s v="Average"/>
    <x v="3"/>
    <x v="0"/>
    <x v="1"/>
    <x v="0"/>
    <s v="REF789"/>
    <s v="Extra Bed"/>
    <d v="2025-11-22T00:00:00"/>
  </r>
  <r>
    <s v="TR001058"/>
    <x v="1057"/>
    <x v="0"/>
    <s v="C01058"/>
    <s v="Eva"/>
    <x v="10"/>
    <x v="1"/>
    <x v="1"/>
    <x v="1"/>
    <x v="0"/>
    <x v="1"/>
    <n v="10"/>
    <x v="1"/>
    <x v="2"/>
    <x v="1"/>
    <s v="Breakfast Only"/>
    <n v="7553.93"/>
    <n v="3356.65"/>
    <n v="4.3"/>
    <s v="Good"/>
    <x v="1"/>
    <x v="2"/>
    <x v="2"/>
    <x v="1"/>
    <s v="REF456"/>
    <s v="Sea View"/>
    <d v="2025-11-23T00:00:00"/>
  </r>
  <r>
    <s v="TR001059"/>
    <x v="1058"/>
    <x v="3"/>
    <s v="C01059"/>
    <s v="David"/>
    <x v="7"/>
    <x v="2"/>
    <x v="0"/>
    <x v="0"/>
    <x v="0"/>
    <x v="0"/>
    <n v="7"/>
    <x v="2"/>
    <x v="2"/>
    <x v="1"/>
    <s v="Breakfast Only"/>
    <n v="14087.34"/>
    <n v="2317.02"/>
    <n v="2.2999999999999998"/>
    <s v="Average"/>
    <x v="0"/>
    <x v="1"/>
    <x v="1"/>
    <x v="1"/>
    <s v="REF321"/>
    <s v="Extra Bed"/>
    <d v="2025-11-24T00:00:00"/>
  </r>
  <r>
    <s v="TR001060"/>
    <x v="1059"/>
    <x v="1"/>
    <s v="C01060"/>
    <s v="Bob"/>
    <x v="9"/>
    <x v="2"/>
    <x v="0"/>
    <x v="0"/>
    <x v="0"/>
    <x v="0"/>
    <n v="2"/>
    <x v="4"/>
    <x v="3"/>
    <x v="0"/>
    <s v="All Inclusive"/>
    <n v="5427.16"/>
    <n v="4155.2700000000004"/>
    <n v="2.8"/>
    <s v="Average"/>
    <x v="3"/>
    <x v="1"/>
    <x v="2"/>
    <x v="0"/>
    <s v="REF789"/>
    <s v="Early Check-in"/>
    <d v="2025-11-25T00:00:00"/>
  </r>
  <r>
    <s v="TR001061"/>
    <x v="1060"/>
    <x v="2"/>
    <s v="C01061"/>
    <s v="Charlie"/>
    <x v="1"/>
    <x v="2"/>
    <x v="0"/>
    <x v="0"/>
    <x v="0"/>
    <x v="0"/>
    <n v="4"/>
    <x v="4"/>
    <x v="3"/>
    <x v="3"/>
    <s v="Breakfast Only"/>
    <n v="49823.38"/>
    <n v="494.45"/>
    <n v="3.5"/>
    <s v="Good"/>
    <x v="3"/>
    <x v="3"/>
    <x v="2"/>
    <x v="1"/>
    <s v="REF123"/>
    <s v="Wheelchair"/>
    <d v="2025-11-26T00:00:00"/>
  </r>
  <r>
    <s v="TR001062"/>
    <x v="1061"/>
    <x v="2"/>
    <s v="C01062"/>
    <s v="Bob"/>
    <x v="31"/>
    <x v="0"/>
    <x v="1"/>
    <x v="1"/>
    <x v="0"/>
    <x v="1"/>
    <n v="13"/>
    <x v="2"/>
    <x v="2"/>
    <x v="1"/>
    <s v="All Inclusive"/>
    <n v="37618.19"/>
    <n v="723.66"/>
    <n v="1.3"/>
    <s v="Poor"/>
    <x v="0"/>
    <x v="3"/>
    <x v="1"/>
    <x v="1"/>
    <s v="REF456"/>
    <s v="Early Check-in"/>
    <d v="2025-11-27T00:00:00"/>
  </r>
  <r>
    <s v="TR001063"/>
    <x v="1062"/>
    <x v="0"/>
    <s v="C01063"/>
    <s v="Alice"/>
    <x v="33"/>
    <x v="2"/>
    <x v="0"/>
    <x v="0"/>
    <x v="0"/>
    <x v="0"/>
    <n v="5"/>
    <x v="3"/>
    <x v="3"/>
    <x v="2"/>
    <s v="Half Board"/>
    <n v="7110.16"/>
    <n v="1532.29"/>
    <n v="4.8"/>
    <s v="Excellent"/>
    <x v="3"/>
    <x v="2"/>
    <x v="0"/>
    <x v="1"/>
    <s v="REF123"/>
    <s v="Early Check-in"/>
    <d v="2025-11-28T00:00:00"/>
  </r>
  <r>
    <s v="TR001064"/>
    <x v="1063"/>
    <x v="2"/>
    <s v="C01064"/>
    <s v="Bob"/>
    <x v="41"/>
    <x v="1"/>
    <x v="1"/>
    <x v="1"/>
    <x v="0"/>
    <x v="1"/>
    <n v="10"/>
    <x v="4"/>
    <x v="0"/>
    <x v="0"/>
    <s v="Breakfast Only"/>
    <n v="3951.72"/>
    <n v="3829.33"/>
    <n v="3.3"/>
    <s v="Average"/>
    <x v="2"/>
    <x v="2"/>
    <x v="2"/>
    <x v="1"/>
    <s v="REF456"/>
    <s v="Sea View"/>
    <d v="2025-11-29T00:00:00"/>
  </r>
  <r>
    <s v="TR001065"/>
    <x v="1064"/>
    <x v="3"/>
    <s v="C01065"/>
    <s v="Alice"/>
    <x v="38"/>
    <x v="1"/>
    <x v="2"/>
    <x v="0"/>
    <x v="0"/>
    <x v="2"/>
    <n v="12"/>
    <x v="0"/>
    <x v="0"/>
    <x v="1"/>
    <s v="Half Board"/>
    <n v="36806.53"/>
    <n v="1528.79"/>
    <n v="3"/>
    <s v="Average"/>
    <x v="1"/>
    <x v="0"/>
    <x v="1"/>
    <x v="1"/>
    <s v="REF321"/>
    <s v="Early Check-in"/>
    <d v="2025-11-30T00:00:00"/>
  </r>
  <r>
    <s v="TR001066"/>
    <x v="1065"/>
    <x v="0"/>
    <s v="C01066"/>
    <s v="Alice"/>
    <x v="38"/>
    <x v="2"/>
    <x v="3"/>
    <x v="1"/>
    <x v="0"/>
    <x v="3"/>
    <n v="7"/>
    <x v="4"/>
    <x v="2"/>
    <x v="3"/>
    <s v="Full Board"/>
    <n v="23642.03"/>
    <n v="2042.09"/>
    <n v="4.4000000000000004"/>
    <s v="Good"/>
    <x v="1"/>
    <x v="2"/>
    <x v="2"/>
    <x v="0"/>
    <s v="REF456"/>
    <s v="Sea View"/>
    <d v="2025-12-01T00:00:00"/>
  </r>
  <r>
    <s v="TR001067"/>
    <x v="1066"/>
    <x v="2"/>
    <s v="C01067"/>
    <s v="Charlie"/>
    <x v="32"/>
    <x v="2"/>
    <x v="2"/>
    <x v="0"/>
    <x v="0"/>
    <x v="2"/>
    <n v="5"/>
    <x v="2"/>
    <x v="1"/>
    <x v="3"/>
    <s v="Half Board"/>
    <n v="39979.449999999997"/>
    <n v="1508.02"/>
    <n v="4.5"/>
    <s v="Excellent"/>
    <x v="3"/>
    <x v="1"/>
    <x v="2"/>
    <x v="1"/>
    <s v="N/A"/>
    <s v="N/A"/>
    <d v="2025-12-02T00:00:00"/>
  </r>
  <r>
    <s v="TR001068"/>
    <x v="1067"/>
    <x v="0"/>
    <s v="C01068"/>
    <s v="David"/>
    <x v="50"/>
    <x v="1"/>
    <x v="3"/>
    <x v="1"/>
    <x v="0"/>
    <x v="3"/>
    <n v="2"/>
    <x v="0"/>
    <x v="0"/>
    <x v="3"/>
    <s v="Full Board"/>
    <n v="46403.37"/>
    <n v="401.12"/>
    <n v="3.1"/>
    <s v="Average"/>
    <x v="0"/>
    <x v="1"/>
    <x v="2"/>
    <x v="1"/>
    <s v="REF123"/>
    <s v="Sea View"/>
    <d v="2025-12-03T00:00:00"/>
  </r>
  <r>
    <s v="TR001069"/>
    <x v="1068"/>
    <x v="2"/>
    <s v="C01069"/>
    <s v="Bob"/>
    <x v="40"/>
    <x v="2"/>
    <x v="2"/>
    <x v="0"/>
    <x v="0"/>
    <x v="2"/>
    <n v="9"/>
    <x v="4"/>
    <x v="0"/>
    <x v="3"/>
    <s v="Half Board"/>
    <n v="31167.119999999999"/>
    <n v="4697.17"/>
    <n v="4.7"/>
    <s v="Excellent"/>
    <x v="2"/>
    <x v="1"/>
    <x v="1"/>
    <x v="0"/>
    <s v="REF123"/>
    <s v="Sea View"/>
    <d v="2025-12-04T00:00:00"/>
  </r>
  <r>
    <s v="TR001070"/>
    <x v="1069"/>
    <x v="2"/>
    <s v="C01070"/>
    <s v="Alice"/>
    <x v="51"/>
    <x v="1"/>
    <x v="3"/>
    <x v="1"/>
    <x v="0"/>
    <x v="3"/>
    <n v="12"/>
    <x v="2"/>
    <x v="1"/>
    <x v="0"/>
    <s v="Half Board"/>
    <n v="11794.1"/>
    <n v="2742.69"/>
    <n v="1.3"/>
    <s v="None"/>
    <x v="0"/>
    <x v="3"/>
    <x v="1"/>
    <x v="0"/>
    <s v="REF456"/>
    <s v="N/A"/>
    <d v="2025-12-05T00:00:00"/>
  </r>
  <r>
    <s v="TR001071"/>
    <x v="1070"/>
    <x v="2"/>
    <s v="C01071"/>
    <s v="Bob"/>
    <x v="41"/>
    <x v="0"/>
    <x v="3"/>
    <x v="1"/>
    <x v="0"/>
    <x v="3"/>
    <n v="3"/>
    <x v="3"/>
    <x v="3"/>
    <x v="1"/>
    <s v="Breakfast Only"/>
    <n v="39763.120000000003"/>
    <n v="3939.17"/>
    <n v="1.5"/>
    <s v="Poor"/>
    <x v="1"/>
    <x v="2"/>
    <x v="1"/>
    <x v="0"/>
    <s v="N/A"/>
    <s v="Wheelchair"/>
    <d v="2025-12-06T00:00:00"/>
  </r>
  <r>
    <s v="TR001072"/>
    <x v="1071"/>
    <x v="3"/>
    <s v="C01072"/>
    <s v="David"/>
    <x v="43"/>
    <x v="1"/>
    <x v="4"/>
    <x v="1"/>
    <x v="0"/>
    <x v="4"/>
    <n v="12"/>
    <x v="2"/>
    <x v="1"/>
    <x v="0"/>
    <s v="Half Board"/>
    <n v="47923.15"/>
    <n v="3291.79"/>
    <n v="3.4"/>
    <s v="None"/>
    <x v="3"/>
    <x v="2"/>
    <x v="0"/>
    <x v="1"/>
    <s v="N/A"/>
    <s v="N/A"/>
    <d v="2025-12-07T00:00:00"/>
  </r>
  <r>
    <s v="TR001073"/>
    <x v="1072"/>
    <x v="3"/>
    <s v="C01073"/>
    <s v="David"/>
    <x v="30"/>
    <x v="0"/>
    <x v="3"/>
    <x v="1"/>
    <x v="0"/>
    <x v="3"/>
    <n v="12"/>
    <x v="3"/>
    <x v="3"/>
    <x v="0"/>
    <s v="All Inclusive"/>
    <n v="30270.87"/>
    <n v="2571.27"/>
    <n v="2.4"/>
    <s v="Average"/>
    <x v="2"/>
    <x v="3"/>
    <x v="2"/>
    <x v="1"/>
    <s v="REF456"/>
    <s v="Sea View"/>
    <d v="2025-12-08T00:00:00"/>
  </r>
  <r>
    <s v="TR001074"/>
    <x v="1073"/>
    <x v="0"/>
    <s v="C01074"/>
    <s v="Eva"/>
    <x v="23"/>
    <x v="2"/>
    <x v="3"/>
    <x v="1"/>
    <x v="0"/>
    <x v="3"/>
    <n v="9"/>
    <x v="0"/>
    <x v="3"/>
    <x v="3"/>
    <s v="Breakfast Only"/>
    <n v="35053.879999999997"/>
    <n v="448.39"/>
    <n v="2.9"/>
    <s v="Average"/>
    <x v="3"/>
    <x v="3"/>
    <x v="0"/>
    <x v="0"/>
    <s v="REF789"/>
    <s v="Extra Bed"/>
    <d v="2025-12-09T00:00:00"/>
  </r>
  <r>
    <s v="TR001075"/>
    <x v="1074"/>
    <x v="2"/>
    <s v="C01075"/>
    <s v="David"/>
    <x v="5"/>
    <x v="2"/>
    <x v="4"/>
    <x v="1"/>
    <x v="0"/>
    <x v="4"/>
    <n v="7"/>
    <x v="2"/>
    <x v="1"/>
    <x v="2"/>
    <s v="Breakfast Only"/>
    <n v="18861.310000000001"/>
    <n v="3213.67"/>
    <n v="2.2999999999999998"/>
    <s v="Average"/>
    <x v="2"/>
    <x v="3"/>
    <x v="2"/>
    <x v="1"/>
    <s v="REF321"/>
    <s v="Sea View"/>
    <d v="2025-12-10T00:00:00"/>
  </r>
  <r>
    <s v="TR001076"/>
    <x v="1075"/>
    <x v="2"/>
    <s v="C01076"/>
    <s v="Charlie"/>
    <x v="19"/>
    <x v="0"/>
    <x v="0"/>
    <x v="0"/>
    <x v="0"/>
    <x v="0"/>
    <n v="9"/>
    <x v="1"/>
    <x v="3"/>
    <x v="3"/>
    <s v="Breakfast Only"/>
    <n v="20931.8"/>
    <n v="776.85"/>
    <n v="2.6"/>
    <s v="None"/>
    <x v="3"/>
    <x v="1"/>
    <x v="1"/>
    <x v="0"/>
    <s v="REF456"/>
    <s v="N/A"/>
    <d v="2025-12-11T00:00:00"/>
  </r>
  <r>
    <s v="TR001077"/>
    <x v="1076"/>
    <x v="3"/>
    <s v="C01077"/>
    <s v="Alice"/>
    <x v="35"/>
    <x v="2"/>
    <x v="0"/>
    <x v="0"/>
    <x v="0"/>
    <x v="0"/>
    <n v="7"/>
    <x v="1"/>
    <x v="0"/>
    <x v="2"/>
    <s v="Half Board"/>
    <n v="37528.76"/>
    <n v="2071.92"/>
    <n v="4.3"/>
    <s v="Good"/>
    <x v="0"/>
    <x v="2"/>
    <x v="2"/>
    <x v="0"/>
    <s v="N/A"/>
    <s v="Sea View"/>
    <d v="2025-12-12T00:00:00"/>
  </r>
  <r>
    <s v="TR001078"/>
    <x v="1077"/>
    <x v="2"/>
    <s v="C01078"/>
    <s v="Eva"/>
    <x v="14"/>
    <x v="0"/>
    <x v="4"/>
    <x v="1"/>
    <x v="0"/>
    <x v="4"/>
    <n v="6"/>
    <x v="1"/>
    <x v="2"/>
    <x v="0"/>
    <s v="Breakfast Only"/>
    <n v="46605.24"/>
    <n v="3145.57"/>
    <n v="3.4"/>
    <s v="None"/>
    <x v="1"/>
    <x v="0"/>
    <x v="2"/>
    <x v="1"/>
    <s v="REF321"/>
    <s v="N/A"/>
    <d v="2025-12-13T00:00:00"/>
  </r>
  <r>
    <s v="TR001079"/>
    <x v="1078"/>
    <x v="3"/>
    <s v="C01079"/>
    <s v="Charlie"/>
    <x v="30"/>
    <x v="2"/>
    <x v="1"/>
    <x v="1"/>
    <x v="0"/>
    <x v="1"/>
    <n v="6"/>
    <x v="1"/>
    <x v="3"/>
    <x v="3"/>
    <s v="Full Board"/>
    <n v="32562.45"/>
    <n v="3911.15"/>
    <n v="5"/>
    <s v="Excellent"/>
    <x v="3"/>
    <x v="0"/>
    <x v="2"/>
    <x v="0"/>
    <s v="REF456"/>
    <s v="Early Check-in"/>
    <d v="2025-12-14T00:00:00"/>
  </r>
  <r>
    <s v="TR001080"/>
    <x v="1079"/>
    <x v="2"/>
    <s v="C01080"/>
    <s v="Bob"/>
    <x v="19"/>
    <x v="1"/>
    <x v="3"/>
    <x v="1"/>
    <x v="0"/>
    <x v="3"/>
    <n v="11"/>
    <x v="1"/>
    <x v="0"/>
    <x v="3"/>
    <s v="Full Board"/>
    <n v="40122.85"/>
    <n v="3425.23"/>
    <n v="4.0999999999999996"/>
    <s v="None"/>
    <x v="3"/>
    <x v="2"/>
    <x v="0"/>
    <x v="1"/>
    <s v="REF321"/>
    <s v="Wheelchair"/>
    <d v="2025-12-15T00:00:00"/>
  </r>
  <r>
    <s v="TR001081"/>
    <x v="1080"/>
    <x v="0"/>
    <s v="C01081"/>
    <s v="Alice"/>
    <x v="23"/>
    <x v="2"/>
    <x v="3"/>
    <x v="1"/>
    <x v="0"/>
    <x v="3"/>
    <n v="11"/>
    <x v="3"/>
    <x v="1"/>
    <x v="0"/>
    <s v="Half Board"/>
    <n v="11066.85"/>
    <n v="3357.67"/>
    <n v="2.1"/>
    <s v="Average"/>
    <x v="2"/>
    <x v="2"/>
    <x v="1"/>
    <x v="0"/>
    <s v="REF789"/>
    <s v="Wheelchair"/>
    <d v="2025-12-16T00:00:00"/>
  </r>
  <r>
    <s v="TR001082"/>
    <x v="1081"/>
    <x v="2"/>
    <s v="C01082"/>
    <s v="David"/>
    <x v="36"/>
    <x v="1"/>
    <x v="4"/>
    <x v="1"/>
    <x v="0"/>
    <x v="4"/>
    <n v="12"/>
    <x v="2"/>
    <x v="3"/>
    <x v="3"/>
    <s v="Breakfast Only"/>
    <n v="12962.08"/>
    <n v="745.21"/>
    <n v="2.1"/>
    <s v="Average"/>
    <x v="0"/>
    <x v="3"/>
    <x v="1"/>
    <x v="0"/>
    <s v="N/A"/>
    <s v="N/A"/>
    <d v="2025-12-17T00:00:00"/>
  </r>
  <r>
    <s v="TR001083"/>
    <x v="1082"/>
    <x v="2"/>
    <s v="C01083"/>
    <s v="Alice"/>
    <x v="41"/>
    <x v="1"/>
    <x v="4"/>
    <x v="1"/>
    <x v="0"/>
    <x v="4"/>
    <n v="9"/>
    <x v="0"/>
    <x v="0"/>
    <x v="1"/>
    <s v="All Inclusive"/>
    <n v="28005.63"/>
    <n v="1730.64"/>
    <n v="2.2999999999999998"/>
    <s v="None"/>
    <x v="0"/>
    <x v="3"/>
    <x v="2"/>
    <x v="0"/>
    <s v="REF789"/>
    <s v="Wheelchair"/>
    <d v="2025-12-18T00:00:00"/>
  </r>
  <r>
    <s v="TR001084"/>
    <x v="1083"/>
    <x v="1"/>
    <s v="C01084"/>
    <s v="Bob"/>
    <x v="14"/>
    <x v="0"/>
    <x v="1"/>
    <x v="1"/>
    <x v="0"/>
    <x v="1"/>
    <n v="8"/>
    <x v="1"/>
    <x v="3"/>
    <x v="2"/>
    <s v="All Inclusive"/>
    <n v="11298.05"/>
    <n v="214.56"/>
    <n v="4.4000000000000004"/>
    <s v="Good"/>
    <x v="2"/>
    <x v="1"/>
    <x v="1"/>
    <x v="1"/>
    <s v="REF789"/>
    <s v="Extra Bed"/>
    <d v="2025-12-19T00:00:00"/>
  </r>
  <r>
    <s v="TR001085"/>
    <x v="1084"/>
    <x v="3"/>
    <s v="C01085"/>
    <s v="Eva"/>
    <x v="36"/>
    <x v="2"/>
    <x v="0"/>
    <x v="0"/>
    <x v="0"/>
    <x v="0"/>
    <n v="9"/>
    <x v="1"/>
    <x v="1"/>
    <x v="2"/>
    <s v="Full Board"/>
    <n v="32844.769999999997"/>
    <n v="3597.38"/>
    <n v="1.1000000000000001"/>
    <s v="Poor"/>
    <x v="0"/>
    <x v="3"/>
    <x v="0"/>
    <x v="0"/>
    <s v="N/A"/>
    <s v="Extra Bed"/>
    <d v="2025-12-20T00:00:00"/>
  </r>
  <r>
    <s v="TR001086"/>
    <x v="1085"/>
    <x v="2"/>
    <s v="C01086"/>
    <s v="Eva"/>
    <x v="22"/>
    <x v="0"/>
    <x v="2"/>
    <x v="0"/>
    <x v="0"/>
    <x v="2"/>
    <n v="13"/>
    <x v="0"/>
    <x v="2"/>
    <x v="2"/>
    <s v="Half Board"/>
    <n v="16707.7"/>
    <n v="4762.93"/>
    <n v="1.9"/>
    <s v="Poor"/>
    <x v="1"/>
    <x v="2"/>
    <x v="0"/>
    <x v="0"/>
    <s v="REF789"/>
    <s v="Wheelchair"/>
    <d v="2025-12-21T00:00:00"/>
  </r>
  <r>
    <s v="TR001087"/>
    <x v="1086"/>
    <x v="2"/>
    <s v="C01087"/>
    <s v="Eva"/>
    <x v="23"/>
    <x v="2"/>
    <x v="0"/>
    <x v="0"/>
    <x v="0"/>
    <x v="0"/>
    <n v="9"/>
    <x v="0"/>
    <x v="3"/>
    <x v="3"/>
    <s v="Half Board"/>
    <n v="40202.03"/>
    <n v="1320.55"/>
    <n v="4.5999999999999996"/>
    <s v="Excellent"/>
    <x v="3"/>
    <x v="1"/>
    <x v="1"/>
    <x v="0"/>
    <s v="REF456"/>
    <s v="N/A"/>
    <d v="2025-12-22T00:00:00"/>
  </r>
  <r>
    <s v="TR001088"/>
    <x v="1087"/>
    <x v="1"/>
    <s v="C01088"/>
    <s v="David"/>
    <x v="44"/>
    <x v="1"/>
    <x v="3"/>
    <x v="1"/>
    <x v="0"/>
    <x v="3"/>
    <n v="8"/>
    <x v="1"/>
    <x v="2"/>
    <x v="1"/>
    <s v="Half Board"/>
    <n v="40981.19"/>
    <n v="438.48"/>
    <n v="3.6"/>
    <s v="Good"/>
    <x v="2"/>
    <x v="0"/>
    <x v="0"/>
    <x v="1"/>
    <s v="REF456"/>
    <s v="Extra Bed"/>
    <d v="2025-12-23T00:00:00"/>
  </r>
  <r>
    <s v="TR001089"/>
    <x v="1088"/>
    <x v="1"/>
    <s v="C01089"/>
    <s v="Charlie"/>
    <x v="9"/>
    <x v="1"/>
    <x v="4"/>
    <x v="1"/>
    <x v="0"/>
    <x v="4"/>
    <n v="3"/>
    <x v="3"/>
    <x v="3"/>
    <x v="3"/>
    <s v="Half Board"/>
    <n v="24798.01"/>
    <n v="2377.85"/>
    <n v="1.9"/>
    <s v="Poor"/>
    <x v="0"/>
    <x v="2"/>
    <x v="0"/>
    <x v="1"/>
    <s v="REF321"/>
    <s v="Wheelchair"/>
    <d v="2025-12-24T00:00:00"/>
  </r>
  <r>
    <s v="TR001090"/>
    <x v="1089"/>
    <x v="3"/>
    <s v="C01090"/>
    <s v="Charlie"/>
    <x v="24"/>
    <x v="2"/>
    <x v="1"/>
    <x v="1"/>
    <x v="0"/>
    <x v="1"/>
    <n v="12"/>
    <x v="0"/>
    <x v="3"/>
    <x v="2"/>
    <s v="Half Board"/>
    <n v="11498.1"/>
    <n v="4283.49"/>
    <n v="1.9"/>
    <s v="Poor"/>
    <x v="1"/>
    <x v="0"/>
    <x v="1"/>
    <x v="1"/>
    <s v="REF456"/>
    <s v="Sea View"/>
    <d v="2025-12-25T00:00:00"/>
  </r>
  <r>
    <s v="TR001091"/>
    <x v="1090"/>
    <x v="1"/>
    <s v="C01091"/>
    <s v="Alice"/>
    <x v="26"/>
    <x v="2"/>
    <x v="0"/>
    <x v="0"/>
    <x v="0"/>
    <x v="0"/>
    <n v="10"/>
    <x v="2"/>
    <x v="1"/>
    <x v="3"/>
    <s v="Breakfast Only"/>
    <n v="33398.42"/>
    <n v="2759.87"/>
    <n v="4.5"/>
    <s v="Excellent"/>
    <x v="1"/>
    <x v="2"/>
    <x v="1"/>
    <x v="1"/>
    <s v="REF456"/>
    <s v="Extra Bed"/>
    <d v="2025-12-26T00:00:00"/>
  </r>
  <r>
    <s v="TR001092"/>
    <x v="1091"/>
    <x v="0"/>
    <s v="C01092"/>
    <s v="David"/>
    <x v="46"/>
    <x v="0"/>
    <x v="1"/>
    <x v="1"/>
    <x v="0"/>
    <x v="1"/>
    <n v="14"/>
    <x v="2"/>
    <x v="3"/>
    <x v="2"/>
    <s v="Breakfast Only"/>
    <n v="49660.99"/>
    <n v="233.89"/>
    <n v="4.5999999999999996"/>
    <s v="Excellent"/>
    <x v="0"/>
    <x v="2"/>
    <x v="2"/>
    <x v="1"/>
    <s v="REF321"/>
    <s v="Early Check-in"/>
    <d v="2025-12-27T00:00:00"/>
  </r>
  <r>
    <s v="TR001093"/>
    <x v="1092"/>
    <x v="1"/>
    <s v="C01093"/>
    <s v="Eva"/>
    <x v="14"/>
    <x v="2"/>
    <x v="0"/>
    <x v="0"/>
    <x v="0"/>
    <x v="0"/>
    <n v="8"/>
    <x v="3"/>
    <x v="0"/>
    <x v="0"/>
    <s v="Breakfast Only"/>
    <n v="32261.77"/>
    <n v="4871.3599999999997"/>
    <n v="2"/>
    <s v="Average"/>
    <x v="0"/>
    <x v="1"/>
    <x v="2"/>
    <x v="0"/>
    <s v="REF123"/>
    <s v="Extra Bed"/>
    <d v="2025-12-28T00:00:00"/>
  </r>
  <r>
    <s v="TR001094"/>
    <x v="1093"/>
    <x v="0"/>
    <s v="C01094"/>
    <s v="Eva"/>
    <x v="28"/>
    <x v="2"/>
    <x v="3"/>
    <x v="1"/>
    <x v="0"/>
    <x v="3"/>
    <n v="13"/>
    <x v="4"/>
    <x v="0"/>
    <x v="2"/>
    <s v="All Inclusive"/>
    <n v="4681.41"/>
    <n v="4143.25"/>
    <n v="2.7"/>
    <s v="Average"/>
    <x v="2"/>
    <x v="1"/>
    <x v="0"/>
    <x v="0"/>
    <s v="N/A"/>
    <s v="Wheelchair"/>
    <d v="2025-12-29T00:00:00"/>
  </r>
  <r>
    <s v="TR001095"/>
    <x v="1094"/>
    <x v="3"/>
    <s v="C01095"/>
    <s v="Bob"/>
    <x v="24"/>
    <x v="2"/>
    <x v="2"/>
    <x v="0"/>
    <x v="0"/>
    <x v="2"/>
    <n v="12"/>
    <x v="3"/>
    <x v="2"/>
    <x v="0"/>
    <s v="Breakfast Only"/>
    <n v="3812.82"/>
    <n v="657.97"/>
    <n v="4.3"/>
    <s v="Good"/>
    <x v="0"/>
    <x v="3"/>
    <x v="1"/>
    <x v="0"/>
    <s v="REF456"/>
    <s v="Wheelchair"/>
    <d v="2025-12-30T00:00:00"/>
  </r>
  <r>
    <s v="TR001096"/>
    <x v="1095"/>
    <x v="3"/>
    <s v="C01096"/>
    <s v="Bob"/>
    <x v="22"/>
    <x v="0"/>
    <x v="1"/>
    <x v="1"/>
    <x v="0"/>
    <x v="1"/>
    <n v="7"/>
    <x v="1"/>
    <x v="2"/>
    <x v="0"/>
    <s v="Half Board"/>
    <n v="18057.009999999998"/>
    <n v="4608.99"/>
    <n v="4.0999999999999996"/>
    <s v="Good"/>
    <x v="2"/>
    <x v="2"/>
    <x v="0"/>
    <x v="0"/>
    <s v="REF321"/>
    <s v="Wheelchair"/>
    <d v="2025-12-31T00:00:00"/>
  </r>
  <r>
    <s v="TR001097"/>
    <x v="1096"/>
    <x v="3"/>
    <s v="C01097"/>
    <s v="Eva"/>
    <x v="50"/>
    <x v="2"/>
    <x v="1"/>
    <x v="1"/>
    <x v="0"/>
    <x v="1"/>
    <n v="10"/>
    <x v="4"/>
    <x v="0"/>
    <x v="0"/>
    <s v="Half Board"/>
    <n v="12201.84"/>
    <n v="2253.44"/>
    <n v="4.3"/>
    <s v="Good"/>
    <x v="3"/>
    <x v="2"/>
    <x v="1"/>
    <x v="1"/>
    <s v="REF789"/>
    <s v="N/A"/>
    <d v="2026-01-01T00:00:00"/>
  </r>
  <r>
    <s v="TR001098"/>
    <x v="1097"/>
    <x v="3"/>
    <s v="C01098"/>
    <s v="Eva"/>
    <x v="46"/>
    <x v="1"/>
    <x v="2"/>
    <x v="0"/>
    <x v="0"/>
    <x v="2"/>
    <n v="14"/>
    <x v="1"/>
    <x v="2"/>
    <x v="2"/>
    <s v="All Inclusive"/>
    <n v="41213.410000000003"/>
    <n v="1859.49"/>
    <n v="3.1"/>
    <s v="Average"/>
    <x v="1"/>
    <x v="1"/>
    <x v="0"/>
    <x v="0"/>
    <s v="REF789"/>
    <s v="N/A"/>
    <d v="2026-01-02T00:00:00"/>
  </r>
  <r>
    <s v="TR001099"/>
    <x v="1098"/>
    <x v="3"/>
    <s v="C01099"/>
    <s v="David"/>
    <x v="22"/>
    <x v="0"/>
    <x v="1"/>
    <x v="1"/>
    <x v="0"/>
    <x v="1"/>
    <n v="2"/>
    <x v="2"/>
    <x v="2"/>
    <x v="1"/>
    <s v="All Inclusive"/>
    <n v="42705.87"/>
    <n v="2305.27"/>
    <n v="4.5999999999999996"/>
    <s v="Excellent"/>
    <x v="2"/>
    <x v="0"/>
    <x v="0"/>
    <x v="1"/>
    <s v="REF456"/>
    <s v="Sea View"/>
    <d v="2026-01-03T00:00:00"/>
  </r>
  <r>
    <s v="TR001100"/>
    <x v="1099"/>
    <x v="0"/>
    <s v="C01100"/>
    <s v="Charlie"/>
    <x v="44"/>
    <x v="0"/>
    <x v="1"/>
    <x v="1"/>
    <x v="0"/>
    <x v="1"/>
    <n v="12"/>
    <x v="0"/>
    <x v="0"/>
    <x v="2"/>
    <s v="Full Board"/>
    <n v="15155.08"/>
    <n v="4172.8599999999997"/>
    <n v="2.2999999999999998"/>
    <s v="Average"/>
    <x v="1"/>
    <x v="3"/>
    <x v="0"/>
    <x v="1"/>
    <s v="N/A"/>
    <s v="Sea View"/>
    <d v="2026-01-04T00:00:00"/>
  </r>
  <r>
    <s v="TR001101"/>
    <x v="1100"/>
    <x v="0"/>
    <s v="C01101"/>
    <s v="Bob"/>
    <x v="30"/>
    <x v="1"/>
    <x v="0"/>
    <x v="0"/>
    <x v="0"/>
    <x v="0"/>
    <n v="3"/>
    <x v="1"/>
    <x v="0"/>
    <x v="3"/>
    <s v="All Inclusive"/>
    <n v="18305.3"/>
    <n v="3297.4"/>
    <n v="1.6"/>
    <s v="Poor"/>
    <x v="3"/>
    <x v="2"/>
    <x v="2"/>
    <x v="1"/>
    <s v="REF321"/>
    <s v="Extra Bed"/>
    <d v="2026-01-05T00:00:00"/>
  </r>
  <r>
    <s v="TR001102"/>
    <x v="1101"/>
    <x v="3"/>
    <s v="C01102"/>
    <s v="Charlie"/>
    <x v="22"/>
    <x v="1"/>
    <x v="0"/>
    <x v="0"/>
    <x v="0"/>
    <x v="0"/>
    <n v="14"/>
    <x v="2"/>
    <x v="0"/>
    <x v="3"/>
    <s v="Full Board"/>
    <n v="14103.61"/>
    <n v="296.24"/>
    <n v="3.8"/>
    <s v="None"/>
    <x v="0"/>
    <x v="1"/>
    <x v="1"/>
    <x v="0"/>
    <s v="REF321"/>
    <s v="Wheelchair"/>
    <d v="2026-01-06T00:00:00"/>
  </r>
  <r>
    <s v="TR001103"/>
    <x v="1102"/>
    <x v="1"/>
    <s v="C01103"/>
    <s v="David"/>
    <x v="26"/>
    <x v="1"/>
    <x v="2"/>
    <x v="0"/>
    <x v="0"/>
    <x v="2"/>
    <n v="2"/>
    <x v="3"/>
    <x v="1"/>
    <x v="1"/>
    <s v="Breakfast Only"/>
    <n v="45693.98"/>
    <n v="4788.0200000000004"/>
    <n v="3.2"/>
    <s v="Average"/>
    <x v="2"/>
    <x v="2"/>
    <x v="0"/>
    <x v="1"/>
    <s v="REF321"/>
    <s v="Sea View"/>
    <d v="2026-01-07T00:00:00"/>
  </r>
  <r>
    <s v="TR001104"/>
    <x v="1103"/>
    <x v="2"/>
    <s v="C01104"/>
    <s v="Eva"/>
    <x v="31"/>
    <x v="2"/>
    <x v="3"/>
    <x v="1"/>
    <x v="0"/>
    <x v="3"/>
    <n v="11"/>
    <x v="1"/>
    <x v="1"/>
    <x v="1"/>
    <s v="Half Board"/>
    <n v="26624.52"/>
    <n v="738.92"/>
    <n v="4.4000000000000004"/>
    <s v="Good"/>
    <x v="0"/>
    <x v="1"/>
    <x v="2"/>
    <x v="0"/>
    <s v="REF321"/>
    <s v="Wheelchair"/>
    <d v="2026-01-08T00:00:00"/>
  </r>
  <r>
    <s v="TR001105"/>
    <x v="1104"/>
    <x v="3"/>
    <s v="C01105"/>
    <s v="Charlie"/>
    <x v="39"/>
    <x v="1"/>
    <x v="1"/>
    <x v="1"/>
    <x v="0"/>
    <x v="1"/>
    <n v="13"/>
    <x v="2"/>
    <x v="0"/>
    <x v="1"/>
    <s v="Full Board"/>
    <n v="33838.44"/>
    <n v="3727.84"/>
    <n v="1.3"/>
    <s v="Poor"/>
    <x v="1"/>
    <x v="3"/>
    <x v="0"/>
    <x v="1"/>
    <s v="REF321"/>
    <s v="Extra Bed"/>
    <d v="2026-01-09T00:00:00"/>
  </r>
  <r>
    <s v="TR001106"/>
    <x v="1105"/>
    <x v="1"/>
    <s v="C01106"/>
    <s v="Eva"/>
    <x v="50"/>
    <x v="2"/>
    <x v="3"/>
    <x v="1"/>
    <x v="0"/>
    <x v="3"/>
    <n v="4"/>
    <x v="0"/>
    <x v="3"/>
    <x v="0"/>
    <s v="Full Board"/>
    <n v="22527.66"/>
    <n v="3180.68"/>
    <n v="4.4000000000000004"/>
    <s v="Good"/>
    <x v="2"/>
    <x v="0"/>
    <x v="0"/>
    <x v="0"/>
    <s v="N/A"/>
    <s v="N/A"/>
    <d v="2026-01-10T00:00:00"/>
  </r>
  <r>
    <s v="TR001107"/>
    <x v="1106"/>
    <x v="2"/>
    <s v="C01107"/>
    <s v="Eva"/>
    <x v="10"/>
    <x v="0"/>
    <x v="2"/>
    <x v="0"/>
    <x v="0"/>
    <x v="2"/>
    <n v="12"/>
    <x v="1"/>
    <x v="0"/>
    <x v="1"/>
    <s v="Full Board"/>
    <n v="32657.67"/>
    <n v="937.64"/>
    <n v="2.2000000000000002"/>
    <s v="None"/>
    <x v="3"/>
    <x v="2"/>
    <x v="1"/>
    <x v="0"/>
    <s v="REF321"/>
    <s v="Sea View"/>
    <d v="2026-01-11T00:00:00"/>
  </r>
  <r>
    <s v="TR001108"/>
    <x v="1107"/>
    <x v="3"/>
    <s v="C01108"/>
    <s v="Alice"/>
    <x v="23"/>
    <x v="0"/>
    <x v="2"/>
    <x v="0"/>
    <x v="0"/>
    <x v="2"/>
    <n v="6"/>
    <x v="2"/>
    <x v="1"/>
    <x v="1"/>
    <s v="All Inclusive"/>
    <n v="21135.200000000001"/>
    <n v="853.66"/>
    <n v="3.6"/>
    <s v="None"/>
    <x v="3"/>
    <x v="2"/>
    <x v="0"/>
    <x v="1"/>
    <s v="N/A"/>
    <s v="Early Check-in"/>
    <d v="2026-01-12T00:00:00"/>
  </r>
  <r>
    <s v="TR001109"/>
    <x v="1108"/>
    <x v="3"/>
    <s v="C01109"/>
    <s v="Charlie"/>
    <x v="31"/>
    <x v="1"/>
    <x v="0"/>
    <x v="0"/>
    <x v="0"/>
    <x v="0"/>
    <n v="2"/>
    <x v="1"/>
    <x v="2"/>
    <x v="1"/>
    <s v="All Inclusive"/>
    <n v="18964.89"/>
    <n v="4351.6400000000003"/>
    <n v="1.2"/>
    <s v="Poor"/>
    <x v="0"/>
    <x v="3"/>
    <x v="1"/>
    <x v="1"/>
    <s v="N/A"/>
    <s v="Early Check-in"/>
    <d v="2026-01-13T00:00:00"/>
  </r>
  <r>
    <s v="TR001110"/>
    <x v="1109"/>
    <x v="0"/>
    <s v="C01110"/>
    <s v="Charlie"/>
    <x v="4"/>
    <x v="2"/>
    <x v="1"/>
    <x v="1"/>
    <x v="0"/>
    <x v="1"/>
    <n v="5"/>
    <x v="0"/>
    <x v="3"/>
    <x v="2"/>
    <s v="All Inclusive"/>
    <n v="32820.559999999998"/>
    <n v="2098.4699999999998"/>
    <n v="3.4"/>
    <s v="Average"/>
    <x v="3"/>
    <x v="0"/>
    <x v="2"/>
    <x v="0"/>
    <s v="N/A"/>
    <s v="Early Check-in"/>
    <d v="2026-01-14T00:00:00"/>
  </r>
  <r>
    <s v="TR001111"/>
    <x v="1110"/>
    <x v="2"/>
    <s v="C01111"/>
    <s v="Eva"/>
    <x v="24"/>
    <x v="1"/>
    <x v="4"/>
    <x v="1"/>
    <x v="0"/>
    <x v="4"/>
    <n v="14"/>
    <x v="1"/>
    <x v="3"/>
    <x v="3"/>
    <s v="Full Board"/>
    <n v="30779.919999999998"/>
    <n v="3272.88"/>
    <n v="3.9"/>
    <s v="Good"/>
    <x v="3"/>
    <x v="2"/>
    <x v="2"/>
    <x v="0"/>
    <s v="REF789"/>
    <s v="Early Check-in"/>
    <d v="2026-01-15T00:00:00"/>
  </r>
  <r>
    <s v="TR001112"/>
    <x v="1111"/>
    <x v="2"/>
    <s v="C01112"/>
    <s v="David"/>
    <x v="48"/>
    <x v="1"/>
    <x v="2"/>
    <x v="0"/>
    <x v="0"/>
    <x v="2"/>
    <n v="9"/>
    <x v="1"/>
    <x v="2"/>
    <x v="3"/>
    <s v="Breakfast Only"/>
    <n v="16795.810000000001"/>
    <n v="2520.36"/>
    <n v="2.5"/>
    <s v="None"/>
    <x v="0"/>
    <x v="3"/>
    <x v="0"/>
    <x v="1"/>
    <s v="REF123"/>
    <s v="Early Check-in"/>
    <d v="2026-01-16T00:00:00"/>
  </r>
  <r>
    <s v="TR001113"/>
    <x v="1112"/>
    <x v="1"/>
    <s v="C01113"/>
    <s v="Alice"/>
    <x v="39"/>
    <x v="2"/>
    <x v="1"/>
    <x v="1"/>
    <x v="0"/>
    <x v="1"/>
    <n v="7"/>
    <x v="2"/>
    <x v="3"/>
    <x v="1"/>
    <s v="Half Board"/>
    <n v="10019.379999999999"/>
    <n v="3636.77"/>
    <n v="1.9"/>
    <s v="Poor"/>
    <x v="0"/>
    <x v="2"/>
    <x v="2"/>
    <x v="1"/>
    <s v="REF456"/>
    <s v="Early Check-in"/>
    <d v="2026-01-17T00:00:00"/>
  </r>
  <r>
    <s v="TR001114"/>
    <x v="1113"/>
    <x v="0"/>
    <s v="C01114"/>
    <s v="Eva"/>
    <x v="7"/>
    <x v="1"/>
    <x v="3"/>
    <x v="1"/>
    <x v="0"/>
    <x v="3"/>
    <n v="14"/>
    <x v="4"/>
    <x v="2"/>
    <x v="3"/>
    <s v="All Inclusive"/>
    <n v="20323.099999999999"/>
    <n v="2396.21"/>
    <n v="3.2"/>
    <s v="Average"/>
    <x v="2"/>
    <x v="2"/>
    <x v="1"/>
    <x v="1"/>
    <s v="REF789"/>
    <s v="Early Check-in"/>
    <d v="2026-01-18T00:00:00"/>
  </r>
  <r>
    <s v="TR001115"/>
    <x v="1114"/>
    <x v="0"/>
    <s v="C01115"/>
    <s v="Bob"/>
    <x v="33"/>
    <x v="0"/>
    <x v="0"/>
    <x v="0"/>
    <x v="0"/>
    <x v="0"/>
    <n v="2"/>
    <x v="1"/>
    <x v="1"/>
    <x v="2"/>
    <s v="Breakfast Only"/>
    <n v="22514.29"/>
    <n v="1436.9"/>
    <n v="4.3"/>
    <s v="Good"/>
    <x v="2"/>
    <x v="3"/>
    <x v="1"/>
    <x v="0"/>
    <s v="REF123"/>
    <s v="Sea View"/>
    <d v="2026-01-19T00:00:00"/>
  </r>
  <r>
    <s v="TR001116"/>
    <x v="1115"/>
    <x v="0"/>
    <s v="C01116"/>
    <s v="Bob"/>
    <x v="30"/>
    <x v="1"/>
    <x v="3"/>
    <x v="1"/>
    <x v="0"/>
    <x v="3"/>
    <n v="13"/>
    <x v="4"/>
    <x v="3"/>
    <x v="3"/>
    <s v="All Inclusive"/>
    <n v="32548.16"/>
    <n v="1816.92"/>
    <n v="2.2999999999999998"/>
    <s v="None"/>
    <x v="0"/>
    <x v="3"/>
    <x v="2"/>
    <x v="1"/>
    <s v="REF789"/>
    <s v="Early Check-in"/>
    <d v="2026-01-20T00:00:00"/>
  </r>
  <r>
    <s v="TR001117"/>
    <x v="1116"/>
    <x v="0"/>
    <s v="C01117"/>
    <s v="Alice"/>
    <x v="23"/>
    <x v="2"/>
    <x v="2"/>
    <x v="0"/>
    <x v="0"/>
    <x v="2"/>
    <n v="2"/>
    <x v="3"/>
    <x v="3"/>
    <x v="0"/>
    <s v="All Inclusive"/>
    <n v="45982.85"/>
    <n v="4295.3900000000003"/>
    <n v="2"/>
    <s v="None"/>
    <x v="1"/>
    <x v="1"/>
    <x v="1"/>
    <x v="0"/>
    <s v="N/A"/>
    <s v="Early Check-in"/>
    <d v="2026-01-21T00:00:00"/>
  </r>
  <r>
    <s v="TR001118"/>
    <x v="1117"/>
    <x v="2"/>
    <s v="C01118"/>
    <s v="David"/>
    <x v="11"/>
    <x v="2"/>
    <x v="2"/>
    <x v="0"/>
    <x v="0"/>
    <x v="2"/>
    <n v="4"/>
    <x v="1"/>
    <x v="2"/>
    <x v="2"/>
    <s v="Full Board"/>
    <n v="4700.6899999999996"/>
    <n v="2340.17"/>
    <n v="2.1"/>
    <s v="Average"/>
    <x v="1"/>
    <x v="1"/>
    <x v="1"/>
    <x v="1"/>
    <s v="N/A"/>
    <s v="Extra Bed"/>
    <d v="2026-01-22T00:00:00"/>
  </r>
  <r>
    <s v="TR001119"/>
    <x v="1118"/>
    <x v="2"/>
    <s v="C01119"/>
    <s v="Eva"/>
    <x v="48"/>
    <x v="0"/>
    <x v="3"/>
    <x v="1"/>
    <x v="0"/>
    <x v="3"/>
    <n v="11"/>
    <x v="4"/>
    <x v="2"/>
    <x v="3"/>
    <s v="Full Board"/>
    <n v="14452.07"/>
    <n v="1067.25"/>
    <n v="4.8"/>
    <s v="Excellent"/>
    <x v="2"/>
    <x v="2"/>
    <x v="0"/>
    <x v="1"/>
    <s v="REF321"/>
    <s v="Sea View"/>
    <d v="2026-01-23T00:00:00"/>
  </r>
  <r>
    <s v="TR001120"/>
    <x v="1119"/>
    <x v="3"/>
    <s v="C01120"/>
    <s v="Charlie"/>
    <x v="21"/>
    <x v="2"/>
    <x v="2"/>
    <x v="0"/>
    <x v="0"/>
    <x v="2"/>
    <n v="9"/>
    <x v="3"/>
    <x v="1"/>
    <x v="3"/>
    <s v="All Inclusive"/>
    <n v="12104.65"/>
    <n v="4673.03"/>
    <n v="2.4"/>
    <s v="Average"/>
    <x v="2"/>
    <x v="3"/>
    <x v="0"/>
    <x v="1"/>
    <s v="N/A"/>
    <s v="Extra Bed"/>
    <d v="2026-01-24T00:00:00"/>
  </r>
  <r>
    <s v="TR001121"/>
    <x v="1120"/>
    <x v="3"/>
    <s v="C01121"/>
    <s v="Alice"/>
    <x v="35"/>
    <x v="2"/>
    <x v="1"/>
    <x v="1"/>
    <x v="0"/>
    <x v="1"/>
    <n v="12"/>
    <x v="2"/>
    <x v="2"/>
    <x v="2"/>
    <s v="Half Board"/>
    <n v="26607.84"/>
    <n v="3983"/>
    <n v="1"/>
    <s v="Poor"/>
    <x v="0"/>
    <x v="0"/>
    <x v="1"/>
    <x v="0"/>
    <s v="REF789"/>
    <s v="Wheelchair"/>
    <d v="2026-01-25T00:00:00"/>
  </r>
  <r>
    <s v="TR001122"/>
    <x v="1121"/>
    <x v="0"/>
    <s v="C01122"/>
    <s v="David"/>
    <x v="29"/>
    <x v="0"/>
    <x v="2"/>
    <x v="0"/>
    <x v="0"/>
    <x v="2"/>
    <n v="12"/>
    <x v="1"/>
    <x v="2"/>
    <x v="3"/>
    <s v="All Inclusive"/>
    <n v="23195.94"/>
    <n v="278.33"/>
    <n v="4.0999999999999996"/>
    <s v="Good"/>
    <x v="1"/>
    <x v="0"/>
    <x v="2"/>
    <x v="0"/>
    <s v="REF456"/>
    <s v="Early Check-in"/>
    <d v="2026-01-26T00:00:00"/>
  </r>
  <r>
    <s v="TR001123"/>
    <x v="1122"/>
    <x v="0"/>
    <s v="C01123"/>
    <s v="Charlie"/>
    <x v="35"/>
    <x v="1"/>
    <x v="0"/>
    <x v="0"/>
    <x v="0"/>
    <x v="0"/>
    <n v="9"/>
    <x v="2"/>
    <x v="1"/>
    <x v="3"/>
    <s v="Half Board"/>
    <n v="37264.769999999997"/>
    <n v="4994.71"/>
    <n v="3.8"/>
    <s v="Good"/>
    <x v="0"/>
    <x v="2"/>
    <x v="1"/>
    <x v="0"/>
    <s v="N/A"/>
    <s v="N/A"/>
    <d v="2026-01-27T00:00:00"/>
  </r>
  <r>
    <s v="TR001124"/>
    <x v="1123"/>
    <x v="0"/>
    <s v="C01124"/>
    <s v="Bob"/>
    <x v="21"/>
    <x v="0"/>
    <x v="1"/>
    <x v="1"/>
    <x v="0"/>
    <x v="1"/>
    <n v="14"/>
    <x v="3"/>
    <x v="0"/>
    <x v="1"/>
    <s v="Breakfast Only"/>
    <n v="14393.55"/>
    <n v="3474.63"/>
    <n v="1.5"/>
    <s v="Poor"/>
    <x v="2"/>
    <x v="1"/>
    <x v="0"/>
    <x v="0"/>
    <s v="REF123"/>
    <s v="Early Check-in"/>
    <d v="2026-01-28T00:00:00"/>
  </r>
  <r>
    <s v="TR001125"/>
    <x v="1124"/>
    <x v="3"/>
    <s v="C01125"/>
    <s v="Bob"/>
    <x v="46"/>
    <x v="1"/>
    <x v="4"/>
    <x v="1"/>
    <x v="0"/>
    <x v="4"/>
    <n v="4"/>
    <x v="2"/>
    <x v="0"/>
    <x v="0"/>
    <s v="All Inclusive"/>
    <n v="30941.42"/>
    <n v="801.33"/>
    <n v="4.9000000000000004"/>
    <s v="Excellent"/>
    <x v="3"/>
    <x v="3"/>
    <x v="2"/>
    <x v="1"/>
    <s v="REF789"/>
    <s v="Early Check-in"/>
    <d v="2026-01-29T00:00:00"/>
  </r>
  <r>
    <s v="TR001126"/>
    <x v="1125"/>
    <x v="1"/>
    <s v="C01126"/>
    <s v="Charlie"/>
    <x v="6"/>
    <x v="0"/>
    <x v="2"/>
    <x v="0"/>
    <x v="0"/>
    <x v="2"/>
    <n v="8"/>
    <x v="2"/>
    <x v="2"/>
    <x v="2"/>
    <s v="Half Board"/>
    <n v="44541.29"/>
    <n v="1185.8399999999999"/>
    <n v="3.4"/>
    <s v="Average"/>
    <x v="3"/>
    <x v="3"/>
    <x v="1"/>
    <x v="1"/>
    <s v="REF123"/>
    <s v="Extra Bed"/>
    <d v="2026-01-30T00:00:00"/>
  </r>
  <r>
    <s v="TR001127"/>
    <x v="1126"/>
    <x v="1"/>
    <s v="C01127"/>
    <s v="Alice"/>
    <x v="23"/>
    <x v="1"/>
    <x v="2"/>
    <x v="0"/>
    <x v="0"/>
    <x v="2"/>
    <n v="13"/>
    <x v="0"/>
    <x v="1"/>
    <x v="1"/>
    <s v="Breakfast Only"/>
    <n v="45801.85"/>
    <n v="3462.23"/>
    <n v="3"/>
    <s v="None"/>
    <x v="3"/>
    <x v="1"/>
    <x v="2"/>
    <x v="1"/>
    <s v="REF321"/>
    <s v="Wheelchair"/>
    <d v="2026-01-31T00:00:00"/>
  </r>
  <r>
    <s v="TR001128"/>
    <x v="1127"/>
    <x v="3"/>
    <s v="C01128"/>
    <s v="Bob"/>
    <x v="32"/>
    <x v="0"/>
    <x v="0"/>
    <x v="0"/>
    <x v="0"/>
    <x v="0"/>
    <n v="4"/>
    <x v="3"/>
    <x v="0"/>
    <x v="3"/>
    <s v="Breakfast Only"/>
    <n v="48062.879999999997"/>
    <n v="3898.81"/>
    <n v="2.5"/>
    <s v="Average"/>
    <x v="0"/>
    <x v="3"/>
    <x v="2"/>
    <x v="0"/>
    <s v="REF321"/>
    <s v="Extra Bed"/>
    <d v="2026-02-01T00:00:00"/>
  </r>
  <r>
    <s v="TR001129"/>
    <x v="1128"/>
    <x v="3"/>
    <s v="C01129"/>
    <s v="Eva"/>
    <x v="32"/>
    <x v="1"/>
    <x v="0"/>
    <x v="0"/>
    <x v="0"/>
    <x v="0"/>
    <n v="5"/>
    <x v="2"/>
    <x v="1"/>
    <x v="2"/>
    <s v="Full Board"/>
    <n v="39343.269999999997"/>
    <n v="1195.18"/>
    <n v="4.5999999999999996"/>
    <s v="Excellent"/>
    <x v="1"/>
    <x v="2"/>
    <x v="2"/>
    <x v="0"/>
    <s v="REF456"/>
    <s v="Sea View"/>
    <d v="2026-02-02T00:00:00"/>
  </r>
  <r>
    <s v="TR001130"/>
    <x v="1129"/>
    <x v="3"/>
    <s v="C01130"/>
    <s v="Charlie"/>
    <x v="47"/>
    <x v="0"/>
    <x v="3"/>
    <x v="1"/>
    <x v="0"/>
    <x v="3"/>
    <n v="10"/>
    <x v="4"/>
    <x v="2"/>
    <x v="2"/>
    <s v="Breakfast Only"/>
    <n v="45581.43"/>
    <n v="1284.8399999999999"/>
    <n v="2"/>
    <s v="None"/>
    <x v="2"/>
    <x v="3"/>
    <x v="1"/>
    <x v="1"/>
    <s v="REF789"/>
    <s v="Wheelchair"/>
    <d v="2026-02-03T00:00:00"/>
  </r>
  <r>
    <s v="TR001131"/>
    <x v="1130"/>
    <x v="3"/>
    <s v="C01131"/>
    <s v="Charlie"/>
    <x v="21"/>
    <x v="1"/>
    <x v="3"/>
    <x v="1"/>
    <x v="0"/>
    <x v="3"/>
    <n v="14"/>
    <x v="3"/>
    <x v="2"/>
    <x v="0"/>
    <s v="Full Board"/>
    <n v="14022.95"/>
    <n v="1535.6"/>
    <n v="2.1"/>
    <s v="Average"/>
    <x v="1"/>
    <x v="3"/>
    <x v="0"/>
    <x v="1"/>
    <s v="REF456"/>
    <s v="Wheelchair"/>
    <d v="2026-02-04T00:00:00"/>
  </r>
  <r>
    <s v="TR001132"/>
    <x v="1131"/>
    <x v="3"/>
    <s v="C01132"/>
    <s v="Bob"/>
    <x v="49"/>
    <x v="0"/>
    <x v="3"/>
    <x v="1"/>
    <x v="0"/>
    <x v="3"/>
    <n v="5"/>
    <x v="0"/>
    <x v="1"/>
    <x v="0"/>
    <s v="Breakfast Only"/>
    <n v="12286.3"/>
    <n v="2990.09"/>
    <n v="1.5"/>
    <s v="Poor"/>
    <x v="1"/>
    <x v="1"/>
    <x v="2"/>
    <x v="0"/>
    <s v="REF123"/>
    <s v="Wheelchair"/>
    <d v="2026-02-05T00:00:00"/>
  </r>
  <r>
    <s v="TR001133"/>
    <x v="1132"/>
    <x v="3"/>
    <s v="C01133"/>
    <s v="Alice"/>
    <x v="10"/>
    <x v="2"/>
    <x v="0"/>
    <x v="0"/>
    <x v="0"/>
    <x v="0"/>
    <n v="4"/>
    <x v="1"/>
    <x v="3"/>
    <x v="2"/>
    <s v="Breakfast Only"/>
    <n v="3304.94"/>
    <n v="859.08"/>
    <n v="4"/>
    <s v="Good"/>
    <x v="2"/>
    <x v="1"/>
    <x v="2"/>
    <x v="0"/>
    <s v="REF456"/>
    <s v="Extra Bed"/>
    <d v="2026-02-06T00:00:00"/>
  </r>
  <r>
    <s v="TR001134"/>
    <x v="1133"/>
    <x v="0"/>
    <s v="C01134"/>
    <s v="Eva"/>
    <x v="50"/>
    <x v="1"/>
    <x v="3"/>
    <x v="1"/>
    <x v="0"/>
    <x v="3"/>
    <n v="6"/>
    <x v="2"/>
    <x v="2"/>
    <x v="0"/>
    <s v="Half Board"/>
    <n v="36221.68"/>
    <n v="521.22"/>
    <n v="3.4"/>
    <s v="Average"/>
    <x v="1"/>
    <x v="0"/>
    <x v="1"/>
    <x v="0"/>
    <s v="REF123"/>
    <s v="Early Check-in"/>
    <d v="2026-02-07T00:00:00"/>
  </r>
  <r>
    <s v="TR001135"/>
    <x v="1134"/>
    <x v="0"/>
    <s v="C01135"/>
    <s v="Alice"/>
    <x v="20"/>
    <x v="0"/>
    <x v="3"/>
    <x v="1"/>
    <x v="0"/>
    <x v="3"/>
    <n v="8"/>
    <x v="4"/>
    <x v="2"/>
    <x v="0"/>
    <s v="Half Board"/>
    <n v="47060.959999999999"/>
    <n v="3394.32"/>
    <n v="3.4"/>
    <s v="Average"/>
    <x v="3"/>
    <x v="2"/>
    <x v="0"/>
    <x v="0"/>
    <s v="REF456"/>
    <s v="Early Check-in"/>
    <d v="2026-02-08T00:00:00"/>
  </r>
  <r>
    <s v="TR001136"/>
    <x v="1135"/>
    <x v="0"/>
    <s v="C01136"/>
    <s v="David"/>
    <x v="8"/>
    <x v="1"/>
    <x v="4"/>
    <x v="1"/>
    <x v="0"/>
    <x v="4"/>
    <n v="6"/>
    <x v="0"/>
    <x v="2"/>
    <x v="3"/>
    <s v="Full Board"/>
    <n v="11785.96"/>
    <n v="3895.49"/>
    <n v="1.9"/>
    <s v="Poor"/>
    <x v="2"/>
    <x v="1"/>
    <x v="0"/>
    <x v="1"/>
    <s v="REF321"/>
    <s v="Early Check-in"/>
    <d v="2026-02-09T00:00:00"/>
  </r>
  <r>
    <s v="TR001137"/>
    <x v="1136"/>
    <x v="0"/>
    <s v="C01137"/>
    <s v="David"/>
    <x v="12"/>
    <x v="1"/>
    <x v="3"/>
    <x v="1"/>
    <x v="0"/>
    <x v="3"/>
    <n v="5"/>
    <x v="3"/>
    <x v="2"/>
    <x v="0"/>
    <s v="All Inclusive"/>
    <n v="32936.35"/>
    <n v="2504.65"/>
    <n v="3.6"/>
    <s v="Good"/>
    <x v="3"/>
    <x v="1"/>
    <x v="1"/>
    <x v="0"/>
    <s v="REF789"/>
    <s v="Early Check-in"/>
    <d v="2026-02-10T00:00:00"/>
  </r>
  <r>
    <s v="TR001138"/>
    <x v="1137"/>
    <x v="3"/>
    <s v="C01138"/>
    <s v="Bob"/>
    <x v="51"/>
    <x v="0"/>
    <x v="2"/>
    <x v="0"/>
    <x v="0"/>
    <x v="2"/>
    <n v="9"/>
    <x v="2"/>
    <x v="1"/>
    <x v="0"/>
    <s v="Half Board"/>
    <n v="38083.61"/>
    <n v="1819.16"/>
    <n v="4.0999999999999996"/>
    <s v="Good"/>
    <x v="0"/>
    <x v="1"/>
    <x v="2"/>
    <x v="1"/>
    <s v="REF456"/>
    <s v="Early Check-in"/>
    <d v="2026-02-11T00:00:00"/>
  </r>
  <r>
    <s v="TR001139"/>
    <x v="1138"/>
    <x v="1"/>
    <s v="C01139"/>
    <s v="Bob"/>
    <x v="16"/>
    <x v="1"/>
    <x v="0"/>
    <x v="0"/>
    <x v="0"/>
    <x v="0"/>
    <n v="5"/>
    <x v="0"/>
    <x v="1"/>
    <x v="1"/>
    <s v="Breakfast Only"/>
    <n v="46597.87"/>
    <n v="2160.21"/>
    <n v="2.4"/>
    <s v="Average"/>
    <x v="3"/>
    <x v="3"/>
    <x v="1"/>
    <x v="1"/>
    <s v="REF123"/>
    <s v="Sea View"/>
    <d v="2026-02-12T00:00:00"/>
  </r>
  <r>
    <s v="TR001140"/>
    <x v="1139"/>
    <x v="2"/>
    <s v="C01140"/>
    <s v="Bob"/>
    <x v="35"/>
    <x v="0"/>
    <x v="1"/>
    <x v="1"/>
    <x v="0"/>
    <x v="1"/>
    <n v="3"/>
    <x v="0"/>
    <x v="1"/>
    <x v="3"/>
    <s v="Full Board"/>
    <n v="33402.43"/>
    <n v="1942.04"/>
    <n v="4.2"/>
    <s v="Good"/>
    <x v="0"/>
    <x v="2"/>
    <x v="0"/>
    <x v="1"/>
    <s v="REF789"/>
    <s v="N/A"/>
    <d v="2026-02-13T00:00:00"/>
  </r>
  <r>
    <s v="TR001141"/>
    <x v="1140"/>
    <x v="3"/>
    <s v="C01141"/>
    <s v="David"/>
    <x v="36"/>
    <x v="2"/>
    <x v="4"/>
    <x v="1"/>
    <x v="0"/>
    <x v="4"/>
    <n v="11"/>
    <x v="4"/>
    <x v="1"/>
    <x v="3"/>
    <s v="Full Board"/>
    <n v="48603.81"/>
    <n v="4799.92"/>
    <n v="2.4"/>
    <s v="Average"/>
    <x v="0"/>
    <x v="2"/>
    <x v="2"/>
    <x v="0"/>
    <s v="REF321"/>
    <s v="Wheelchair"/>
    <d v="2026-02-14T00:00:00"/>
  </r>
  <r>
    <s v="TR001142"/>
    <x v="1141"/>
    <x v="2"/>
    <s v="C01142"/>
    <s v="Alice"/>
    <x v="47"/>
    <x v="1"/>
    <x v="0"/>
    <x v="0"/>
    <x v="0"/>
    <x v="0"/>
    <n v="14"/>
    <x v="1"/>
    <x v="3"/>
    <x v="2"/>
    <s v="Full Board"/>
    <n v="19199.64"/>
    <n v="3840.45"/>
    <n v="4"/>
    <s v="None"/>
    <x v="2"/>
    <x v="3"/>
    <x v="2"/>
    <x v="1"/>
    <s v="REF321"/>
    <s v="N/A"/>
    <d v="2026-02-15T00:00:00"/>
  </r>
  <r>
    <s v="TR001143"/>
    <x v="1142"/>
    <x v="1"/>
    <s v="C01143"/>
    <s v="Alice"/>
    <x v="4"/>
    <x v="2"/>
    <x v="0"/>
    <x v="0"/>
    <x v="0"/>
    <x v="0"/>
    <n v="7"/>
    <x v="1"/>
    <x v="1"/>
    <x v="0"/>
    <s v="Breakfast Only"/>
    <n v="19446.64"/>
    <n v="1040.44"/>
    <n v="1.1000000000000001"/>
    <s v="Poor"/>
    <x v="3"/>
    <x v="3"/>
    <x v="0"/>
    <x v="1"/>
    <s v="N/A"/>
    <s v="Sea View"/>
    <d v="2026-02-16T00:00:00"/>
  </r>
  <r>
    <s v="TR001144"/>
    <x v="1143"/>
    <x v="0"/>
    <s v="C01144"/>
    <s v="Bob"/>
    <x v="1"/>
    <x v="1"/>
    <x v="2"/>
    <x v="0"/>
    <x v="0"/>
    <x v="2"/>
    <n v="3"/>
    <x v="1"/>
    <x v="1"/>
    <x v="1"/>
    <s v="Half Board"/>
    <n v="28521.59"/>
    <n v="1920.95"/>
    <n v="3.2"/>
    <s v="Average"/>
    <x v="3"/>
    <x v="1"/>
    <x v="2"/>
    <x v="1"/>
    <s v="REF789"/>
    <s v="Early Check-in"/>
    <d v="2026-02-17T00:00:00"/>
  </r>
  <r>
    <s v="TR001145"/>
    <x v="1144"/>
    <x v="1"/>
    <s v="C01145"/>
    <s v="Eva"/>
    <x v="11"/>
    <x v="1"/>
    <x v="3"/>
    <x v="1"/>
    <x v="0"/>
    <x v="3"/>
    <n v="4"/>
    <x v="3"/>
    <x v="2"/>
    <x v="1"/>
    <s v="All Inclusive"/>
    <n v="21024.59"/>
    <n v="2720.06"/>
    <n v="4.9000000000000004"/>
    <s v="Excellent"/>
    <x v="3"/>
    <x v="0"/>
    <x v="1"/>
    <x v="0"/>
    <s v="REF456"/>
    <s v="Sea View"/>
    <d v="2026-02-18T00:00:00"/>
  </r>
  <r>
    <s v="TR001146"/>
    <x v="1145"/>
    <x v="3"/>
    <s v="C01146"/>
    <s v="Alice"/>
    <x v="27"/>
    <x v="1"/>
    <x v="2"/>
    <x v="0"/>
    <x v="0"/>
    <x v="2"/>
    <n v="2"/>
    <x v="0"/>
    <x v="3"/>
    <x v="3"/>
    <s v="Full Board"/>
    <n v="3067.01"/>
    <n v="3064.93"/>
    <n v="4.9000000000000004"/>
    <s v="None"/>
    <x v="2"/>
    <x v="0"/>
    <x v="0"/>
    <x v="1"/>
    <s v="REF321"/>
    <s v="Sea View"/>
    <d v="2026-02-19T00:00:00"/>
  </r>
  <r>
    <s v="TR001147"/>
    <x v="1146"/>
    <x v="0"/>
    <s v="C01147"/>
    <s v="David"/>
    <x v="17"/>
    <x v="0"/>
    <x v="3"/>
    <x v="1"/>
    <x v="0"/>
    <x v="3"/>
    <n v="6"/>
    <x v="3"/>
    <x v="2"/>
    <x v="0"/>
    <s v="Breakfast Only"/>
    <n v="37393.29"/>
    <n v="2340.92"/>
    <n v="2.1"/>
    <s v="Average"/>
    <x v="0"/>
    <x v="2"/>
    <x v="0"/>
    <x v="1"/>
    <s v="REF456"/>
    <s v="N/A"/>
    <d v="2026-02-20T00:00:00"/>
  </r>
  <r>
    <s v="TR001148"/>
    <x v="1147"/>
    <x v="3"/>
    <s v="C01148"/>
    <s v="Charlie"/>
    <x v="41"/>
    <x v="2"/>
    <x v="3"/>
    <x v="1"/>
    <x v="0"/>
    <x v="3"/>
    <n v="10"/>
    <x v="0"/>
    <x v="3"/>
    <x v="1"/>
    <s v="Half Board"/>
    <n v="38330.699999999997"/>
    <n v="4050.63"/>
    <n v="2.8"/>
    <s v="Average"/>
    <x v="0"/>
    <x v="0"/>
    <x v="2"/>
    <x v="1"/>
    <s v="REF456"/>
    <s v="Wheelchair"/>
    <d v="2026-02-21T00:00:00"/>
  </r>
  <r>
    <s v="TR001149"/>
    <x v="1148"/>
    <x v="0"/>
    <s v="C01149"/>
    <s v="Charlie"/>
    <x v="51"/>
    <x v="1"/>
    <x v="0"/>
    <x v="0"/>
    <x v="0"/>
    <x v="0"/>
    <n v="3"/>
    <x v="4"/>
    <x v="0"/>
    <x v="2"/>
    <s v="Half Board"/>
    <n v="38107.81"/>
    <n v="3838.03"/>
    <n v="1.3"/>
    <s v="None"/>
    <x v="0"/>
    <x v="1"/>
    <x v="0"/>
    <x v="0"/>
    <s v="REF123"/>
    <s v="Extra Bed"/>
    <d v="2026-02-22T00:00:00"/>
  </r>
  <r>
    <s v="TR001150"/>
    <x v="1149"/>
    <x v="2"/>
    <s v="C01150"/>
    <s v="Charlie"/>
    <x v="0"/>
    <x v="0"/>
    <x v="3"/>
    <x v="1"/>
    <x v="0"/>
    <x v="3"/>
    <n v="13"/>
    <x v="4"/>
    <x v="3"/>
    <x v="0"/>
    <s v="All Inclusive"/>
    <n v="19215.97"/>
    <n v="2525.79"/>
    <n v="4.5"/>
    <s v="Excellent"/>
    <x v="2"/>
    <x v="3"/>
    <x v="1"/>
    <x v="0"/>
    <s v="REF456"/>
    <s v="Extra Bed"/>
    <d v="2026-02-23T00:00:00"/>
  </r>
  <r>
    <s v="TR001151"/>
    <x v="1150"/>
    <x v="2"/>
    <s v="C01151"/>
    <s v="Eva"/>
    <x v="10"/>
    <x v="1"/>
    <x v="4"/>
    <x v="1"/>
    <x v="0"/>
    <x v="4"/>
    <n v="8"/>
    <x v="3"/>
    <x v="3"/>
    <x v="0"/>
    <s v="Full Board"/>
    <n v="27547.61"/>
    <n v="4272.1499999999996"/>
    <n v="3.3"/>
    <s v="Average"/>
    <x v="2"/>
    <x v="2"/>
    <x v="0"/>
    <x v="1"/>
    <s v="N/A"/>
    <s v="Wheelchair"/>
    <d v="2026-02-24T00:00:00"/>
  </r>
  <r>
    <s v="TR001152"/>
    <x v="1151"/>
    <x v="2"/>
    <s v="C01152"/>
    <s v="Bob"/>
    <x v="7"/>
    <x v="0"/>
    <x v="4"/>
    <x v="1"/>
    <x v="0"/>
    <x v="4"/>
    <n v="6"/>
    <x v="3"/>
    <x v="2"/>
    <x v="0"/>
    <s v="Breakfast Only"/>
    <n v="19918.759999999998"/>
    <n v="3755.45"/>
    <n v="2.5"/>
    <s v="Average"/>
    <x v="1"/>
    <x v="2"/>
    <x v="2"/>
    <x v="1"/>
    <s v="REF789"/>
    <s v="Early Check-in"/>
    <d v="2026-02-25T00:00:00"/>
  </r>
  <r>
    <s v="TR001153"/>
    <x v="1152"/>
    <x v="1"/>
    <s v="C01153"/>
    <s v="David"/>
    <x v="2"/>
    <x v="1"/>
    <x v="4"/>
    <x v="1"/>
    <x v="0"/>
    <x v="4"/>
    <n v="3"/>
    <x v="4"/>
    <x v="3"/>
    <x v="1"/>
    <s v="Half Board"/>
    <n v="3753.71"/>
    <n v="3892.91"/>
    <n v="1.5"/>
    <s v="Poor"/>
    <x v="3"/>
    <x v="3"/>
    <x v="0"/>
    <x v="0"/>
    <s v="REF789"/>
    <s v="Sea View"/>
    <d v="2026-02-26T00:00:00"/>
  </r>
  <r>
    <s v="TR001154"/>
    <x v="1153"/>
    <x v="3"/>
    <s v="C01154"/>
    <s v="Eva"/>
    <x v="22"/>
    <x v="2"/>
    <x v="0"/>
    <x v="0"/>
    <x v="0"/>
    <x v="0"/>
    <n v="9"/>
    <x v="2"/>
    <x v="3"/>
    <x v="3"/>
    <s v="Breakfast Only"/>
    <n v="29435.1"/>
    <n v="4782"/>
    <n v="4.8"/>
    <s v="Excellent"/>
    <x v="0"/>
    <x v="0"/>
    <x v="2"/>
    <x v="0"/>
    <s v="REF123"/>
    <s v="Early Check-in"/>
    <d v="2026-02-27T00:00:00"/>
  </r>
  <r>
    <s v="TR001155"/>
    <x v="1154"/>
    <x v="1"/>
    <s v="C01155"/>
    <s v="David"/>
    <x v="49"/>
    <x v="2"/>
    <x v="2"/>
    <x v="0"/>
    <x v="0"/>
    <x v="2"/>
    <n v="12"/>
    <x v="1"/>
    <x v="2"/>
    <x v="3"/>
    <s v="Half Board"/>
    <n v="8816.75"/>
    <n v="1332.33"/>
    <n v="3.1"/>
    <s v="Average"/>
    <x v="1"/>
    <x v="2"/>
    <x v="2"/>
    <x v="0"/>
    <s v="N/A"/>
    <s v="Sea View"/>
    <d v="2026-02-28T00:00:00"/>
  </r>
  <r>
    <s v="TR001156"/>
    <x v="1155"/>
    <x v="2"/>
    <s v="C01156"/>
    <s v="David"/>
    <x v="16"/>
    <x v="1"/>
    <x v="1"/>
    <x v="1"/>
    <x v="0"/>
    <x v="1"/>
    <n v="14"/>
    <x v="1"/>
    <x v="0"/>
    <x v="2"/>
    <s v="Full Board"/>
    <n v="6761.94"/>
    <n v="1338.24"/>
    <n v="2.1"/>
    <s v="None"/>
    <x v="1"/>
    <x v="3"/>
    <x v="1"/>
    <x v="1"/>
    <s v="N/A"/>
    <s v="Extra Bed"/>
    <d v="2026-03-01T00:00:00"/>
  </r>
  <r>
    <s v="TR001157"/>
    <x v="1156"/>
    <x v="3"/>
    <s v="C01157"/>
    <s v="Bob"/>
    <x v="47"/>
    <x v="0"/>
    <x v="3"/>
    <x v="1"/>
    <x v="0"/>
    <x v="3"/>
    <n v="14"/>
    <x v="4"/>
    <x v="0"/>
    <x v="1"/>
    <s v="Full Board"/>
    <n v="38508.46"/>
    <n v="4444.76"/>
    <n v="2.4"/>
    <s v="Average"/>
    <x v="3"/>
    <x v="3"/>
    <x v="0"/>
    <x v="0"/>
    <s v="REF789"/>
    <s v="Wheelchair"/>
    <d v="2026-03-02T00:00:00"/>
  </r>
  <r>
    <s v="TR001158"/>
    <x v="1157"/>
    <x v="2"/>
    <s v="C01158"/>
    <s v="Charlie"/>
    <x v="14"/>
    <x v="1"/>
    <x v="1"/>
    <x v="1"/>
    <x v="0"/>
    <x v="1"/>
    <n v="7"/>
    <x v="1"/>
    <x v="0"/>
    <x v="0"/>
    <s v="All Inclusive"/>
    <n v="3446.79"/>
    <n v="3861.13"/>
    <n v="2.1"/>
    <s v="None"/>
    <x v="2"/>
    <x v="0"/>
    <x v="1"/>
    <x v="0"/>
    <s v="N/A"/>
    <s v="N/A"/>
    <d v="2026-03-03T00:00:00"/>
  </r>
  <r>
    <s v="TR001159"/>
    <x v="1158"/>
    <x v="1"/>
    <s v="C01159"/>
    <s v="Bob"/>
    <x v="49"/>
    <x v="0"/>
    <x v="2"/>
    <x v="0"/>
    <x v="0"/>
    <x v="2"/>
    <n v="5"/>
    <x v="2"/>
    <x v="3"/>
    <x v="2"/>
    <s v="Half Board"/>
    <n v="48073.4"/>
    <n v="4632.7299999999996"/>
    <n v="3.4"/>
    <s v="Average"/>
    <x v="1"/>
    <x v="0"/>
    <x v="1"/>
    <x v="0"/>
    <s v="REF321"/>
    <s v="N/A"/>
    <d v="2026-03-04T00:00:00"/>
  </r>
  <r>
    <s v="TR001160"/>
    <x v="1159"/>
    <x v="1"/>
    <s v="C01160"/>
    <s v="Eva"/>
    <x v="10"/>
    <x v="1"/>
    <x v="2"/>
    <x v="0"/>
    <x v="0"/>
    <x v="2"/>
    <n v="14"/>
    <x v="2"/>
    <x v="2"/>
    <x v="2"/>
    <s v="Breakfast Only"/>
    <n v="27217"/>
    <n v="315.64999999999998"/>
    <n v="4.7"/>
    <s v="Excellent"/>
    <x v="2"/>
    <x v="1"/>
    <x v="0"/>
    <x v="0"/>
    <s v="REF456"/>
    <s v="Wheelchair"/>
    <d v="2026-03-05T00:00:00"/>
  </r>
  <r>
    <s v="TR001161"/>
    <x v="1160"/>
    <x v="1"/>
    <s v="C01161"/>
    <s v="Eva"/>
    <x v="3"/>
    <x v="0"/>
    <x v="0"/>
    <x v="0"/>
    <x v="0"/>
    <x v="0"/>
    <n v="5"/>
    <x v="0"/>
    <x v="0"/>
    <x v="3"/>
    <s v="Half Board"/>
    <n v="49201.77"/>
    <n v="3138.79"/>
    <n v="4.4000000000000004"/>
    <s v="Good"/>
    <x v="2"/>
    <x v="0"/>
    <x v="1"/>
    <x v="1"/>
    <s v="REF456"/>
    <s v="Extra Bed"/>
    <d v="2026-03-06T00:00:00"/>
  </r>
  <r>
    <s v="TR001162"/>
    <x v="1161"/>
    <x v="2"/>
    <s v="C01162"/>
    <s v="Eva"/>
    <x v="23"/>
    <x v="2"/>
    <x v="4"/>
    <x v="1"/>
    <x v="0"/>
    <x v="4"/>
    <n v="3"/>
    <x v="3"/>
    <x v="0"/>
    <x v="0"/>
    <s v="Breakfast Only"/>
    <n v="5725.89"/>
    <n v="723.14"/>
    <n v="2.8"/>
    <s v="Average"/>
    <x v="3"/>
    <x v="0"/>
    <x v="1"/>
    <x v="0"/>
    <s v="REF789"/>
    <s v="Sea View"/>
    <d v="2026-03-07T00:00:00"/>
  </r>
  <r>
    <s v="TR001163"/>
    <x v="1162"/>
    <x v="3"/>
    <s v="C01163"/>
    <s v="Bob"/>
    <x v="43"/>
    <x v="1"/>
    <x v="4"/>
    <x v="1"/>
    <x v="0"/>
    <x v="4"/>
    <n v="4"/>
    <x v="1"/>
    <x v="0"/>
    <x v="0"/>
    <s v="All Inclusive"/>
    <n v="30425.89"/>
    <n v="2519.4899999999998"/>
    <n v="4.3"/>
    <s v="None"/>
    <x v="1"/>
    <x v="3"/>
    <x v="2"/>
    <x v="1"/>
    <s v="REF789"/>
    <s v="N/A"/>
    <d v="2026-03-08T00:00:00"/>
  </r>
  <r>
    <s v="TR001164"/>
    <x v="1163"/>
    <x v="3"/>
    <s v="C01164"/>
    <s v="David"/>
    <x v="23"/>
    <x v="2"/>
    <x v="2"/>
    <x v="0"/>
    <x v="0"/>
    <x v="2"/>
    <n v="8"/>
    <x v="2"/>
    <x v="0"/>
    <x v="1"/>
    <s v="Half Board"/>
    <n v="19418.37"/>
    <n v="778.73"/>
    <n v="2.7"/>
    <s v="Average"/>
    <x v="0"/>
    <x v="2"/>
    <x v="1"/>
    <x v="0"/>
    <s v="N/A"/>
    <s v="Extra Bed"/>
    <d v="2026-03-09T00:00:00"/>
  </r>
  <r>
    <s v="TR001165"/>
    <x v="1164"/>
    <x v="2"/>
    <s v="C01165"/>
    <s v="David"/>
    <x v="50"/>
    <x v="2"/>
    <x v="0"/>
    <x v="0"/>
    <x v="0"/>
    <x v="0"/>
    <n v="4"/>
    <x v="3"/>
    <x v="2"/>
    <x v="1"/>
    <s v="Full Board"/>
    <n v="42643.68"/>
    <n v="640.39"/>
    <n v="2"/>
    <s v="Average"/>
    <x v="1"/>
    <x v="3"/>
    <x v="0"/>
    <x v="1"/>
    <s v="REF123"/>
    <s v="Wheelchair"/>
    <d v="2026-03-10T00:00:00"/>
  </r>
  <r>
    <s v="TR001166"/>
    <x v="1165"/>
    <x v="3"/>
    <s v="C01166"/>
    <s v="Alice"/>
    <x v="32"/>
    <x v="1"/>
    <x v="0"/>
    <x v="0"/>
    <x v="0"/>
    <x v="0"/>
    <n v="14"/>
    <x v="3"/>
    <x v="0"/>
    <x v="1"/>
    <s v="Breakfast Only"/>
    <n v="19977.47"/>
    <n v="60.84"/>
    <n v="4.9000000000000004"/>
    <s v="Excellent"/>
    <x v="0"/>
    <x v="1"/>
    <x v="2"/>
    <x v="1"/>
    <s v="REF789"/>
    <s v="Early Check-in"/>
    <d v="2026-03-11T00:00:00"/>
  </r>
  <r>
    <s v="TR001167"/>
    <x v="1166"/>
    <x v="2"/>
    <s v="C01167"/>
    <s v="Eva"/>
    <x v="50"/>
    <x v="1"/>
    <x v="3"/>
    <x v="1"/>
    <x v="0"/>
    <x v="3"/>
    <n v="6"/>
    <x v="0"/>
    <x v="3"/>
    <x v="2"/>
    <s v="Full Board"/>
    <n v="15242.92"/>
    <n v="3151.19"/>
    <n v="2.2000000000000002"/>
    <s v="Average"/>
    <x v="0"/>
    <x v="3"/>
    <x v="1"/>
    <x v="1"/>
    <s v="REF789"/>
    <s v="Extra Bed"/>
    <d v="2026-03-12T00:00:00"/>
  </r>
  <r>
    <s v="TR001168"/>
    <x v="1167"/>
    <x v="3"/>
    <s v="C01168"/>
    <s v="David"/>
    <x v="6"/>
    <x v="0"/>
    <x v="4"/>
    <x v="1"/>
    <x v="0"/>
    <x v="4"/>
    <n v="11"/>
    <x v="3"/>
    <x v="3"/>
    <x v="0"/>
    <s v="All Inclusive"/>
    <n v="43305"/>
    <n v="1795.11"/>
    <n v="2.2999999999999998"/>
    <s v="Average"/>
    <x v="2"/>
    <x v="1"/>
    <x v="1"/>
    <x v="1"/>
    <s v="REF789"/>
    <s v="Extra Bed"/>
    <d v="2026-03-13T00:00:00"/>
  </r>
  <r>
    <s v="TR001169"/>
    <x v="1168"/>
    <x v="0"/>
    <s v="C01169"/>
    <s v="Alice"/>
    <x v="51"/>
    <x v="0"/>
    <x v="2"/>
    <x v="0"/>
    <x v="0"/>
    <x v="2"/>
    <n v="7"/>
    <x v="3"/>
    <x v="2"/>
    <x v="3"/>
    <s v="All Inclusive"/>
    <n v="20608.7"/>
    <n v="525.94000000000005"/>
    <n v="5"/>
    <s v="Excellent"/>
    <x v="0"/>
    <x v="0"/>
    <x v="0"/>
    <x v="0"/>
    <s v="N/A"/>
    <s v="Early Check-in"/>
    <d v="2026-03-14T00:00:00"/>
  </r>
  <r>
    <s v="TR001170"/>
    <x v="1169"/>
    <x v="0"/>
    <s v="C01170"/>
    <s v="David"/>
    <x v="13"/>
    <x v="2"/>
    <x v="1"/>
    <x v="1"/>
    <x v="0"/>
    <x v="1"/>
    <n v="7"/>
    <x v="4"/>
    <x v="1"/>
    <x v="2"/>
    <s v="Breakfast Only"/>
    <n v="3791.17"/>
    <n v="1614.19"/>
    <n v="1.5"/>
    <s v="None"/>
    <x v="3"/>
    <x v="2"/>
    <x v="1"/>
    <x v="1"/>
    <s v="REF321"/>
    <s v="Extra Bed"/>
    <d v="2026-03-15T00:00:00"/>
  </r>
  <r>
    <s v="TR001171"/>
    <x v="1170"/>
    <x v="1"/>
    <s v="C01171"/>
    <s v="Eva"/>
    <x v="2"/>
    <x v="0"/>
    <x v="4"/>
    <x v="1"/>
    <x v="0"/>
    <x v="4"/>
    <n v="5"/>
    <x v="0"/>
    <x v="0"/>
    <x v="2"/>
    <s v="Half Board"/>
    <n v="21343.59"/>
    <n v="844.72"/>
    <n v="4"/>
    <s v="None"/>
    <x v="1"/>
    <x v="2"/>
    <x v="0"/>
    <x v="1"/>
    <s v="REF789"/>
    <s v="N/A"/>
    <d v="2026-03-16T00:00:00"/>
  </r>
  <r>
    <s v="TR001172"/>
    <x v="1171"/>
    <x v="0"/>
    <s v="C01172"/>
    <s v="Charlie"/>
    <x v="20"/>
    <x v="0"/>
    <x v="3"/>
    <x v="1"/>
    <x v="0"/>
    <x v="3"/>
    <n v="7"/>
    <x v="0"/>
    <x v="0"/>
    <x v="3"/>
    <s v="Full Board"/>
    <n v="33762.550000000003"/>
    <n v="4708.47"/>
    <n v="4.7"/>
    <s v="Excellent"/>
    <x v="2"/>
    <x v="3"/>
    <x v="1"/>
    <x v="1"/>
    <s v="REF321"/>
    <s v="N/A"/>
    <d v="2026-03-17T00:00:00"/>
  </r>
  <r>
    <s v="TR001173"/>
    <x v="1172"/>
    <x v="0"/>
    <s v="C01173"/>
    <s v="Eva"/>
    <x v="18"/>
    <x v="1"/>
    <x v="0"/>
    <x v="0"/>
    <x v="0"/>
    <x v="0"/>
    <n v="4"/>
    <x v="1"/>
    <x v="3"/>
    <x v="3"/>
    <s v="Full Board"/>
    <n v="14954.9"/>
    <n v="1600.02"/>
    <n v="3"/>
    <s v="None"/>
    <x v="2"/>
    <x v="2"/>
    <x v="1"/>
    <x v="1"/>
    <s v="N/A"/>
    <s v="N/A"/>
    <d v="2026-03-18T00:00:00"/>
  </r>
  <r>
    <s v="TR001174"/>
    <x v="1173"/>
    <x v="0"/>
    <s v="C01174"/>
    <s v="Bob"/>
    <x v="31"/>
    <x v="0"/>
    <x v="2"/>
    <x v="0"/>
    <x v="0"/>
    <x v="2"/>
    <n v="8"/>
    <x v="3"/>
    <x v="2"/>
    <x v="1"/>
    <s v="Breakfast Only"/>
    <n v="23303.42"/>
    <n v="1669.77"/>
    <n v="1"/>
    <s v="Poor"/>
    <x v="0"/>
    <x v="1"/>
    <x v="0"/>
    <x v="1"/>
    <s v="REF123"/>
    <s v="Extra Bed"/>
    <d v="2026-03-19T00:00:00"/>
  </r>
  <r>
    <s v="TR001175"/>
    <x v="1174"/>
    <x v="2"/>
    <s v="C01175"/>
    <s v="David"/>
    <x v="4"/>
    <x v="2"/>
    <x v="4"/>
    <x v="1"/>
    <x v="0"/>
    <x v="4"/>
    <n v="8"/>
    <x v="1"/>
    <x v="1"/>
    <x v="3"/>
    <s v="Breakfast Only"/>
    <n v="5665.61"/>
    <n v="4199.29"/>
    <n v="2.5"/>
    <s v="Average"/>
    <x v="2"/>
    <x v="1"/>
    <x v="2"/>
    <x v="0"/>
    <s v="REF456"/>
    <s v="Extra Bed"/>
    <d v="2026-03-20T00:00:00"/>
  </r>
  <r>
    <s v="TR001176"/>
    <x v="1175"/>
    <x v="0"/>
    <s v="C01176"/>
    <s v="David"/>
    <x v="34"/>
    <x v="0"/>
    <x v="1"/>
    <x v="1"/>
    <x v="0"/>
    <x v="1"/>
    <n v="5"/>
    <x v="2"/>
    <x v="3"/>
    <x v="3"/>
    <s v="Breakfast Only"/>
    <n v="30640.36"/>
    <n v="3238.78"/>
    <n v="1.4"/>
    <s v="Poor"/>
    <x v="3"/>
    <x v="0"/>
    <x v="0"/>
    <x v="1"/>
    <s v="REF456"/>
    <s v="Extra Bed"/>
    <d v="2026-03-21T00:00:00"/>
  </r>
  <r>
    <s v="TR001177"/>
    <x v="1176"/>
    <x v="0"/>
    <s v="C01177"/>
    <s v="Bob"/>
    <x v="12"/>
    <x v="2"/>
    <x v="3"/>
    <x v="1"/>
    <x v="0"/>
    <x v="3"/>
    <n v="3"/>
    <x v="3"/>
    <x v="1"/>
    <x v="3"/>
    <s v="All Inclusive"/>
    <n v="38545.86"/>
    <n v="3550.86"/>
    <n v="2.7"/>
    <s v="Average"/>
    <x v="3"/>
    <x v="3"/>
    <x v="2"/>
    <x v="1"/>
    <s v="REF456"/>
    <s v="Wheelchair"/>
    <d v="2026-03-22T00:00:00"/>
  </r>
  <r>
    <s v="TR001178"/>
    <x v="1177"/>
    <x v="1"/>
    <s v="C01178"/>
    <s v="Bob"/>
    <x v="31"/>
    <x v="1"/>
    <x v="3"/>
    <x v="1"/>
    <x v="0"/>
    <x v="3"/>
    <n v="12"/>
    <x v="2"/>
    <x v="2"/>
    <x v="3"/>
    <s v="All Inclusive"/>
    <n v="22425.69"/>
    <n v="3180.01"/>
    <n v="4.2"/>
    <s v="Good"/>
    <x v="2"/>
    <x v="0"/>
    <x v="2"/>
    <x v="1"/>
    <s v="REF456"/>
    <s v="Early Check-in"/>
    <d v="2026-03-23T00:00:00"/>
  </r>
  <r>
    <s v="TR001179"/>
    <x v="1178"/>
    <x v="0"/>
    <s v="C01179"/>
    <s v="Charlie"/>
    <x v="47"/>
    <x v="2"/>
    <x v="4"/>
    <x v="1"/>
    <x v="0"/>
    <x v="4"/>
    <n v="8"/>
    <x v="4"/>
    <x v="2"/>
    <x v="1"/>
    <s v="Full Board"/>
    <n v="22750.93"/>
    <n v="4730.9799999999996"/>
    <n v="2.8"/>
    <s v="Average"/>
    <x v="2"/>
    <x v="2"/>
    <x v="0"/>
    <x v="1"/>
    <s v="N/A"/>
    <s v="Extra Bed"/>
    <d v="2026-03-24T00:00:00"/>
  </r>
  <r>
    <s v="TR001180"/>
    <x v="1179"/>
    <x v="0"/>
    <s v="C01180"/>
    <s v="David"/>
    <x v="22"/>
    <x v="0"/>
    <x v="1"/>
    <x v="1"/>
    <x v="0"/>
    <x v="1"/>
    <n v="4"/>
    <x v="3"/>
    <x v="2"/>
    <x v="2"/>
    <s v="Half Board"/>
    <n v="7149.28"/>
    <n v="1035"/>
    <n v="2.7"/>
    <s v="Average"/>
    <x v="3"/>
    <x v="0"/>
    <x v="0"/>
    <x v="1"/>
    <s v="REF456"/>
    <s v="Early Check-in"/>
    <d v="2026-03-25T00:00:00"/>
  </r>
  <r>
    <s v="TR001181"/>
    <x v="1180"/>
    <x v="3"/>
    <s v="C01181"/>
    <s v="David"/>
    <x v="33"/>
    <x v="1"/>
    <x v="3"/>
    <x v="1"/>
    <x v="0"/>
    <x v="3"/>
    <n v="2"/>
    <x v="1"/>
    <x v="3"/>
    <x v="0"/>
    <s v="Breakfast Only"/>
    <n v="12491.22"/>
    <n v="4945.2"/>
    <n v="3.2"/>
    <s v="Average"/>
    <x v="0"/>
    <x v="2"/>
    <x v="1"/>
    <x v="0"/>
    <s v="N/A"/>
    <s v="Sea View"/>
    <d v="2026-03-26T00:00:00"/>
  </r>
  <r>
    <s v="TR001182"/>
    <x v="1181"/>
    <x v="1"/>
    <s v="C01182"/>
    <s v="Charlie"/>
    <x v="7"/>
    <x v="0"/>
    <x v="2"/>
    <x v="0"/>
    <x v="0"/>
    <x v="2"/>
    <n v="3"/>
    <x v="1"/>
    <x v="2"/>
    <x v="0"/>
    <s v="All Inclusive"/>
    <n v="10269.74"/>
    <n v="4154.78"/>
    <n v="3.3"/>
    <s v="Average"/>
    <x v="2"/>
    <x v="1"/>
    <x v="1"/>
    <x v="0"/>
    <s v="REF123"/>
    <s v="N/A"/>
    <d v="2026-03-27T00:00:00"/>
  </r>
  <r>
    <s v="TR001183"/>
    <x v="1182"/>
    <x v="1"/>
    <s v="C01183"/>
    <s v="Alice"/>
    <x v="18"/>
    <x v="1"/>
    <x v="3"/>
    <x v="1"/>
    <x v="0"/>
    <x v="3"/>
    <n v="11"/>
    <x v="3"/>
    <x v="3"/>
    <x v="2"/>
    <s v="Half Board"/>
    <n v="25639.33"/>
    <n v="2944.86"/>
    <n v="4.4000000000000004"/>
    <s v="Good"/>
    <x v="0"/>
    <x v="3"/>
    <x v="2"/>
    <x v="0"/>
    <s v="REF789"/>
    <s v="Wheelchair"/>
    <d v="2026-03-28T00:00:00"/>
  </r>
  <r>
    <s v="TR001184"/>
    <x v="1183"/>
    <x v="1"/>
    <s v="C01184"/>
    <s v="Charlie"/>
    <x v="19"/>
    <x v="1"/>
    <x v="1"/>
    <x v="1"/>
    <x v="0"/>
    <x v="1"/>
    <n v="10"/>
    <x v="1"/>
    <x v="3"/>
    <x v="0"/>
    <s v="Breakfast Only"/>
    <n v="27875.01"/>
    <n v="3311.86"/>
    <n v="2.2000000000000002"/>
    <s v="Average"/>
    <x v="2"/>
    <x v="3"/>
    <x v="1"/>
    <x v="1"/>
    <s v="REF789"/>
    <s v="Early Check-in"/>
    <d v="2026-03-29T00:00:00"/>
  </r>
  <r>
    <s v="TR001185"/>
    <x v="1184"/>
    <x v="1"/>
    <s v="C01185"/>
    <s v="Eva"/>
    <x v="10"/>
    <x v="0"/>
    <x v="0"/>
    <x v="0"/>
    <x v="0"/>
    <x v="0"/>
    <n v="13"/>
    <x v="3"/>
    <x v="0"/>
    <x v="0"/>
    <s v="Half Board"/>
    <n v="47600.19"/>
    <n v="3244.13"/>
    <n v="4.3"/>
    <s v="Good"/>
    <x v="3"/>
    <x v="0"/>
    <x v="0"/>
    <x v="1"/>
    <s v="REF789"/>
    <s v="N/A"/>
    <d v="2026-03-30T00:00:00"/>
  </r>
  <r>
    <s v="TR001186"/>
    <x v="1185"/>
    <x v="1"/>
    <s v="C01186"/>
    <s v="David"/>
    <x v="36"/>
    <x v="0"/>
    <x v="0"/>
    <x v="0"/>
    <x v="0"/>
    <x v="0"/>
    <n v="9"/>
    <x v="0"/>
    <x v="3"/>
    <x v="2"/>
    <s v="Breakfast Only"/>
    <n v="6441.88"/>
    <n v="291.98"/>
    <n v="3.3"/>
    <s v="Average"/>
    <x v="2"/>
    <x v="2"/>
    <x v="2"/>
    <x v="0"/>
    <s v="N/A"/>
    <s v="Wheelchair"/>
    <d v="2026-03-31T00:00:00"/>
  </r>
  <r>
    <s v="TR001187"/>
    <x v="1186"/>
    <x v="1"/>
    <s v="C01187"/>
    <s v="Bob"/>
    <x v="39"/>
    <x v="1"/>
    <x v="4"/>
    <x v="1"/>
    <x v="0"/>
    <x v="4"/>
    <n v="7"/>
    <x v="1"/>
    <x v="3"/>
    <x v="0"/>
    <s v="Half Board"/>
    <n v="31193.79"/>
    <n v="1090.08"/>
    <n v="2.2000000000000002"/>
    <s v="Average"/>
    <x v="2"/>
    <x v="1"/>
    <x v="1"/>
    <x v="1"/>
    <s v="N/A"/>
    <s v="N/A"/>
    <d v="2026-04-01T00:00:00"/>
  </r>
  <r>
    <s v="TR001188"/>
    <x v="1187"/>
    <x v="2"/>
    <s v="C01188"/>
    <s v="Eva"/>
    <x v="0"/>
    <x v="1"/>
    <x v="1"/>
    <x v="1"/>
    <x v="0"/>
    <x v="1"/>
    <n v="7"/>
    <x v="3"/>
    <x v="0"/>
    <x v="0"/>
    <s v="Full Board"/>
    <n v="27745.43"/>
    <n v="4807.3500000000004"/>
    <n v="2.2000000000000002"/>
    <s v="None"/>
    <x v="2"/>
    <x v="2"/>
    <x v="1"/>
    <x v="0"/>
    <s v="N/A"/>
    <s v="Extra Bed"/>
    <d v="2026-04-02T00:00:00"/>
  </r>
  <r>
    <s v="TR001189"/>
    <x v="1188"/>
    <x v="0"/>
    <s v="C01189"/>
    <s v="David"/>
    <x v="1"/>
    <x v="0"/>
    <x v="3"/>
    <x v="1"/>
    <x v="0"/>
    <x v="3"/>
    <n v="2"/>
    <x v="3"/>
    <x v="1"/>
    <x v="2"/>
    <s v="Breakfast Only"/>
    <n v="27262.959999999999"/>
    <n v="2671.82"/>
    <n v="2.4"/>
    <s v="Average"/>
    <x v="3"/>
    <x v="0"/>
    <x v="0"/>
    <x v="1"/>
    <s v="REF123"/>
    <s v="Extra Bed"/>
    <d v="2026-04-03T00:00:00"/>
  </r>
  <r>
    <s v="TR001190"/>
    <x v="1189"/>
    <x v="1"/>
    <s v="C01190"/>
    <s v="Charlie"/>
    <x v="33"/>
    <x v="2"/>
    <x v="3"/>
    <x v="1"/>
    <x v="0"/>
    <x v="3"/>
    <n v="3"/>
    <x v="1"/>
    <x v="0"/>
    <x v="0"/>
    <s v="Breakfast Only"/>
    <n v="44038.49"/>
    <n v="1891.77"/>
    <n v="3.5"/>
    <s v="Good"/>
    <x v="3"/>
    <x v="2"/>
    <x v="0"/>
    <x v="1"/>
    <s v="REF321"/>
    <s v="N/A"/>
    <d v="2026-04-04T00:00:00"/>
  </r>
  <r>
    <s v="TR001191"/>
    <x v="1190"/>
    <x v="0"/>
    <s v="C01191"/>
    <s v="Eva"/>
    <x v="37"/>
    <x v="0"/>
    <x v="0"/>
    <x v="0"/>
    <x v="0"/>
    <x v="0"/>
    <n v="5"/>
    <x v="0"/>
    <x v="0"/>
    <x v="3"/>
    <s v="Full Board"/>
    <n v="12660.31"/>
    <n v="3810.19"/>
    <n v="1.9"/>
    <s v="Poor"/>
    <x v="3"/>
    <x v="1"/>
    <x v="1"/>
    <x v="1"/>
    <s v="N/A"/>
    <s v="Wheelchair"/>
    <d v="2026-04-05T00:00:00"/>
  </r>
  <r>
    <s v="TR001192"/>
    <x v="1191"/>
    <x v="0"/>
    <s v="C01192"/>
    <s v="David"/>
    <x v="36"/>
    <x v="1"/>
    <x v="0"/>
    <x v="0"/>
    <x v="0"/>
    <x v="0"/>
    <n v="4"/>
    <x v="1"/>
    <x v="2"/>
    <x v="2"/>
    <s v="Breakfast Only"/>
    <n v="4916.34"/>
    <n v="2622.59"/>
    <n v="4.7"/>
    <s v="Excellent"/>
    <x v="1"/>
    <x v="0"/>
    <x v="2"/>
    <x v="0"/>
    <s v="N/A"/>
    <s v="N/A"/>
    <d v="2026-04-06T00:00:00"/>
  </r>
  <r>
    <s v="TR001193"/>
    <x v="1192"/>
    <x v="2"/>
    <s v="C01193"/>
    <s v="Alice"/>
    <x v="49"/>
    <x v="0"/>
    <x v="2"/>
    <x v="0"/>
    <x v="0"/>
    <x v="2"/>
    <n v="2"/>
    <x v="3"/>
    <x v="2"/>
    <x v="1"/>
    <s v="Breakfast Only"/>
    <n v="34596.76"/>
    <n v="65.81"/>
    <n v="3.3"/>
    <s v="None"/>
    <x v="1"/>
    <x v="1"/>
    <x v="2"/>
    <x v="0"/>
    <s v="REF789"/>
    <s v="Sea View"/>
    <d v="2026-04-07T00:00:00"/>
  </r>
  <r>
    <s v="TR001194"/>
    <x v="1193"/>
    <x v="1"/>
    <s v="C01194"/>
    <s v="Alice"/>
    <x v="44"/>
    <x v="2"/>
    <x v="0"/>
    <x v="0"/>
    <x v="0"/>
    <x v="0"/>
    <n v="9"/>
    <x v="0"/>
    <x v="0"/>
    <x v="0"/>
    <s v="All Inclusive"/>
    <n v="19222.400000000001"/>
    <n v="3681.19"/>
    <n v="4.7"/>
    <s v="Excellent"/>
    <x v="1"/>
    <x v="0"/>
    <x v="0"/>
    <x v="0"/>
    <s v="REF456"/>
    <s v="Wheelchair"/>
    <d v="2026-04-08T00:00:00"/>
  </r>
  <r>
    <s v="TR001195"/>
    <x v="1194"/>
    <x v="3"/>
    <s v="C01195"/>
    <s v="Bob"/>
    <x v="4"/>
    <x v="0"/>
    <x v="2"/>
    <x v="0"/>
    <x v="0"/>
    <x v="2"/>
    <n v="8"/>
    <x v="2"/>
    <x v="2"/>
    <x v="1"/>
    <s v="Full Board"/>
    <n v="3826.73"/>
    <n v="3661.09"/>
    <n v="1.2"/>
    <s v="Poor"/>
    <x v="1"/>
    <x v="3"/>
    <x v="0"/>
    <x v="0"/>
    <s v="REF456"/>
    <s v="Wheelchair"/>
    <d v="2026-04-09T00:00:00"/>
  </r>
  <r>
    <s v="TR001196"/>
    <x v="1195"/>
    <x v="2"/>
    <s v="C01196"/>
    <s v="David"/>
    <x v="2"/>
    <x v="1"/>
    <x v="3"/>
    <x v="1"/>
    <x v="0"/>
    <x v="3"/>
    <n v="5"/>
    <x v="4"/>
    <x v="0"/>
    <x v="0"/>
    <s v="All Inclusive"/>
    <n v="14814.58"/>
    <n v="825.74"/>
    <n v="2.4"/>
    <s v="Average"/>
    <x v="3"/>
    <x v="2"/>
    <x v="0"/>
    <x v="0"/>
    <s v="REF123"/>
    <s v="N/A"/>
    <d v="2026-04-10T00:00:00"/>
  </r>
  <r>
    <s v="TR001197"/>
    <x v="1196"/>
    <x v="3"/>
    <s v="C01197"/>
    <s v="Alice"/>
    <x v="26"/>
    <x v="0"/>
    <x v="2"/>
    <x v="0"/>
    <x v="0"/>
    <x v="2"/>
    <n v="13"/>
    <x v="1"/>
    <x v="2"/>
    <x v="3"/>
    <s v="Full Board"/>
    <n v="17538.36"/>
    <n v="4783.3"/>
    <n v="1.1000000000000001"/>
    <s v="None"/>
    <x v="2"/>
    <x v="1"/>
    <x v="1"/>
    <x v="0"/>
    <s v="REF456"/>
    <s v="Early Check-in"/>
    <d v="2026-04-11T00:00:00"/>
  </r>
  <r>
    <s v="TR001198"/>
    <x v="1197"/>
    <x v="0"/>
    <s v="C01198"/>
    <s v="Charlie"/>
    <x v="45"/>
    <x v="1"/>
    <x v="2"/>
    <x v="0"/>
    <x v="0"/>
    <x v="2"/>
    <n v="13"/>
    <x v="3"/>
    <x v="3"/>
    <x v="2"/>
    <s v="Half Board"/>
    <n v="31991.4"/>
    <n v="1119.54"/>
    <n v="2.1"/>
    <s v="Average"/>
    <x v="3"/>
    <x v="1"/>
    <x v="1"/>
    <x v="1"/>
    <s v="REF321"/>
    <s v="N/A"/>
    <d v="2026-04-12T00:00:00"/>
  </r>
  <r>
    <s v="TR001199"/>
    <x v="1198"/>
    <x v="0"/>
    <s v="C01199"/>
    <s v="David"/>
    <x v="37"/>
    <x v="1"/>
    <x v="4"/>
    <x v="1"/>
    <x v="0"/>
    <x v="4"/>
    <n v="10"/>
    <x v="0"/>
    <x v="2"/>
    <x v="1"/>
    <s v="Full Board"/>
    <n v="11111.53"/>
    <n v="2288.75"/>
    <n v="4.4000000000000004"/>
    <s v="Good"/>
    <x v="1"/>
    <x v="2"/>
    <x v="0"/>
    <x v="0"/>
    <s v="REF789"/>
    <s v="Early Check-in"/>
    <d v="2026-04-13T00:00:00"/>
  </r>
  <r>
    <s v="TR001200"/>
    <x v="1199"/>
    <x v="2"/>
    <s v="C01200"/>
    <s v="Charlie"/>
    <x v="32"/>
    <x v="0"/>
    <x v="0"/>
    <x v="0"/>
    <x v="0"/>
    <x v="0"/>
    <n v="12"/>
    <x v="0"/>
    <x v="2"/>
    <x v="2"/>
    <s v="Full Board"/>
    <n v="22413.55"/>
    <n v="573.67999999999995"/>
    <n v="1.1000000000000001"/>
    <s v="Poor"/>
    <x v="0"/>
    <x v="1"/>
    <x v="2"/>
    <x v="0"/>
    <s v="REF123"/>
    <s v="Wheelchair"/>
    <d v="2026-04-14T00:00:00"/>
  </r>
  <r>
    <s v="TR001201"/>
    <x v="1200"/>
    <x v="2"/>
    <s v="C01201"/>
    <s v="Charlie"/>
    <x v="29"/>
    <x v="1"/>
    <x v="2"/>
    <x v="0"/>
    <x v="0"/>
    <x v="2"/>
    <n v="5"/>
    <x v="2"/>
    <x v="3"/>
    <x v="1"/>
    <s v="All Inclusive"/>
    <n v="25676.35"/>
    <n v="3016.41"/>
    <n v="2.7"/>
    <s v="Average"/>
    <x v="0"/>
    <x v="1"/>
    <x v="0"/>
    <x v="0"/>
    <s v="REF456"/>
    <s v="Extra Bed"/>
    <d v="2026-04-15T00:00:00"/>
  </r>
  <r>
    <s v="TR001202"/>
    <x v="1201"/>
    <x v="3"/>
    <s v="C01202"/>
    <s v="Alice"/>
    <x v="23"/>
    <x v="1"/>
    <x v="3"/>
    <x v="1"/>
    <x v="0"/>
    <x v="3"/>
    <n v="2"/>
    <x v="1"/>
    <x v="0"/>
    <x v="0"/>
    <s v="Breakfast Only"/>
    <n v="24584.16"/>
    <n v="1877.26"/>
    <n v="1.5"/>
    <s v="Poor"/>
    <x v="3"/>
    <x v="1"/>
    <x v="0"/>
    <x v="0"/>
    <s v="REF456"/>
    <s v="Extra Bed"/>
    <d v="2026-04-16T00:00:00"/>
  </r>
  <r>
    <s v="TR001203"/>
    <x v="1202"/>
    <x v="1"/>
    <s v="C01203"/>
    <s v="David"/>
    <x v="46"/>
    <x v="2"/>
    <x v="1"/>
    <x v="1"/>
    <x v="0"/>
    <x v="1"/>
    <n v="11"/>
    <x v="0"/>
    <x v="2"/>
    <x v="3"/>
    <s v="Full Board"/>
    <n v="48775.22"/>
    <n v="1765.87"/>
    <n v="2.7"/>
    <s v="Average"/>
    <x v="2"/>
    <x v="3"/>
    <x v="2"/>
    <x v="1"/>
    <s v="REF789"/>
    <s v="N/A"/>
    <d v="2026-04-17T00:00:00"/>
  </r>
  <r>
    <s v="TR001204"/>
    <x v="1203"/>
    <x v="3"/>
    <s v="C01204"/>
    <s v="Eva"/>
    <x v="7"/>
    <x v="2"/>
    <x v="2"/>
    <x v="0"/>
    <x v="0"/>
    <x v="2"/>
    <n v="2"/>
    <x v="2"/>
    <x v="2"/>
    <x v="1"/>
    <s v="Breakfast Only"/>
    <n v="5138.7"/>
    <n v="4134.88"/>
    <n v="4.4000000000000004"/>
    <s v="Good"/>
    <x v="1"/>
    <x v="1"/>
    <x v="2"/>
    <x v="0"/>
    <s v="REF123"/>
    <s v="Early Check-in"/>
    <d v="2026-04-18T00:00:00"/>
  </r>
  <r>
    <s v="TR001205"/>
    <x v="1204"/>
    <x v="2"/>
    <s v="C01205"/>
    <s v="Alice"/>
    <x v="33"/>
    <x v="2"/>
    <x v="0"/>
    <x v="0"/>
    <x v="0"/>
    <x v="0"/>
    <n v="2"/>
    <x v="3"/>
    <x v="3"/>
    <x v="1"/>
    <s v="Full Board"/>
    <n v="47695.5"/>
    <n v="47.81"/>
    <n v="3.5"/>
    <s v="Good"/>
    <x v="2"/>
    <x v="3"/>
    <x v="2"/>
    <x v="0"/>
    <s v="REF789"/>
    <s v="N/A"/>
    <d v="2026-04-19T00:00:00"/>
  </r>
  <r>
    <s v="TR001206"/>
    <x v="1205"/>
    <x v="3"/>
    <s v="C01206"/>
    <s v="Alice"/>
    <x v="7"/>
    <x v="2"/>
    <x v="4"/>
    <x v="1"/>
    <x v="0"/>
    <x v="4"/>
    <n v="2"/>
    <x v="2"/>
    <x v="3"/>
    <x v="3"/>
    <s v="All Inclusive"/>
    <n v="30351.05"/>
    <n v="3989.73"/>
    <n v="3.9"/>
    <s v="Good"/>
    <x v="2"/>
    <x v="2"/>
    <x v="2"/>
    <x v="0"/>
    <s v="REF123"/>
    <s v="Sea View"/>
    <d v="2026-04-20T00:00:00"/>
  </r>
  <r>
    <s v="TR001207"/>
    <x v="1206"/>
    <x v="2"/>
    <s v="C01207"/>
    <s v="David"/>
    <x v="27"/>
    <x v="1"/>
    <x v="3"/>
    <x v="1"/>
    <x v="0"/>
    <x v="3"/>
    <n v="5"/>
    <x v="1"/>
    <x v="3"/>
    <x v="3"/>
    <s v="Full Board"/>
    <n v="40399.199999999997"/>
    <n v="2857.24"/>
    <n v="2.4"/>
    <s v="Average"/>
    <x v="2"/>
    <x v="3"/>
    <x v="1"/>
    <x v="0"/>
    <s v="REF456"/>
    <s v="N/A"/>
    <d v="2026-04-21T00:00:00"/>
  </r>
  <r>
    <s v="TR001208"/>
    <x v="1207"/>
    <x v="3"/>
    <s v="C01208"/>
    <s v="David"/>
    <x v="23"/>
    <x v="0"/>
    <x v="4"/>
    <x v="1"/>
    <x v="0"/>
    <x v="4"/>
    <n v="2"/>
    <x v="2"/>
    <x v="1"/>
    <x v="3"/>
    <s v="Half Board"/>
    <n v="23228.45"/>
    <n v="4930.49"/>
    <n v="4.8"/>
    <s v="Excellent"/>
    <x v="1"/>
    <x v="1"/>
    <x v="1"/>
    <x v="1"/>
    <s v="REF789"/>
    <s v="N/A"/>
    <d v="2026-04-22T00:00:00"/>
  </r>
  <r>
    <s v="TR001209"/>
    <x v="1208"/>
    <x v="2"/>
    <s v="C01209"/>
    <s v="Charlie"/>
    <x v="26"/>
    <x v="1"/>
    <x v="1"/>
    <x v="1"/>
    <x v="0"/>
    <x v="1"/>
    <n v="3"/>
    <x v="0"/>
    <x v="3"/>
    <x v="3"/>
    <s v="Full Board"/>
    <n v="24330.38"/>
    <n v="2947.22"/>
    <n v="3.8"/>
    <s v="Good"/>
    <x v="3"/>
    <x v="1"/>
    <x v="0"/>
    <x v="1"/>
    <s v="REF789"/>
    <s v="N/A"/>
    <d v="2026-04-23T00:00:00"/>
  </r>
  <r>
    <s v="TR001210"/>
    <x v="1209"/>
    <x v="2"/>
    <s v="C01210"/>
    <s v="David"/>
    <x v="48"/>
    <x v="1"/>
    <x v="2"/>
    <x v="0"/>
    <x v="0"/>
    <x v="2"/>
    <n v="5"/>
    <x v="0"/>
    <x v="0"/>
    <x v="3"/>
    <s v="Full Board"/>
    <n v="44328.35"/>
    <n v="276.89999999999998"/>
    <n v="2.7"/>
    <s v="None"/>
    <x v="1"/>
    <x v="1"/>
    <x v="1"/>
    <x v="1"/>
    <s v="REF321"/>
    <s v="N/A"/>
    <d v="2026-04-24T00:00:00"/>
  </r>
  <r>
    <s v="TR001211"/>
    <x v="1210"/>
    <x v="2"/>
    <s v="C01211"/>
    <s v="Charlie"/>
    <x v="15"/>
    <x v="1"/>
    <x v="2"/>
    <x v="0"/>
    <x v="0"/>
    <x v="2"/>
    <n v="8"/>
    <x v="4"/>
    <x v="2"/>
    <x v="2"/>
    <s v="Breakfast Only"/>
    <n v="45108.92"/>
    <n v="253.23"/>
    <n v="2.7"/>
    <s v="Average"/>
    <x v="1"/>
    <x v="3"/>
    <x v="0"/>
    <x v="0"/>
    <s v="REF789"/>
    <s v="Early Check-in"/>
    <d v="2026-04-25T00:00:00"/>
  </r>
  <r>
    <s v="TR001212"/>
    <x v="1211"/>
    <x v="1"/>
    <s v="C01212"/>
    <s v="Alice"/>
    <x v="18"/>
    <x v="0"/>
    <x v="0"/>
    <x v="0"/>
    <x v="0"/>
    <x v="0"/>
    <n v="3"/>
    <x v="2"/>
    <x v="2"/>
    <x v="0"/>
    <s v="Breakfast Only"/>
    <n v="14218.38"/>
    <n v="4415.76"/>
    <n v="4.7"/>
    <s v="Excellent"/>
    <x v="3"/>
    <x v="0"/>
    <x v="0"/>
    <x v="0"/>
    <s v="REF123"/>
    <s v="Early Check-in"/>
    <d v="2026-04-26T00:00:00"/>
  </r>
  <r>
    <s v="TR001213"/>
    <x v="1212"/>
    <x v="3"/>
    <s v="C01213"/>
    <s v="Bob"/>
    <x v="50"/>
    <x v="2"/>
    <x v="2"/>
    <x v="0"/>
    <x v="0"/>
    <x v="2"/>
    <n v="9"/>
    <x v="3"/>
    <x v="1"/>
    <x v="0"/>
    <s v="Half Board"/>
    <n v="12364.37"/>
    <n v="4206.07"/>
    <n v="3.3"/>
    <s v="Average"/>
    <x v="3"/>
    <x v="0"/>
    <x v="2"/>
    <x v="0"/>
    <s v="REF321"/>
    <s v="Early Check-in"/>
    <d v="2026-04-27T00:00:00"/>
  </r>
  <r>
    <s v="TR001214"/>
    <x v="1213"/>
    <x v="3"/>
    <s v="C01214"/>
    <s v="Eva"/>
    <x v="42"/>
    <x v="1"/>
    <x v="3"/>
    <x v="1"/>
    <x v="0"/>
    <x v="3"/>
    <n v="14"/>
    <x v="1"/>
    <x v="2"/>
    <x v="1"/>
    <s v="Full Board"/>
    <n v="26323.05"/>
    <n v="1729.45"/>
    <n v="3.8"/>
    <s v="Good"/>
    <x v="3"/>
    <x v="2"/>
    <x v="2"/>
    <x v="1"/>
    <s v="REF789"/>
    <s v="Sea View"/>
    <d v="2026-04-28T00:00:00"/>
  </r>
  <r>
    <s v="TR001215"/>
    <x v="1214"/>
    <x v="3"/>
    <s v="C01215"/>
    <s v="Alice"/>
    <x v="24"/>
    <x v="1"/>
    <x v="1"/>
    <x v="1"/>
    <x v="0"/>
    <x v="1"/>
    <n v="8"/>
    <x v="4"/>
    <x v="2"/>
    <x v="3"/>
    <s v="Breakfast Only"/>
    <n v="45313.02"/>
    <n v="3090.16"/>
    <n v="2.7"/>
    <s v="Average"/>
    <x v="0"/>
    <x v="2"/>
    <x v="1"/>
    <x v="1"/>
    <s v="REF789"/>
    <s v="Sea View"/>
    <d v="2026-04-29T00:00:00"/>
  </r>
  <r>
    <s v="TR001216"/>
    <x v="1215"/>
    <x v="2"/>
    <s v="C01216"/>
    <s v="David"/>
    <x v="0"/>
    <x v="2"/>
    <x v="4"/>
    <x v="1"/>
    <x v="0"/>
    <x v="4"/>
    <n v="10"/>
    <x v="2"/>
    <x v="0"/>
    <x v="2"/>
    <s v="Full Board"/>
    <n v="18150.689999999999"/>
    <n v="2447.96"/>
    <n v="1.9"/>
    <s v="Poor"/>
    <x v="0"/>
    <x v="2"/>
    <x v="1"/>
    <x v="0"/>
    <s v="REF321"/>
    <s v="N/A"/>
    <d v="2026-04-30T00:00:00"/>
  </r>
  <r>
    <s v="TR001217"/>
    <x v="1216"/>
    <x v="3"/>
    <s v="C01217"/>
    <s v="Eva"/>
    <x v="43"/>
    <x v="1"/>
    <x v="1"/>
    <x v="1"/>
    <x v="0"/>
    <x v="1"/>
    <n v="7"/>
    <x v="3"/>
    <x v="2"/>
    <x v="2"/>
    <s v="All Inclusive"/>
    <n v="33644.69"/>
    <n v="4835.82"/>
    <n v="3.9"/>
    <s v="Good"/>
    <x v="3"/>
    <x v="1"/>
    <x v="1"/>
    <x v="0"/>
    <s v="REF456"/>
    <s v="Early Check-in"/>
    <d v="2026-05-01T00:00:00"/>
  </r>
  <r>
    <s v="TR001218"/>
    <x v="1217"/>
    <x v="3"/>
    <s v="C01218"/>
    <s v="Bob"/>
    <x v="37"/>
    <x v="0"/>
    <x v="2"/>
    <x v="0"/>
    <x v="0"/>
    <x v="2"/>
    <n v="5"/>
    <x v="4"/>
    <x v="0"/>
    <x v="1"/>
    <s v="All Inclusive"/>
    <n v="36283.129999999997"/>
    <n v="4749.8"/>
    <n v="3.4"/>
    <s v="None"/>
    <x v="2"/>
    <x v="0"/>
    <x v="1"/>
    <x v="0"/>
    <s v="REF789"/>
    <s v="Sea View"/>
    <d v="2026-05-02T00:00:00"/>
  </r>
  <r>
    <s v="TR001219"/>
    <x v="1218"/>
    <x v="2"/>
    <s v="C01219"/>
    <s v="Bob"/>
    <x v="11"/>
    <x v="1"/>
    <x v="4"/>
    <x v="1"/>
    <x v="0"/>
    <x v="4"/>
    <n v="7"/>
    <x v="0"/>
    <x v="1"/>
    <x v="3"/>
    <s v="Half Board"/>
    <n v="39597.71"/>
    <n v="4919.2"/>
    <n v="3"/>
    <s v="Average"/>
    <x v="0"/>
    <x v="0"/>
    <x v="2"/>
    <x v="1"/>
    <s v="N/A"/>
    <s v="Extra Bed"/>
    <d v="2026-05-03T00:00:00"/>
  </r>
  <r>
    <s v="TR001220"/>
    <x v="1219"/>
    <x v="0"/>
    <s v="C01220"/>
    <s v="Charlie"/>
    <x v="43"/>
    <x v="1"/>
    <x v="0"/>
    <x v="0"/>
    <x v="0"/>
    <x v="0"/>
    <n v="5"/>
    <x v="1"/>
    <x v="0"/>
    <x v="0"/>
    <s v="All Inclusive"/>
    <n v="29504.45"/>
    <n v="4332.24"/>
    <n v="3.5"/>
    <s v="Good"/>
    <x v="1"/>
    <x v="2"/>
    <x v="2"/>
    <x v="0"/>
    <s v="REF456"/>
    <s v="N/A"/>
    <d v="2026-05-04T00:00:00"/>
  </r>
  <r>
    <s v="TR001221"/>
    <x v="1220"/>
    <x v="2"/>
    <s v="C01221"/>
    <s v="Eva"/>
    <x v="17"/>
    <x v="2"/>
    <x v="1"/>
    <x v="1"/>
    <x v="0"/>
    <x v="1"/>
    <n v="8"/>
    <x v="2"/>
    <x v="3"/>
    <x v="3"/>
    <s v="Breakfast Only"/>
    <n v="21915.39"/>
    <n v="4547.76"/>
    <n v="1.8"/>
    <s v="Poor"/>
    <x v="1"/>
    <x v="0"/>
    <x v="1"/>
    <x v="1"/>
    <s v="REF789"/>
    <s v="Wheelchair"/>
    <d v="2026-05-05T00:00:00"/>
  </r>
  <r>
    <s v="TR001222"/>
    <x v="1221"/>
    <x v="3"/>
    <s v="C01222"/>
    <s v="Charlie"/>
    <x v="43"/>
    <x v="1"/>
    <x v="4"/>
    <x v="1"/>
    <x v="0"/>
    <x v="4"/>
    <n v="10"/>
    <x v="3"/>
    <x v="3"/>
    <x v="2"/>
    <s v="Breakfast Only"/>
    <n v="48449.75"/>
    <n v="1086.3900000000001"/>
    <n v="4.2"/>
    <s v="None"/>
    <x v="0"/>
    <x v="2"/>
    <x v="0"/>
    <x v="1"/>
    <s v="REF456"/>
    <s v="Early Check-in"/>
    <d v="2026-05-06T00:00:00"/>
  </r>
  <r>
    <s v="TR001223"/>
    <x v="1222"/>
    <x v="2"/>
    <s v="C01223"/>
    <s v="Alice"/>
    <x v="14"/>
    <x v="1"/>
    <x v="4"/>
    <x v="1"/>
    <x v="0"/>
    <x v="4"/>
    <n v="4"/>
    <x v="0"/>
    <x v="1"/>
    <x v="3"/>
    <s v="Half Board"/>
    <n v="31732.55"/>
    <n v="4155.03"/>
    <n v="4.8"/>
    <s v="None"/>
    <x v="1"/>
    <x v="1"/>
    <x v="2"/>
    <x v="1"/>
    <s v="REF123"/>
    <s v="N/A"/>
    <d v="2026-05-07T00:00:00"/>
  </r>
  <r>
    <s v="TR001224"/>
    <x v="1223"/>
    <x v="0"/>
    <s v="C01224"/>
    <s v="Eva"/>
    <x v="20"/>
    <x v="0"/>
    <x v="4"/>
    <x v="1"/>
    <x v="0"/>
    <x v="4"/>
    <n v="4"/>
    <x v="4"/>
    <x v="2"/>
    <x v="0"/>
    <s v="Full Board"/>
    <n v="37242.559999999998"/>
    <n v="3544.29"/>
    <n v="4.5999999999999996"/>
    <s v="None"/>
    <x v="3"/>
    <x v="0"/>
    <x v="2"/>
    <x v="1"/>
    <s v="REF456"/>
    <s v="N/A"/>
    <d v="2026-05-08T00:00:00"/>
  </r>
  <r>
    <s v="TR001225"/>
    <x v="1224"/>
    <x v="2"/>
    <s v="C01225"/>
    <s v="Alice"/>
    <x v="48"/>
    <x v="2"/>
    <x v="3"/>
    <x v="1"/>
    <x v="0"/>
    <x v="3"/>
    <n v="3"/>
    <x v="1"/>
    <x v="0"/>
    <x v="0"/>
    <s v="Breakfast Only"/>
    <n v="19214.189999999999"/>
    <n v="4813.93"/>
    <n v="2.2999999999999998"/>
    <s v="Average"/>
    <x v="1"/>
    <x v="1"/>
    <x v="2"/>
    <x v="0"/>
    <s v="REF321"/>
    <s v="Wheelchair"/>
    <d v="2026-05-09T00:00:00"/>
  </r>
  <r>
    <s v="TR001226"/>
    <x v="1225"/>
    <x v="3"/>
    <s v="C01226"/>
    <s v="Charlie"/>
    <x v="1"/>
    <x v="2"/>
    <x v="1"/>
    <x v="1"/>
    <x v="0"/>
    <x v="1"/>
    <n v="2"/>
    <x v="4"/>
    <x v="3"/>
    <x v="1"/>
    <s v="All Inclusive"/>
    <n v="34487.61"/>
    <n v="2856.31"/>
    <n v="2.6"/>
    <s v="Average"/>
    <x v="0"/>
    <x v="1"/>
    <x v="2"/>
    <x v="1"/>
    <s v="REF789"/>
    <s v="Extra Bed"/>
    <d v="2026-05-10T00:00:00"/>
  </r>
  <r>
    <s v="TR001227"/>
    <x v="1226"/>
    <x v="0"/>
    <s v="C01227"/>
    <s v="Eva"/>
    <x v="51"/>
    <x v="0"/>
    <x v="4"/>
    <x v="1"/>
    <x v="0"/>
    <x v="4"/>
    <n v="2"/>
    <x v="4"/>
    <x v="0"/>
    <x v="2"/>
    <s v="Breakfast Only"/>
    <n v="15116.49"/>
    <n v="425.84"/>
    <n v="4.2"/>
    <s v="Good"/>
    <x v="2"/>
    <x v="0"/>
    <x v="1"/>
    <x v="0"/>
    <s v="REF456"/>
    <s v="Sea View"/>
    <d v="2026-05-11T00:00:00"/>
  </r>
  <r>
    <s v="TR001228"/>
    <x v="1227"/>
    <x v="1"/>
    <s v="C01228"/>
    <s v="Charlie"/>
    <x v="51"/>
    <x v="1"/>
    <x v="1"/>
    <x v="1"/>
    <x v="0"/>
    <x v="1"/>
    <n v="14"/>
    <x v="3"/>
    <x v="3"/>
    <x v="3"/>
    <s v="Half Board"/>
    <n v="14519.56"/>
    <n v="2986.99"/>
    <n v="3.4"/>
    <s v="None"/>
    <x v="1"/>
    <x v="3"/>
    <x v="1"/>
    <x v="1"/>
    <s v="N/A"/>
    <s v="Sea View"/>
    <d v="2026-05-12T00:00:00"/>
  </r>
  <r>
    <s v="TR001229"/>
    <x v="1228"/>
    <x v="3"/>
    <s v="C01229"/>
    <s v="Eva"/>
    <x v="49"/>
    <x v="2"/>
    <x v="4"/>
    <x v="1"/>
    <x v="0"/>
    <x v="4"/>
    <n v="4"/>
    <x v="0"/>
    <x v="0"/>
    <x v="3"/>
    <s v="All Inclusive"/>
    <n v="36591.94"/>
    <n v="3432.9"/>
    <n v="3.2"/>
    <s v="Average"/>
    <x v="1"/>
    <x v="2"/>
    <x v="0"/>
    <x v="0"/>
    <s v="REF123"/>
    <s v="Wheelchair"/>
    <d v="2026-05-13T00:00:00"/>
  </r>
  <r>
    <s v="TR001230"/>
    <x v="1229"/>
    <x v="0"/>
    <s v="C01230"/>
    <s v="Charlie"/>
    <x v="47"/>
    <x v="2"/>
    <x v="0"/>
    <x v="0"/>
    <x v="0"/>
    <x v="0"/>
    <n v="8"/>
    <x v="2"/>
    <x v="2"/>
    <x v="1"/>
    <s v="All Inclusive"/>
    <n v="27505.55"/>
    <n v="1101.6099999999999"/>
    <n v="4.7"/>
    <s v="Excellent"/>
    <x v="2"/>
    <x v="0"/>
    <x v="2"/>
    <x v="1"/>
    <s v="REF123"/>
    <s v="Wheelchair"/>
    <d v="2026-05-14T00:00:00"/>
  </r>
  <r>
    <s v="TR001231"/>
    <x v="1230"/>
    <x v="0"/>
    <s v="C01231"/>
    <s v="Bob"/>
    <x v="12"/>
    <x v="1"/>
    <x v="0"/>
    <x v="0"/>
    <x v="0"/>
    <x v="0"/>
    <n v="12"/>
    <x v="3"/>
    <x v="1"/>
    <x v="1"/>
    <s v="All Inclusive"/>
    <n v="35114"/>
    <n v="1970.57"/>
    <n v="3.1"/>
    <s v="None"/>
    <x v="0"/>
    <x v="1"/>
    <x v="1"/>
    <x v="1"/>
    <s v="REF456"/>
    <s v="Sea View"/>
    <d v="2026-05-15T00:00:00"/>
  </r>
  <r>
    <s v="TR001232"/>
    <x v="1231"/>
    <x v="1"/>
    <s v="C01232"/>
    <s v="Charlie"/>
    <x v="12"/>
    <x v="1"/>
    <x v="0"/>
    <x v="0"/>
    <x v="0"/>
    <x v="0"/>
    <n v="10"/>
    <x v="1"/>
    <x v="2"/>
    <x v="1"/>
    <s v="Half Board"/>
    <n v="15663.61"/>
    <n v="2992.52"/>
    <n v="3.1"/>
    <s v="Average"/>
    <x v="2"/>
    <x v="2"/>
    <x v="1"/>
    <x v="1"/>
    <s v="REF321"/>
    <s v="Extra Bed"/>
    <d v="2026-05-16T00:00:00"/>
  </r>
  <r>
    <s v="TR001233"/>
    <x v="1232"/>
    <x v="2"/>
    <s v="C01233"/>
    <s v="Bob"/>
    <x v="17"/>
    <x v="2"/>
    <x v="2"/>
    <x v="0"/>
    <x v="0"/>
    <x v="2"/>
    <n v="3"/>
    <x v="4"/>
    <x v="0"/>
    <x v="2"/>
    <s v="Half Board"/>
    <n v="31140"/>
    <n v="1870.53"/>
    <n v="1.2"/>
    <s v="None"/>
    <x v="1"/>
    <x v="1"/>
    <x v="2"/>
    <x v="0"/>
    <s v="REF123"/>
    <s v="Extra Bed"/>
    <d v="2026-05-17T00:00:00"/>
  </r>
  <r>
    <s v="TR001234"/>
    <x v="1233"/>
    <x v="2"/>
    <s v="C01234"/>
    <s v="Charlie"/>
    <x v="40"/>
    <x v="1"/>
    <x v="4"/>
    <x v="1"/>
    <x v="0"/>
    <x v="4"/>
    <n v="8"/>
    <x v="1"/>
    <x v="3"/>
    <x v="3"/>
    <s v="Full Board"/>
    <n v="23864.880000000001"/>
    <n v="1874.74"/>
    <n v="1.3"/>
    <s v="Poor"/>
    <x v="0"/>
    <x v="2"/>
    <x v="1"/>
    <x v="1"/>
    <s v="REF456"/>
    <s v="N/A"/>
    <d v="2026-05-18T00:00:00"/>
  </r>
  <r>
    <s v="TR001235"/>
    <x v="1234"/>
    <x v="3"/>
    <s v="C01235"/>
    <s v="Eva"/>
    <x v="29"/>
    <x v="2"/>
    <x v="2"/>
    <x v="0"/>
    <x v="0"/>
    <x v="2"/>
    <n v="2"/>
    <x v="3"/>
    <x v="3"/>
    <x v="1"/>
    <s v="Full Board"/>
    <n v="31057.13"/>
    <n v="665.43"/>
    <n v="1"/>
    <s v="Poor"/>
    <x v="3"/>
    <x v="0"/>
    <x v="1"/>
    <x v="1"/>
    <s v="REF456"/>
    <s v="Wheelchair"/>
    <d v="2026-05-19T00:00:00"/>
  </r>
  <r>
    <s v="TR001236"/>
    <x v="1235"/>
    <x v="1"/>
    <s v="C01236"/>
    <s v="Eva"/>
    <x v="20"/>
    <x v="1"/>
    <x v="1"/>
    <x v="1"/>
    <x v="0"/>
    <x v="1"/>
    <n v="3"/>
    <x v="3"/>
    <x v="1"/>
    <x v="2"/>
    <s v="Full Board"/>
    <n v="16671.349999999999"/>
    <n v="4703.7299999999996"/>
    <n v="4.7"/>
    <s v="Excellent"/>
    <x v="0"/>
    <x v="1"/>
    <x v="1"/>
    <x v="1"/>
    <s v="REF123"/>
    <s v="Wheelchair"/>
    <d v="2026-05-20T00:00:00"/>
  </r>
  <r>
    <s v="TR001237"/>
    <x v="1236"/>
    <x v="2"/>
    <s v="C01237"/>
    <s v="Eva"/>
    <x v="10"/>
    <x v="1"/>
    <x v="2"/>
    <x v="0"/>
    <x v="0"/>
    <x v="2"/>
    <n v="7"/>
    <x v="2"/>
    <x v="2"/>
    <x v="3"/>
    <s v="Half Board"/>
    <n v="36626.199999999997"/>
    <n v="3752.47"/>
    <n v="2.6"/>
    <s v="Average"/>
    <x v="0"/>
    <x v="2"/>
    <x v="0"/>
    <x v="1"/>
    <s v="REF456"/>
    <s v="Wheelchair"/>
    <d v="2026-05-21T00:00:00"/>
  </r>
  <r>
    <s v="TR001238"/>
    <x v="1237"/>
    <x v="1"/>
    <s v="C01238"/>
    <s v="David"/>
    <x v="48"/>
    <x v="0"/>
    <x v="1"/>
    <x v="1"/>
    <x v="0"/>
    <x v="1"/>
    <n v="12"/>
    <x v="4"/>
    <x v="2"/>
    <x v="0"/>
    <s v="All Inclusive"/>
    <n v="40878.68"/>
    <n v="6.22"/>
    <n v="2.9"/>
    <s v="Average"/>
    <x v="3"/>
    <x v="2"/>
    <x v="1"/>
    <x v="0"/>
    <s v="REF456"/>
    <s v="Sea View"/>
    <d v="2026-05-22T00:00:00"/>
  </r>
  <r>
    <s v="TR001239"/>
    <x v="1238"/>
    <x v="2"/>
    <s v="C01239"/>
    <s v="Alice"/>
    <x v="26"/>
    <x v="1"/>
    <x v="1"/>
    <x v="1"/>
    <x v="0"/>
    <x v="1"/>
    <n v="6"/>
    <x v="3"/>
    <x v="2"/>
    <x v="1"/>
    <s v="All Inclusive"/>
    <n v="15216.07"/>
    <n v="3828.07"/>
    <n v="4.4000000000000004"/>
    <s v="None"/>
    <x v="0"/>
    <x v="0"/>
    <x v="2"/>
    <x v="0"/>
    <s v="N/A"/>
    <s v="Sea View"/>
    <d v="2026-05-23T00:00:00"/>
  </r>
  <r>
    <s v="TR001240"/>
    <x v="1239"/>
    <x v="0"/>
    <s v="C01240"/>
    <s v="Eva"/>
    <x v="24"/>
    <x v="0"/>
    <x v="1"/>
    <x v="1"/>
    <x v="0"/>
    <x v="1"/>
    <n v="9"/>
    <x v="1"/>
    <x v="3"/>
    <x v="2"/>
    <s v="Breakfast Only"/>
    <n v="17129.169999999998"/>
    <n v="3698.97"/>
    <n v="3.4"/>
    <s v="Average"/>
    <x v="1"/>
    <x v="2"/>
    <x v="2"/>
    <x v="0"/>
    <s v="REF456"/>
    <s v="Sea View"/>
    <d v="2026-05-24T00:00:00"/>
  </r>
  <r>
    <s v="TR001241"/>
    <x v="1240"/>
    <x v="2"/>
    <s v="C01241"/>
    <s v="Bob"/>
    <x v="47"/>
    <x v="1"/>
    <x v="2"/>
    <x v="0"/>
    <x v="0"/>
    <x v="2"/>
    <n v="13"/>
    <x v="2"/>
    <x v="1"/>
    <x v="3"/>
    <s v="Full Board"/>
    <n v="34074.25"/>
    <n v="48.65"/>
    <n v="3.4"/>
    <s v="None"/>
    <x v="1"/>
    <x v="2"/>
    <x v="2"/>
    <x v="0"/>
    <s v="REF456"/>
    <s v="Extra Bed"/>
    <d v="2026-05-25T00:00:00"/>
  </r>
  <r>
    <s v="TR001242"/>
    <x v="1241"/>
    <x v="1"/>
    <s v="C01242"/>
    <s v="Eva"/>
    <x v="5"/>
    <x v="2"/>
    <x v="4"/>
    <x v="1"/>
    <x v="0"/>
    <x v="4"/>
    <n v="12"/>
    <x v="1"/>
    <x v="3"/>
    <x v="3"/>
    <s v="All Inclusive"/>
    <n v="35692.5"/>
    <n v="1848.02"/>
    <n v="2.2000000000000002"/>
    <s v="Average"/>
    <x v="1"/>
    <x v="1"/>
    <x v="1"/>
    <x v="1"/>
    <s v="REF321"/>
    <s v="Sea View"/>
    <d v="2026-05-26T00:00:00"/>
  </r>
  <r>
    <s v="TR001243"/>
    <x v="1242"/>
    <x v="0"/>
    <s v="C01243"/>
    <s v="David"/>
    <x v="17"/>
    <x v="2"/>
    <x v="2"/>
    <x v="0"/>
    <x v="0"/>
    <x v="2"/>
    <n v="3"/>
    <x v="4"/>
    <x v="2"/>
    <x v="1"/>
    <s v="All Inclusive"/>
    <n v="36092.69"/>
    <n v="3033.74"/>
    <n v="4.3"/>
    <s v="Good"/>
    <x v="1"/>
    <x v="0"/>
    <x v="0"/>
    <x v="1"/>
    <s v="REF123"/>
    <s v="N/A"/>
    <d v="2026-05-27T00:00:00"/>
  </r>
  <r>
    <s v="TR001244"/>
    <x v="1243"/>
    <x v="0"/>
    <s v="C01244"/>
    <s v="Bob"/>
    <x v="35"/>
    <x v="1"/>
    <x v="4"/>
    <x v="1"/>
    <x v="0"/>
    <x v="4"/>
    <n v="2"/>
    <x v="2"/>
    <x v="0"/>
    <x v="1"/>
    <s v="All Inclusive"/>
    <n v="35086.83"/>
    <n v="2263.75"/>
    <n v="1.7"/>
    <s v="Poor"/>
    <x v="3"/>
    <x v="0"/>
    <x v="1"/>
    <x v="1"/>
    <s v="REF321"/>
    <s v="Sea View"/>
    <d v="2026-05-28T00:00:00"/>
  </r>
  <r>
    <s v="TR001245"/>
    <x v="1244"/>
    <x v="0"/>
    <s v="C01245"/>
    <s v="David"/>
    <x v="24"/>
    <x v="1"/>
    <x v="4"/>
    <x v="1"/>
    <x v="0"/>
    <x v="4"/>
    <n v="8"/>
    <x v="2"/>
    <x v="3"/>
    <x v="3"/>
    <s v="All Inclusive"/>
    <n v="21461.96"/>
    <n v="3889.93"/>
    <n v="1.2"/>
    <s v="None"/>
    <x v="1"/>
    <x v="1"/>
    <x v="2"/>
    <x v="0"/>
    <s v="REF789"/>
    <s v="Extra Bed"/>
    <d v="2026-05-29T00:00:00"/>
  </r>
  <r>
    <s v="TR001246"/>
    <x v="1245"/>
    <x v="1"/>
    <s v="C01246"/>
    <s v="Bob"/>
    <x v="15"/>
    <x v="2"/>
    <x v="1"/>
    <x v="1"/>
    <x v="0"/>
    <x v="1"/>
    <n v="7"/>
    <x v="2"/>
    <x v="1"/>
    <x v="2"/>
    <s v="Half Board"/>
    <n v="21558.12"/>
    <n v="2127.29"/>
    <n v="1.8"/>
    <s v="Poor"/>
    <x v="0"/>
    <x v="3"/>
    <x v="0"/>
    <x v="1"/>
    <s v="REF321"/>
    <s v="Wheelchair"/>
    <d v="2026-05-30T00:00:00"/>
  </r>
  <r>
    <s v="TR001247"/>
    <x v="1246"/>
    <x v="3"/>
    <s v="C01247"/>
    <s v="Charlie"/>
    <x v="16"/>
    <x v="1"/>
    <x v="2"/>
    <x v="0"/>
    <x v="0"/>
    <x v="2"/>
    <n v="9"/>
    <x v="0"/>
    <x v="2"/>
    <x v="0"/>
    <s v="Full Board"/>
    <n v="14976.43"/>
    <n v="769.31"/>
    <n v="2.1"/>
    <s v="None"/>
    <x v="2"/>
    <x v="1"/>
    <x v="0"/>
    <x v="0"/>
    <s v="REF789"/>
    <s v="N/A"/>
    <d v="2026-05-31T00:00:00"/>
  </r>
  <r>
    <s v="TR001248"/>
    <x v="1247"/>
    <x v="3"/>
    <s v="C01248"/>
    <s v="Alice"/>
    <x v="4"/>
    <x v="0"/>
    <x v="4"/>
    <x v="1"/>
    <x v="0"/>
    <x v="4"/>
    <n v="12"/>
    <x v="2"/>
    <x v="0"/>
    <x v="3"/>
    <s v="All Inclusive"/>
    <n v="10371.18"/>
    <n v="4882.08"/>
    <n v="2.1"/>
    <s v="None"/>
    <x v="3"/>
    <x v="1"/>
    <x v="1"/>
    <x v="0"/>
    <s v="REF789"/>
    <s v="Extra Bed"/>
    <d v="2026-06-01T00:00:00"/>
  </r>
  <r>
    <s v="TR001249"/>
    <x v="1248"/>
    <x v="3"/>
    <s v="C01249"/>
    <s v="Alice"/>
    <x v="22"/>
    <x v="0"/>
    <x v="0"/>
    <x v="0"/>
    <x v="0"/>
    <x v="0"/>
    <n v="14"/>
    <x v="1"/>
    <x v="3"/>
    <x v="2"/>
    <s v="All Inclusive"/>
    <n v="35551.14"/>
    <n v="1210.2"/>
    <n v="3.7"/>
    <s v="None"/>
    <x v="3"/>
    <x v="3"/>
    <x v="2"/>
    <x v="0"/>
    <s v="REF321"/>
    <s v="Early Check-in"/>
    <d v="2026-06-02T00:00:00"/>
  </r>
  <r>
    <s v="TR001250"/>
    <x v="1249"/>
    <x v="1"/>
    <s v="C01250"/>
    <s v="David"/>
    <x v="25"/>
    <x v="0"/>
    <x v="4"/>
    <x v="1"/>
    <x v="0"/>
    <x v="4"/>
    <n v="9"/>
    <x v="1"/>
    <x v="0"/>
    <x v="1"/>
    <s v="All Inclusive"/>
    <n v="7379.87"/>
    <n v="3588.46"/>
    <n v="1.9"/>
    <s v="Poor"/>
    <x v="2"/>
    <x v="2"/>
    <x v="1"/>
    <x v="1"/>
    <s v="N/A"/>
    <s v="Wheelchair"/>
    <d v="2026-06-03T00:00:00"/>
  </r>
  <r>
    <s v="TR001251"/>
    <x v="1250"/>
    <x v="0"/>
    <s v="C01251"/>
    <s v="Alice"/>
    <x v="41"/>
    <x v="0"/>
    <x v="0"/>
    <x v="0"/>
    <x v="0"/>
    <x v="0"/>
    <n v="3"/>
    <x v="4"/>
    <x v="0"/>
    <x v="3"/>
    <s v="All Inclusive"/>
    <n v="47076.24"/>
    <n v="715.78"/>
    <n v="3.7"/>
    <s v="None"/>
    <x v="1"/>
    <x v="0"/>
    <x v="2"/>
    <x v="1"/>
    <s v="REF321"/>
    <s v="Sea View"/>
    <d v="2026-06-04T00:00:00"/>
  </r>
  <r>
    <s v="TR001252"/>
    <x v="1251"/>
    <x v="3"/>
    <s v="C01252"/>
    <s v="David"/>
    <x v="50"/>
    <x v="0"/>
    <x v="2"/>
    <x v="0"/>
    <x v="0"/>
    <x v="2"/>
    <n v="9"/>
    <x v="3"/>
    <x v="1"/>
    <x v="1"/>
    <s v="Breakfast Only"/>
    <n v="41854.26"/>
    <n v="1645.06"/>
    <n v="1.4"/>
    <s v="Poor"/>
    <x v="1"/>
    <x v="0"/>
    <x v="0"/>
    <x v="1"/>
    <s v="REF123"/>
    <s v="Extra Bed"/>
    <d v="2026-06-05T00:00:00"/>
  </r>
  <r>
    <s v="TR001253"/>
    <x v="1252"/>
    <x v="1"/>
    <s v="C01253"/>
    <s v="David"/>
    <x v="25"/>
    <x v="1"/>
    <x v="2"/>
    <x v="0"/>
    <x v="0"/>
    <x v="2"/>
    <n v="7"/>
    <x v="3"/>
    <x v="3"/>
    <x v="0"/>
    <s v="All Inclusive"/>
    <n v="43302.77"/>
    <n v="2210.14"/>
    <n v="1.6"/>
    <s v="Poor"/>
    <x v="0"/>
    <x v="3"/>
    <x v="1"/>
    <x v="0"/>
    <s v="REF321"/>
    <s v="Early Check-in"/>
    <d v="2026-06-06T00:00:00"/>
  </r>
  <r>
    <s v="TR001254"/>
    <x v="1253"/>
    <x v="3"/>
    <s v="C01254"/>
    <s v="David"/>
    <x v="50"/>
    <x v="1"/>
    <x v="2"/>
    <x v="0"/>
    <x v="0"/>
    <x v="2"/>
    <n v="10"/>
    <x v="0"/>
    <x v="1"/>
    <x v="1"/>
    <s v="All Inclusive"/>
    <n v="45613.43"/>
    <n v="961.16"/>
    <n v="3"/>
    <s v="Average"/>
    <x v="1"/>
    <x v="0"/>
    <x v="0"/>
    <x v="1"/>
    <s v="N/A"/>
    <s v="Extra Bed"/>
    <d v="2026-06-07T00:00:00"/>
  </r>
  <r>
    <s v="TR001255"/>
    <x v="1254"/>
    <x v="2"/>
    <s v="C01255"/>
    <s v="Alice"/>
    <x v="12"/>
    <x v="0"/>
    <x v="4"/>
    <x v="1"/>
    <x v="0"/>
    <x v="4"/>
    <n v="13"/>
    <x v="2"/>
    <x v="2"/>
    <x v="0"/>
    <s v="All Inclusive"/>
    <n v="22204.43"/>
    <n v="2249.8000000000002"/>
    <n v="4.7"/>
    <s v="Excellent"/>
    <x v="1"/>
    <x v="3"/>
    <x v="2"/>
    <x v="1"/>
    <s v="REF321"/>
    <s v="Sea View"/>
    <d v="2026-06-08T00:00:00"/>
  </r>
  <r>
    <s v="TR001256"/>
    <x v="1255"/>
    <x v="3"/>
    <s v="C01256"/>
    <s v="David"/>
    <x v="30"/>
    <x v="1"/>
    <x v="3"/>
    <x v="1"/>
    <x v="0"/>
    <x v="3"/>
    <n v="8"/>
    <x v="0"/>
    <x v="0"/>
    <x v="1"/>
    <s v="Breakfast Only"/>
    <n v="42794.93"/>
    <n v="785.81"/>
    <n v="4.4000000000000004"/>
    <s v="None"/>
    <x v="0"/>
    <x v="2"/>
    <x v="0"/>
    <x v="0"/>
    <s v="N/A"/>
    <s v="Extra Bed"/>
    <d v="2026-06-09T00:00:00"/>
  </r>
  <r>
    <s v="TR001257"/>
    <x v="1256"/>
    <x v="3"/>
    <s v="C01257"/>
    <s v="Alice"/>
    <x v="12"/>
    <x v="1"/>
    <x v="4"/>
    <x v="1"/>
    <x v="0"/>
    <x v="4"/>
    <n v="3"/>
    <x v="4"/>
    <x v="1"/>
    <x v="1"/>
    <s v="Half Board"/>
    <n v="10428.879999999999"/>
    <n v="2795.03"/>
    <n v="4.9000000000000004"/>
    <s v="Excellent"/>
    <x v="1"/>
    <x v="3"/>
    <x v="0"/>
    <x v="1"/>
    <s v="REF123"/>
    <s v="Early Check-in"/>
    <d v="2026-06-10T00:00:00"/>
  </r>
  <r>
    <s v="TR001258"/>
    <x v="1257"/>
    <x v="0"/>
    <s v="C01258"/>
    <s v="David"/>
    <x v="49"/>
    <x v="0"/>
    <x v="4"/>
    <x v="1"/>
    <x v="0"/>
    <x v="4"/>
    <n v="9"/>
    <x v="4"/>
    <x v="1"/>
    <x v="0"/>
    <s v="Breakfast Only"/>
    <n v="4017.16"/>
    <n v="3318.57"/>
    <n v="3.6"/>
    <s v="Good"/>
    <x v="2"/>
    <x v="0"/>
    <x v="0"/>
    <x v="1"/>
    <s v="REF456"/>
    <s v="Extra Bed"/>
    <d v="2026-06-11T00:00:00"/>
  </r>
  <r>
    <s v="TR001259"/>
    <x v="1258"/>
    <x v="1"/>
    <s v="C01259"/>
    <s v="Eva"/>
    <x v="4"/>
    <x v="1"/>
    <x v="1"/>
    <x v="1"/>
    <x v="0"/>
    <x v="1"/>
    <n v="10"/>
    <x v="3"/>
    <x v="2"/>
    <x v="1"/>
    <s v="All Inclusive"/>
    <n v="39889.9"/>
    <n v="312.17"/>
    <n v="3.7"/>
    <s v="Good"/>
    <x v="1"/>
    <x v="0"/>
    <x v="1"/>
    <x v="0"/>
    <s v="N/A"/>
    <s v="N/A"/>
    <d v="2026-06-12T00:00:00"/>
  </r>
  <r>
    <s v="TR001260"/>
    <x v="1259"/>
    <x v="0"/>
    <s v="C01260"/>
    <s v="David"/>
    <x v="7"/>
    <x v="1"/>
    <x v="1"/>
    <x v="1"/>
    <x v="0"/>
    <x v="1"/>
    <n v="8"/>
    <x v="4"/>
    <x v="3"/>
    <x v="2"/>
    <s v="Half Board"/>
    <n v="6515.44"/>
    <n v="4355.66"/>
    <n v="3.5"/>
    <s v="Good"/>
    <x v="2"/>
    <x v="3"/>
    <x v="2"/>
    <x v="0"/>
    <s v="N/A"/>
    <s v="N/A"/>
    <d v="2026-06-13T00:00:00"/>
  </r>
  <r>
    <s v="TR001261"/>
    <x v="1260"/>
    <x v="0"/>
    <s v="C01261"/>
    <s v="Bob"/>
    <x v="42"/>
    <x v="1"/>
    <x v="4"/>
    <x v="1"/>
    <x v="0"/>
    <x v="4"/>
    <n v="5"/>
    <x v="2"/>
    <x v="1"/>
    <x v="1"/>
    <s v="All Inclusive"/>
    <n v="49460.66"/>
    <n v="925.7"/>
    <n v="3.5"/>
    <s v="Good"/>
    <x v="2"/>
    <x v="0"/>
    <x v="0"/>
    <x v="1"/>
    <s v="N/A"/>
    <s v="Sea View"/>
    <d v="2026-06-14T00:00:00"/>
  </r>
  <r>
    <s v="TR001262"/>
    <x v="1261"/>
    <x v="0"/>
    <s v="C01262"/>
    <s v="David"/>
    <x v="8"/>
    <x v="0"/>
    <x v="0"/>
    <x v="0"/>
    <x v="0"/>
    <x v="0"/>
    <n v="10"/>
    <x v="1"/>
    <x v="0"/>
    <x v="3"/>
    <s v="Half Board"/>
    <n v="34715.43"/>
    <n v="1126.81"/>
    <n v="1.6"/>
    <s v="None"/>
    <x v="2"/>
    <x v="3"/>
    <x v="0"/>
    <x v="0"/>
    <s v="REF123"/>
    <s v="Early Check-in"/>
    <d v="2026-06-15T00:00:00"/>
  </r>
  <r>
    <s v="TR001263"/>
    <x v="1262"/>
    <x v="0"/>
    <s v="C01263"/>
    <s v="Charlie"/>
    <x v="14"/>
    <x v="1"/>
    <x v="1"/>
    <x v="1"/>
    <x v="0"/>
    <x v="1"/>
    <n v="5"/>
    <x v="4"/>
    <x v="0"/>
    <x v="1"/>
    <s v="All Inclusive"/>
    <n v="38412.14"/>
    <n v="3306.75"/>
    <n v="3.2"/>
    <s v="Average"/>
    <x v="1"/>
    <x v="0"/>
    <x v="0"/>
    <x v="1"/>
    <s v="REF789"/>
    <s v="Early Check-in"/>
    <d v="2026-06-16T00:00:00"/>
  </r>
  <r>
    <s v="TR001264"/>
    <x v="1263"/>
    <x v="0"/>
    <s v="C01264"/>
    <s v="David"/>
    <x v="34"/>
    <x v="2"/>
    <x v="4"/>
    <x v="1"/>
    <x v="0"/>
    <x v="4"/>
    <n v="13"/>
    <x v="0"/>
    <x v="0"/>
    <x v="2"/>
    <s v="All Inclusive"/>
    <n v="14552.78"/>
    <n v="2343.7600000000002"/>
    <n v="2.5"/>
    <s v="Average"/>
    <x v="1"/>
    <x v="1"/>
    <x v="0"/>
    <x v="1"/>
    <s v="N/A"/>
    <s v="Early Check-in"/>
    <d v="2026-06-17T00:00:00"/>
  </r>
  <r>
    <s v="TR001265"/>
    <x v="1264"/>
    <x v="3"/>
    <s v="C01265"/>
    <s v="Bob"/>
    <x v="0"/>
    <x v="2"/>
    <x v="3"/>
    <x v="1"/>
    <x v="0"/>
    <x v="3"/>
    <n v="5"/>
    <x v="2"/>
    <x v="0"/>
    <x v="3"/>
    <s v="Half Board"/>
    <n v="34671.67"/>
    <n v="2496.98"/>
    <n v="2.8"/>
    <s v="Average"/>
    <x v="3"/>
    <x v="2"/>
    <x v="2"/>
    <x v="0"/>
    <s v="REF123"/>
    <s v="Early Check-in"/>
    <d v="2026-06-18T00:00:00"/>
  </r>
  <r>
    <s v="TR001266"/>
    <x v="1265"/>
    <x v="0"/>
    <s v="C01266"/>
    <s v="Bob"/>
    <x v="46"/>
    <x v="0"/>
    <x v="0"/>
    <x v="0"/>
    <x v="0"/>
    <x v="0"/>
    <n v="10"/>
    <x v="4"/>
    <x v="1"/>
    <x v="2"/>
    <s v="Half Board"/>
    <n v="5031.34"/>
    <n v="640.77"/>
    <n v="3.1"/>
    <s v="None"/>
    <x v="0"/>
    <x v="0"/>
    <x v="2"/>
    <x v="0"/>
    <s v="REF456"/>
    <s v="Early Check-in"/>
    <d v="2026-06-19T00:00:00"/>
  </r>
  <r>
    <s v="TR001267"/>
    <x v="1266"/>
    <x v="0"/>
    <s v="C01267"/>
    <s v="Alice"/>
    <x v="11"/>
    <x v="2"/>
    <x v="2"/>
    <x v="0"/>
    <x v="0"/>
    <x v="2"/>
    <n v="9"/>
    <x v="4"/>
    <x v="0"/>
    <x v="3"/>
    <s v="All Inclusive"/>
    <n v="42377.81"/>
    <n v="4028.68"/>
    <n v="1.5"/>
    <s v="Poor"/>
    <x v="0"/>
    <x v="0"/>
    <x v="1"/>
    <x v="0"/>
    <s v="N/A"/>
    <s v="Wheelchair"/>
    <d v="2026-06-20T00:00:00"/>
  </r>
  <r>
    <s v="TR001268"/>
    <x v="1267"/>
    <x v="1"/>
    <s v="C01268"/>
    <s v="Eva"/>
    <x v="40"/>
    <x v="0"/>
    <x v="4"/>
    <x v="1"/>
    <x v="0"/>
    <x v="4"/>
    <n v="5"/>
    <x v="2"/>
    <x v="1"/>
    <x v="1"/>
    <s v="Breakfast Only"/>
    <n v="10972.33"/>
    <n v="3085.27"/>
    <n v="2.4"/>
    <s v="Average"/>
    <x v="3"/>
    <x v="0"/>
    <x v="2"/>
    <x v="0"/>
    <s v="REF789"/>
    <s v="Extra Bed"/>
    <d v="2026-06-21T00:00:00"/>
  </r>
  <r>
    <s v="TR001269"/>
    <x v="1268"/>
    <x v="2"/>
    <s v="C01269"/>
    <s v="David"/>
    <x v="44"/>
    <x v="2"/>
    <x v="4"/>
    <x v="1"/>
    <x v="0"/>
    <x v="4"/>
    <n v="9"/>
    <x v="4"/>
    <x v="3"/>
    <x v="2"/>
    <s v="Breakfast Only"/>
    <n v="35775.83"/>
    <n v="676.91"/>
    <n v="1.3"/>
    <s v="Poor"/>
    <x v="2"/>
    <x v="3"/>
    <x v="2"/>
    <x v="1"/>
    <s v="REF123"/>
    <s v="Early Check-in"/>
    <d v="2026-06-22T00:00:00"/>
  </r>
  <r>
    <s v="TR001270"/>
    <x v="1269"/>
    <x v="3"/>
    <s v="C01270"/>
    <s v="Alice"/>
    <x v="10"/>
    <x v="2"/>
    <x v="0"/>
    <x v="0"/>
    <x v="0"/>
    <x v="0"/>
    <n v="9"/>
    <x v="1"/>
    <x v="0"/>
    <x v="1"/>
    <s v="Breakfast Only"/>
    <n v="13550.58"/>
    <n v="1870"/>
    <n v="4.9000000000000004"/>
    <s v="Excellent"/>
    <x v="0"/>
    <x v="0"/>
    <x v="0"/>
    <x v="0"/>
    <s v="REF456"/>
    <s v="N/A"/>
    <d v="2026-06-23T00:00:00"/>
  </r>
  <r>
    <s v="TR001271"/>
    <x v="1270"/>
    <x v="3"/>
    <s v="C01271"/>
    <s v="Eva"/>
    <x v="10"/>
    <x v="2"/>
    <x v="1"/>
    <x v="1"/>
    <x v="0"/>
    <x v="1"/>
    <n v="8"/>
    <x v="3"/>
    <x v="3"/>
    <x v="3"/>
    <s v="Breakfast Only"/>
    <n v="6217.3"/>
    <n v="4052.05"/>
    <n v="1.5"/>
    <s v="Poor"/>
    <x v="3"/>
    <x v="3"/>
    <x v="1"/>
    <x v="0"/>
    <s v="REF789"/>
    <s v="Extra Bed"/>
    <d v="2026-06-24T00:00:00"/>
  </r>
  <r>
    <s v="TR001272"/>
    <x v="1271"/>
    <x v="3"/>
    <s v="C01272"/>
    <s v="David"/>
    <x v="13"/>
    <x v="0"/>
    <x v="1"/>
    <x v="1"/>
    <x v="0"/>
    <x v="1"/>
    <n v="11"/>
    <x v="2"/>
    <x v="1"/>
    <x v="2"/>
    <s v="Half Board"/>
    <n v="25630.2"/>
    <n v="2841.78"/>
    <n v="2"/>
    <s v="None"/>
    <x v="2"/>
    <x v="0"/>
    <x v="1"/>
    <x v="0"/>
    <s v="REF456"/>
    <s v="Sea View"/>
    <d v="2026-06-25T00:00:00"/>
  </r>
  <r>
    <s v="TR001273"/>
    <x v="1272"/>
    <x v="0"/>
    <s v="C01273"/>
    <s v="Charlie"/>
    <x v="4"/>
    <x v="0"/>
    <x v="1"/>
    <x v="1"/>
    <x v="0"/>
    <x v="1"/>
    <n v="14"/>
    <x v="0"/>
    <x v="2"/>
    <x v="0"/>
    <s v="Half Board"/>
    <n v="10956.45"/>
    <n v="543.24"/>
    <n v="4.5999999999999996"/>
    <s v="Excellent"/>
    <x v="3"/>
    <x v="1"/>
    <x v="0"/>
    <x v="0"/>
    <s v="REF789"/>
    <s v="Sea View"/>
    <d v="2026-06-26T00:00:00"/>
  </r>
  <r>
    <s v="TR001274"/>
    <x v="1273"/>
    <x v="0"/>
    <s v="C01274"/>
    <s v="David"/>
    <x v="15"/>
    <x v="1"/>
    <x v="2"/>
    <x v="0"/>
    <x v="0"/>
    <x v="2"/>
    <n v="7"/>
    <x v="4"/>
    <x v="3"/>
    <x v="2"/>
    <s v="Breakfast Only"/>
    <n v="37283.870000000003"/>
    <n v="1863.89"/>
    <n v="2.9"/>
    <s v="None"/>
    <x v="1"/>
    <x v="1"/>
    <x v="1"/>
    <x v="1"/>
    <s v="REF321"/>
    <s v="Early Check-in"/>
    <d v="2026-06-27T00:00:00"/>
  </r>
  <r>
    <s v="TR001275"/>
    <x v="1274"/>
    <x v="0"/>
    <s v="C01275"/>
    <s v="Bob"/>
    <x v="27"/>
    <x v="0"/>
    <x v="0"/>
    <x v="0"/>
    <x v="0"/>
    <x v="0"/>
    <n v="9"/>
    <x v="3"/>
    <x v="0"/>
    <x v="1"/>
    <s v="Full Board"/>
    <n v="14165.59"/>
    <n v="1213.47"/>
    <n v="1.5"/>
    <s v="Poor"/>
    <x v="1"/>
    <x v="2"/>
    <x v="2"/>
    <x v="0"/>
    <s v="REF321"/>
    <s v="Wheelchair"/>
    <d v="2026-06-28T00:00:00"/>
  </r>
  <r>
    <s v="TR001276"/>
    <x v="1275"/>
    <x v="1"/>
    <s v="C01276"/>
    <s v="Bob"/>
    <x v="9"/>
    <x v="2"/>
    <x v="0"/>
    <x v="0"/>
    <x v="0"/>
    <x v="0"/>
    <n v="8"/>
    <x v="0"/>
    <x v="2"/>
    <x v="0"/>
    <s v="Full Board"/>
    <n v="19096.21"/>
    <n v="2587.33"/>
    <n v="2.5"/>
    <s v="Average"/>
    <x v="2"/>
    <x v="3"/>
    <x v="1"/>
    <x v="0"/>
    <s v="REF321"/>
    <s v="Wheelchair"/>
    <d v="2026-06-29T00:00:00"/>
  </r>
  <r>
    <s v="TR001277"/>
    <x v="1276"/>
    <x v="2"/>
    <s v="C01277"/>
    <s v="Charlie"/>
    <x v="3"/>
    <x v="2"/>
    <x v="1"/>
    <x v="1"/>
    <x v="0"/>
    <x v="1"/>
    <n v="6"/>
    <x v="0"/>
    <x v="3"/>
    <x v="0"/>
    <s v="Full Board"/>
    <n v="29669.64"/>
    <n v="4216.8100000000004"/>
    <n v="1.5"/>
    <s v="Poor"/>
    <x v="2"/>
    <x v="2"/>
    <x v="0"/>
    <x v="1"/>
    <s v="REF456"/>
    <s v="Extra Bed"/>
    <d v="2026-06-30T00:00:00"/>
  </r>
  <r>
    <s v="TR001278"/>
    <x v="1277"/>
    <x v="0"/>
    <s v="C01278"/>
    <s v="Alice"/>
    <x v="37"/>
    <x v="0"/>
    <x v="1"/>
    <x v="1"/>
    <x v="0"/>
    <x v="1"/>
    <n v="13"/>
    <x v="1"/>
    <x v="1"/>
    <x v="3"/>
    <s v="All Inclusive"/>
    <n v="16393.509999999998"/>
    <n v="2181.34"/>
    <n v="1.8"/>
    <s v="Poor"/>
    <x v="1"/>
    <x v="0"/>
    <x v="1"/>
    <x v="0"/>
    <s v="REF321"/>
    <s v="Wheelchair"/>
    <d v="2026-07-01T00:00:00"/>
  </r>
  <r>
    <s v="TR001279"/>
    <x v="1278"/>
    <x v="2"/>
    <s v="C01279"/>
    <s v="Eva"/>
    <x v="3"/>
    <x v="0"/>
    <x v="3"/>
    <x v="1"/>
    <x v="0"/>
    <x v="3"/>
    <n v="14"/>
    <x v="3"/>
    <x v="1"/>
    <x v="0"/>
    <s v="Breakfast Only"/>
    <n v="20765.439999999999"/>
    <n v="2166.71"/>
    <n v="1.2"/>
    <s v="None"/>
    <x v="0"/>
    <x v="0"/>
    <x v="1"/>
    <x v="1"/>
    <s v="REF123"/>
    <s v="Sea View"/>
    <d v="2026-07-02T00:00:00"/>
  </r>
  <r>
    <s v="TR001280"/>
    <x v="1279"/>
    <x v="1"/>
    <s v="C01280"/>
    <s v="David"/>
    <x v="17"/>
    <x v="0"/>
    <x v="3"/>
    <x v="1"/>
    <x v="0"/>
    <x v="3"/>
    <n v="14"/>
    <x v="2"/>
    <x v="1"/>
    <x v="0"/>
    <s v="All Inclusive"/>
    <n v="41334.22"/>
    <n v="4526.75"/>
    <n v="2.8"/>
    <s v="None"/>
    <x v="0"/>
    <x v="1"/>
    <x v="1"/>
    <x v="1"/>
    <s v="REF123"/>
    <s v="Early Check-in"/>
    <d v="2026-07-03T00:00:00"/>
  </r>
  <r>
    <s v="TR001281"/>
    <x v="1280"/>
    <x v="3"/>
    <s v="C01281"/>
    <s v="Bob"/>
    <x v="38"/>
    <x v="1"/>
    <x v="4"/>
    <x v="1"/>
    <x v="0"/>
    <x v="4"/>
    <n v="5"/>
    <x v="3"/>
    <x v="3"/>
    <x v="3"/>
    <s v="Half Board"/>
    <n v="11422.86"/>
    <n v="2880.93"/>
    <n v="4.2"/>
    <s v="Good"/>
    <x v="1"/>
    <x v="2"/>
    <x v="0"/>
    <x v="1"/>
    <s v="REF321"/>
    <s v="N/A"/>
    <d v="2026-07-04T00:00:00"/>
  </r>
  <r>
    <s v="TR001282"/>
    <x v="1281"/>
    <x v="0"/>
    <s v="C01282"/>
    <s v="Alice"/>
    <x v="7"/>
    <x v="2"/>
    <x v="4"/>
    <x v="1"/>
    <x v="0"/>
    <x v="4"/>
    <n v="13"/>
    <x v="3"/>
    <x v="1"/>
    <x v="2"/>
    <s v="Half Board"/>
    <n v="6863.47"/>
    <n v="2830.96"/>
    <n v="3.3"/>
    <s v="Average"/>
    <x v="0"/>
    <x v="0"/>
    <x v="2"/>
    <x v="1"/>
    <s v="REF789"/>
    <s v="Sea View"/>
    <d v="2026-07-05T00:00:00"/>
  </r>
  <r>
    <s v="TR001283"/>
    <x v="1282"/>
    <x v="2"/>
    <s v="C01283"/>
    <s v="Charlie"/>
    <x v="1"/>
    <x v="1"/>
    <x v="0"/>
    <x v="0"/>
    <x v="0"/>
    <x v="0"/>
    <n v="3"/>
    <x v="0"/>
    <x v="3"/>
    <x v="1"/>
    <s v="Full Board"/>
    <n v="18432.82"/>
    <n v="1309.55"/>
    <n v="3.4"/>
    <s v="Average"/>
    <x v="1"/>
    <x v="0"/>
    <x v="1"/>
    <x v="0"/>
    <s v="REF789"/>
    <s v="Sea View"/>
    <d v="2026-07-06T00:00:00"/>
  </r>
  <r>
    <s v="TR001284"/>
    <x v="1283"/>
    <x v="2"/>
    <s v="C01284"/>
    <s v="Bob"/>
    <x v="30"/>
    <x v="1"/>
    <x v="0"/>
    <x v="0"/>
    <x v="0"/>
    <x v="0"/>
    <n v="12"/>
    <x v="1"/>
    <x v="0"/>
    <x v="2"/>
    <s v="Full Board"/>
    <n v="22945.71"/>
    <n v="3038.61"/>
    <n v="1.8"/>
    <s v="Poor"/>
    <x v="3"/>
    <x v="3"/>
    <x v="2"/>
    <x v="1"/>
    <s v="REF456"/>
    <s v="Extra Bed"/>
    <d v="2026-07-07T00:00:00"/>
  </r>
  <r>
    <s v="TR001285"/>
    <x v="1284"/>
    <x v="0"/>
    <s v="C01285"/>
    <s v="Charlie"/>
    <x v="37"/>
    <x v="2"/>
    <x v="2"/>
    <x v="0"/>
    <x v="0"/>
    <x v="2"/>
    <n v="9"/>
    <x v="1"/>
    <x v="0"/>
    <x v="0"/>
    <s v="Half Board"/>
    <n v="28504.99"/>
    <n v="2879.55"/>
    <n v="2.4"/>
    <s v="Average"/>
    <x v="3"/>
    <x v="0"/>
    <x v="2"/>
    <x v="0"/>
    <s v="REF789"/>
    <s v="Wheelchair"/>
    <d v="2026-07-08T00:00:00"/>
  </r>
  <r>
    <s v="TR001286"/>
    <x v="1285"/>
    <x v="3"/>
    <s v="C01286"/>
    <s v="David"/>
    <x v="11"/>
    <x v="2"/>
    <x v="2"/>
    <x v="0"/>
    <x v="0"/>
    <x v="2"/>
    <n v="10"/>
    <x v="3"/>
    <x v="3"/>
    <x v="1"/>
    <s v="Full Board"/>
    <n v="20503.91"/>
    <n v="1984.26"/>
    <n v="4.4000000000000004"/>
    <s v="Good"/>
    <x v="3"/>
    <x v="2"/>
    <x v="2"/>
    <x v="1"/>
    <s v="N/A"/>
    <s v="N/A"/>
    <d v="2026-07-09T00:00:00"/>
  </r>
  <r>
    <s v="TR001287"/>
    <x v="1286"/>
    <x v="3"/>
    <s v="C01287"/>
    <s v="Eva"/>
    <x v="27"/>
    <x v="0"/>
    <x v="3"/>
    <x v="1"/>
    <x v="0"/>
    <x v="3"/>
    <n v="5"/>
    <x v="3"/>
    <x v="3"/>
    <x v="2"/>
    <s v="Full Board"/>
    <n v="40125.85"/>
    <n v="4953.4799999999996"/>
    <n v="1.4"/>
    <s v="Poor"/>
    <x v="0"/>
    <x v="1"/>
    <x v="1"/>
    <x v="1"/>
    <s v="REF789"/>
    <s v="N/A"/>
    <d v="2026-07-10T00:00:00"/>
  </r>
  <r>
    <s v="TR001288"/>
    <x v="1287"/>
    <x v="3"/>
    <s v="C01288"/>
    <s v="Bob"/>
    <x v="42"/>
    <x v="0"/>
    <x v="4"/>
    <x v="1"/>
    <x v="0"/>
    <x v="4"/>
    <n v="5"/>
    <x v="4"/>
    <x v="2"/>
    <x v="1"/>
    <s v="Half Board"/>
    <n v="4848.0200000000004"/>
    <n v="4409.45"/>
    <n v="4.4000000000000004"/>
    <s v="Good"/>
    <x v="3"/>
    <x v="1"/>
    <x v="2"/>
    <x v="0"/>
    <s v="REF123"/>
    <s v="Wheelchair"/>
    <d v="2026-07-11T00:00:00"/>
  </r>
  <r>
    <s v="TR001289"/>
    <x v="1288"/>
    <x v="1"/>
    <s v="C01289"/>
    <s v="Bob"/>
    <x v="4"/>
    <x v="1"/>
    <x v="3"/>
    <x v="1"/>
    <x v="0"/>
    <x v="3"/>
    <n v="6"/>
    <x v="0"/>
    <x v="1"/>
    <x v="0"/>
    <s v="All Inclusive"/>
    <n v="23293.07"/>
    <n v="3747.93"/>
    <n v="2.9"/>
    <s v="Average"/>
    <x v="2"/>
    <x v="0"/>
    <x v="1"/>
    <x v="0"/>
    <s v="REF789"/>
    <s v="Early Check-in"/>
    <d v="2026-07-12T00:00:00"/>
  </r>
  <r>
    <s v="TR001290"/>
    <x v="1289"/>
    <x v="2"/>
    <s v="C01290"/>
    <s v="David"/>
    <x v="45"/>
    <x v="0"/>
    <x v="3"/>
    <x v="1"/>
    <x v="0"/>
    <x v="3"/>
    <n v="3"/>
    <x v="2"/>
    <x v="0"/>
    <x v="2"/>
    <s v="Full Board"/>
    <n v="20966.03"/>
    <n v="2686.73"/>
    <n v="4.3"/>
    <s v="Good"/>
    <x v="2"/>
    <x v="0"/>
    <x v="1"/>
    <x v="1"/>
    <s v="REF456"/>
    <s v="Wheelchair"/>
    <d v="2026-07-13T00:00:00"/>
  </r>
  <r>
    <s v="TR001291"/>
    <x v="1290"/>
    <x v="2"/>
    <s v="C01291"/>
    <s v="Alice"/>
    <x v="10"/>
    <x v="0"/>
    <x v="4"/>
    <x v="1"/>
    <x v="0"/>
    <x v="4"/>
    <n v="8"/>
    <x v="2"/>
    <x v="0"/>
    <x v="1"/>
    <s v="All Inclusive"/>
    <n v="33436.19"/>
    <n v="2310.3000000000002"/>
    <n v="2.2999999999999998"/>
    <s v="Average"/>
    <x v="3"/>
    <x v="0"/>
    <x v="1"/>
    <x v="0"/>
    <s v="REF789"/>
    <s v="Early Check-in"/>
    <d v="2026-07-14T00:00:00"/>
  </r>
  <r>
    <s v="TR001292"/>
    <x v="1291"/>
    <x v="2"/>
    <s v="C01292"/>
    <s v="Eva"/>
    <x v="28"/>
    <x v="2"/>
    <x v="2"/>
    <x v="0"/>
    <x v="0"/>
    <x v="2"/>
    <n v="6"/>
    <x v="1"/>
    <x v="2"/>
    <x v="1"/>
    <s v="Full Board"/>
    <n v="48414.98"/>
    <n v="924.49"/>
    <n v="2.4"/>
    <s v="Average"/>
    <x v="2"/>
    <x v="3"/>
    <x v="2"/>
    <x v="1"/>
    <s v="REF456"/>
    <s v="N/A"/>
    <d v="2026-07-15T00:00:00"/>
  </r>
  <r>
    <s v="TR001293"/>
    <x v="1292"/>
    <x v="1"/>
    <s v="C01293"/>
    <s v="Bob"/>
    <x v="8"/>
    <x v="2"/>
    <x v="4"/>
    <x v="1"/>
    <x v="0"/>
    <x v="4"/>
    <n v="7"/>
    <x v="0"/>
    <x v="3"/>
    <x v="2"/>
    <s v="Breakfast Only"/>
    <n v="26987.64"/>
    <n v="1528.69"/>
    <n v="4"/>
    <s v="None"/>
    <x v="3"/>
    <x v="0"/>
    <x v="1"/>
    <x v="0"/>
    <s v="N/A"/>
    <s v="Extra Bed"/>
    <d v="2026-07-16T00:00:00"/>
  </r>
  <r>
    <s v="TR001294"/>
    <x v="1293"/>
    <x v="2"/>
    <s v="C01294"/>
    <s v="Eva"/>
    <x v="5"/>
    <x v="0"/>
    <x v="1"/>
    <x v="1"/>
    <x v="0"/>
    <x v="1"/>
    <n v="5"/>
    <x v="1"/>
    <x v="3"/>
    <x v="2"/>
    <s v="All Inclusive"/>
    <n v="49383.21"/>
    <n v="3869.8"/>
    <n v="4.0999999999999996"/>
    <s v="Good"/>
    <x v="3"/>
    <x v="0"/>
    <x v="0"/>
    <x v="1"/>
    <s v="REF321"/>
    <s v="Sea View"/>
    <d v="2026-07-17T00:00:00"/>
  </r>
  <r>
    <s v="TR001295"/>
    <x v="1294"/>
    <x v="1"/>
    <s v="C01295"/>
    <s v="Bob"/>
    <x v="36"/>
    <x v="2"/>
    <x v="1"/>
    <x v="1"/>
    <x v="0"/>
    <x v="1"/>
    <n v="9"/>
    <x v="2"/>
    <x v="2"/>
    <x v="0"/>
    <s v="All Inclusive"/>
    <n v="17205.72"/>
    <n v="2268.7399999999998"/>
    <n v="1.9"/>
    <s v="None"/>
    <x v="1"/>
    <x v="3"/>
    <x v="0"/>
    <x v="0"/>
    <s v="N/A"/>
    <s v="N/A"/>
    <d v="2026-07-18T00:00:00"/>
  </r>
  <r>
    <s v="TR001296"/>
    <x v="1295"/>
    <x v="3"/>
    <s v="C01296"/>
    <s v="Eva"/>
    <x v="27"/>
    <x v="0"/>
    <x v="1"/>
    <x v="1"/>
    <x v="0"/>
    <x v="1"/>
    <n v="9"/>
    <x v="3"/>
    <x v="1"/>
    <x v="3"/>
    <s v="Full Board"/>
    <n v="4450.8"/>
    <n v="4411.3500000000004"/>
    <n v="4.9000000000000004"/>
    <s v="Excellent"/>
    <x v="3"/>
    <x v="2"/>
    <x v="0"/>
    <x v="0"/>
    <s v="REF123"/>
    <s v="N/A"/>
    <d v="2026-07-19T00:00:00"/>
  </r>
  <r>
    <s v="TR001297"/>
    <x v="1296"/>
    <x v="0"/>
    <s v="C01297"/>
    <s v="Charlie"/>
    <x v="39"/>
    <x v="2"/>
    <x v="0"/>
    <x v="0"/>
    <x v="0"/>
    <x v="0"/>
    <n v="13"/>
    <x v="0"/>
    <x v="3"/>
    <x v="1"/>
    <s v="All Inclusive"/>
    <n v="10786.17"/>
    <n v="739.56"/>
    <n v="1.3"/>
    <s v="Poor"/>
    <x v="2"/>
    <x v="3"/>
    <x v="1"/>
    <x v="1"/>
    <s v="N/A"/>
    <s v="N/A"/>
    <d v="2026-07-20T00:00:00"/>
  </r>
  <r>
    <s v="TR001298"/>
    <x v="1297"/>
    <x v="2"/>
    <s v="C01298"/>
    <s v="Bob"/>
    <x v="8"/>
    <x v="2"/>
    <x v="2"/>
    <x v="0"/>
    <x v="0"/>
    <x v="2"/>
    <n v="6"/>
    <x v="0"/>
    <x v="3"/>
    <x v="2"/>
    <s v="Breakfast Only"/>
    <n v="21570.87"/>
    <n v="2541.7399999999998"/>
    <n v="1.3"/>
    <s v="Poor"/>
    <x v="0"/>
    <x v="1"/>
    <x v="0"/>
    <x v="1"/>
    <s v="N/A"/>
    <s v="Sea View"/>
    <d v="2026-07-21T00:00:00"/>
  </r>
  <r>
    <s v="TR001299"/>
    <x v="1298"/>
    <x v="2"/>
    <s v="C01299"/>
    <s v="Eva"/>
    <x v="51"/>
    <x v="2"/>
    <x v="2"/>
    <x v="0"/>
    <x v="0"/>
    <x v="2"/>
    <n v="13"/>
    <x v="4"/>
    <x v="1"/>
    <x v="2"/>
    <s v="Half Board"/>
    <n v="17867.689999999999"/>
    <n v="3234.83"/>
    <n v="3.4"/>
    <s v="None"/>
    <x v="3"/>
    <x v="3"/>
    <x v="1"/>
    <x v="1"/>
    <s v="REF123"/>
    <s v="Early Check-in"/>
    <d v="2026-07-22T00:00:00"/>
  </r>
  <r>
    <s v="TR001300"/>
    <x v="1299"/>
    <x v="3"/>
    <s v="C01300"/>
    <s v="Alice"/>
    <x v="23"/>
    <x v="2"/>
    <x v="0"/>
    <x v="0"/>
    <x v="0"/>
    <x v="0"/>
    <n v="7"/>
    <x v="3"/>
    <x v="1"/>
    <x v="2"/>
    <s v="Breakfast Only"/>
    <n v="7561.54"/>
    <n v="2584.2399999999998"/>
    <n v="3.9"/>
    <s v="Good"/>
    <x v="1"/>
    <x v="3"/>
    <x v="1"/>
    <x v="0"/>
    <s v="REF123"/>
    <s v="Extra Bed"/>
    <d v="2026-07-23T00:00:00"/>
  </r>
  <r>
    <s v="TR001301"/>
    <x v="1300"/>
    <x v="0"/>
    <s v="C01301"/>
    <s v="Charlie"/>
    <x v="46"/>
    <x v="0"/>
    <x v="3"/>
    <x v="1"/>
    <x v="0"/>
    <x v="3"/>
    <n v="4"/>
    <x v="3"/>
    <x v="2"/>
    <x v="1"/>
    <s v="Half Board"/>
    <n v="23335.03"/>
    <n v="4446.13"/>
    <n v="4.8"/>
    <s v="Excellent"/>
    <x v="2"/>
    <x v="2"/>
    <x v="1"/>
    <x v="0"/>
    <s v="REF321"/>
    <s v="Extra Bed"/>
    <d v="2026-07-24T00:00:00"/>
  </r>
  <r>
    <s v="TR001302"/>
    <x v="1301"/>
    <x v="1"/>
    <s v="C01302"/>
    <s v="Charlie"/>
    <x v="51"/>
    <x v="1"/>
    <x v="1"/>
    <x v="1"/>
    <x v="0"/>
    <x v="1"/>
    <n v="2"/>
    <x v="1"/>
    <x v="2"/>
    <x v="0"/>
    <s v="Breakfast Only"/>
    <n v="18891.439999999999"/>
    <n v="4947.82"/>
    <n v="2.6"/>
    <s v="None"/>
    <x v="1"/>
    <x v="2"/>
    <x v="2"/>
    <x v="1"/>
    <s v="REF321"/>
    <s v="Extra Bed"/>
    <d v="2026-07-25T00:00:00"/>
  </r>
  <r>
    <s v="TR001303"/>
    <x v="1302"/>
    <x v="0"/>
    <s v="C01303"/>
    <s v="Alice"/>
    <x v="14"/>
    <x v="2"/>
    <x v="1"/>
    <x v="1"/>
    <x v="0"/>
    <x v="1"/>
    <n v="10"/>
    <x v="0"/>
    <x v="2"/>
    <x v="3"/>
    <s v="Breakfast Only"/>
    <n v="8763.1"/>
    <n v="579.16999999999996"/>
    <n v="1.1000000000000001"/>
    <s v="None"/>
    <x v="3"/>
    <x v="0"/>
    <x v="0"/>
    <x v="0"/>
    <s v="REF789"/>
    <s v="Early Check-in"/>
    <d v="2026-07-26T00:00:00"/>
  </r>
  <r>
    <s v="TR001304"/>
    <x v="1303"/>
    <x v="3"/>
    <s v="C01304"/>
    <s v="Eva"/>
    <x v="25"/>
    <x v="0"/>
    <x v="3"/>
    <x v="1"/>
    <x v="0"/>
    <x v="3"/>
    <n v="10"/>
    <x v="1"/>
    <x v="3"/>
    <x v="1"/>
    <s v="All Inclusive"/>
    <n v="16917.509999999998"/>
    <n v="649.77"/>
    <n v="3.4"/>
    <s v="Average"/>
    <x v="3"/>
    <x v="3"/>
    <x v="1"/>
    <x v="1"/>
    <s v="REF456"/>
    <s v="Wheelchair"/>
    <d v="2026-07-27T00:00:00"/>
  </r>
  <r>
    <s v="TR001305"/>
    <x v="1304"/>
    <x v="3"/>
    <s v="C01305"/>
    <s v="David"/>
    <x v="16"/>
    <x v="0"/>
    <x v="4"/>
    <x v="1"/>
    <x v="0"/>
    <x v="4"/>
    <n v="4"/>
    <x v="3"/>
    <x v="2"/>
    <x v="0"/>
    <s v="Breakfast Only"/>
    <n v="44662.49"/>
    <n v="651.62"/>
    <n v="2.2000000000000002"/>
    <s v="None"/>
    <x v="3"/>
    <x v="2"/>
    <x v="0"/>
    <x v="0"/>
    <s v="REF123"/>
    <s v="Wheelchair"/>
    <d v="2026-07-28T00:00:00"/>
  </r>
  <r>
    <s v="TR001306"/>
    <x v="1305"/>
    <x v="0"/>
    <s v="C01306"/>
    <s v="Alice"/>
    <x v="47"/>
    <x v="2"/>
    <x v="4"/>
    <x v="1"/>
    <x v="0"/>
    <x v="4"/>
    <n v="5"/>
    <x v="4"/>
    <x v="3"/>
    <x v="1"/>
    <s v="Full Board"/>
    <n v="17196.3"/>
    <n v="3405.89"/>
    <n v="2.7"/>
    <s v="None"/>
    <x v="3"/>
    <x v="1"/>
    <x v="0"/>
    <x v="0"/>
    <s v="N/A"/>
    <s v="Extra Bed"/>
    <d v="2026-07-29T00:00:00"/>
  </r>
  <r>
    <s v="TR001307"/>
    <x v="1306"/>
    <x v="1"/>
    <s v="C01307"/>
    <s v="Eva"/>
    <x v="1"/>
    <x v="1"/>
    <x v="2"/>
    <x v="0"/>
    <x v="0"/>
    <x v="2"/>
    <n v="14"/>
    <x v="0"/>
    <x v="0"/>
    <x v="1"/>
    <s v="Full Board"/>
    <n v="36555.9"/>
    <n v="1863.38"/>
    <n v="3"/>
    <s v="Average"/>
    <x v="2"/>
    <x v="0"/>
    <x v="2"/>
    <x v="0"/>
    <s v="N/A"/>
    <s v="N/A"/>
    <d v="2026-07-30T00:00:00"/>
  </r>
  <r>
    <s v="TR001308"/>
    <x v="1307"/>
    <x v="1"/>
    <s v="C01308"/>
    <s v="Alice"/>
    <x v="20"/>
    <x v="2"/>
    <x v="0"/>
    <x v="0"/>
    <x v="0"/>
    <x v="0"/>
    <n v="8"/>
    <x v="3"/>
    <x v="1"/>
    <x v="2"/>
    <s v="Full Board"/>
    <n v="31766.21"/>
    <n v="3666.57"/>
    <n v="1.3"/>
    <s v="Poor"/>
    <x v="0"/>
    <x v="3"/>
    <x v="0"/>
    <x v="1"/>
    <s v="REF321"/>
    <s v="N/A"/>
    <d v="2026-07-31T00:00:00"/>
  </r>
  <r>
    <s v="TR001309"/>
    <x v="1308"/>
    <x v="2"/>
    <s v="C01309"/>
    <s v="Alice"/>
    <x v="38"/>
    <x v="0"/>
    <x v="2"/>
    <x v="0"/>
    <x v="0"/>
    <x v="2"/>
    <n v="3"/>
    <x v="4"/>
    <x v="1"/>
    <x v="0"/>
    <s v="Full Board"/>
    <n v="23077.51"/>
    <n v="2027.36"/>
    <n v="2.9"/>
    <s v="Average"/>
    <x v="3"/>
    <x v="1"/>
    <x v="1"/>
    <x v="0"/>
    <s v="REF456"/>
    <s v="Sea View"/>
    <d v="2026-08-01T00:00:00"/>
  </r>
  <r>
    <s v="TR001310"/>
    <x v="1309"/>
    <x v="1"/>
    <s v="C01310"/>
    <s v="Bob"/>
    <x v="25"/>
    <x v="1"/>
    <x v="4"/>
    <x v="1"/>
    <x v="0"/>
    <x v="4"/>
    <n v="13"/>
    <x v="2"/>
    <x v="0"/>
    <x v="2"/>
    <s v="All Inclusive"/>
    <n v="14234.2"/>
    <n v="3138.03"/>
    <n v="2.7"/>
    <s v="Average"/>
    <x v="1"/>
    <x v="2"/>
    <x v="1"/>
    <x v="0"/>
    <s v="REF123"/>
    <s v="Wheelchair"/>
    <d v="2026-08-02T00:00:00"/>
  </r>
  <r>
    <s v="TR001311"/>
    <x v="1310"/>
    <x v="0"/>
    <s v="C01311"/>
    <s v="Eva"/>
    <x v="36"/>
    <x v="0"/>
    <x v="3"/>
    <x v="1"/>
    <x v="0"/>
    <x v="3"/>
    <n v="4"/>
    <x v="3"/>
    <x v="2"/>
    <x v="2"/>
    <s v="Full Board"/>
    <n v="20343.689999999999"/>
    <n v="3849.29"/>
    <n v="3.9"/>
    <s v="Good"/>
    <x v="2"/>
    <x v="0"/>
    <x v="0"/>
    <x v="0"/>
    <s v="REF321"/>
    <s v="N/A"/>
    <d v="2026-08-03T00:00:00"/>
  </r>
  <r>
    <s v="TR001312"/>
    <x v="1311"/>
    <x v="3"/>
    <s v="C01312"/>
    <s v="David"/>
    <x v="34"/>
    <x v="2"/>
    <x v="2"/>
    <x v="0"/>
    <x v="0"/>
    <x v="2"/>
    <n v="7"/>
    <x v="2"/>
    <x v="3"/>
    <x v="0"/>
    <s v="Breakfast Only"/>
    <n v="30829.040000000001"/>
    <n v="2741.08"/>
    <n v="3.6"/>
    <s v="Good"/>
    <x v="2"/>
    <x v="1"/>
    <x v="0"/>
    <x v="0"/>
    <s v="REF456"/>
    <s v="Extra Bed"/>
    <d v="2026-08-04T00:00:00"/>
  </r>
  <r>
    <s v="TR001313"/>
    <x v="1312"/>
    <x v="2"/>
    <s v="C01313"/>
    <s v="Bob"/>
    <x v="3"/>
    <x v="1"/>
    <x v="1"/>
    <x v="1"/>
    <x v="0"/>
    <x v="1"/>
    <n v="12"/>
    <x v="1"/>
    <x v="3"/>
    <x v="2"/>
    <s v="Full Board"/>
    <n v="19485.400000000001"/>
    <n v="2697.52"/>
    <n v="1.7"/>
    <s v="Poor"/>
    <x v="2"/>
    <x v="3"/>
    <x v="2"/>
    <x v="1"/>
    <s v="REF123"/>
    <s v="Sea View"/>
    <d v="2026-08-05T00:00:00"/>
  </r>
  <r>
    <s v="TR001314"/>
    <x v="1313"/>
    <x v="2"/>
    <s v="C01314"/>
    <s v="Alice"/>
    <x v="17"/>
    <x v="0"/>
    <x v="1"/>
    <x v="1"/>
    <x v="0"/>
    <x v="1"/>
    <n v="9"/>
    <x v="2"/>
    <x v="3"/>
    <x v="2"/>
    <s v="All Inclusive"/>
    <n v="13100.13"/>
    <n v="441.17"/>
    <n v="1.8"/>
    <s v="Poor"/>
    <x v="1"/>
    <x v="1"/>
    <x v="1"/>
    <x v="0"/>
    <s v="N/A"/>
    <s v="Wheelchair"/>
    <d v="2026-08-06T00:00:00"/>
  </r>
  <r>
    <s v="TR001315"/>
    <x v="1314"/>
    <x v="3"/>
    <s v="C01315"/>
    <s v="Alice"/>
    <x v="31"/>
    <x v="0"/>
    <x v="3"/>
    <x v="1"/>
    <x v="0"/>
    <x v="3"/>
    <n v="2"/>
    <x v="3"/>
    <x v="1"/>
    <x v="3"/>
    <s v="Half Board"/>
    <n v="8473.75"/>
    <n v="2053.91"/>
    <n v="2"/>
    <s v="Average"/>
    <x v="0"/>
    <x v="0"/>
    <x v="0"/>
    <x v="0"/>
    <s v="N/A"/>
    <s v="Sea View"/>
    <d v="2026-08-07T00:00:00"/>
  </r>
  <r>
    <s v="TR001316"/>
    <x v="1315"/>
    <x v="1"/>
    <s v="C01316"/>
    <s v="Alice"/>
    <x v="18"/>
    <x v="0"/>
    <x v="4"/>
    <x v="1"/>
    <x v="0"/>
    <x v="4"/>
    <n v="5"/>
    <x v="2"/>
    <x v="2"/>
    <x v="0"/>
    <s v="Breakfast Only"/>
    <n v="44349.05"/>
    <n v="2728.89"/>
    <n v="1.7"/>
    <s v="Poor"/>
    <x v="1"/>
    <x v="3"/>
    <x v="0"/>
    <x v="0"/>
    <s v="REF321"/>
    <s v="N/A"/>
    <d v="2026-08-08T00:00:00"/>
  </r>
  <r>
    <s v="TR001317"/>
    <x v="1316"/>
    <x v="3"/>
    <s v="C01317"/>
    <s v="Eva"/>
    <x v="34"/>
    <x v="2"/>
    <x v="1"/>
    <x v="1"/>
    <x v="0"/>
    <x v="1"/>
    <n v="2"/>
    <x v="0"/>
    <x v="3"/>
    <x v="0"/>
    <s v="Breakfast Only"/>
    <n v="23694.71"/>
    <n v="2309.9"/>
    <n v="3.6"/>
    <s v="None"/>
    <x v="1"/>
    <x v="3"/>
    <x v="1"/>
    <x v="0"/>
    <s v="REF456"/>
    <s v="Extra Bed"/>
    <d v="2026-08-09T00:00:00"/>
  </r>
  <r>
    <s v="TR001318"/>
    <x v="1317"/>
    <x v="1"/>
    <s v="C01318"/>
    <s v="Eva"/>
    <x v="4"/>
    <x v="1"/>
    <x v="1"/>
    <x v="1"/>
    <x v="0"/>
    <x v="1"/>
    <n v="3"/>
    <x v="3"/>
    <x v="3"/>
    <x v="2"/>
    <s v="All Inclusive"/>
    <n v="32384.79"/>
    <n v="4503.91"/>
    <n v="5"/>
    <s v="None"/>
    <x v="1"/>
    <x v="1"/>
    <x v="0"/>
    <x v="1"/>
    <s v="N/A"/>
    <s v="Extra Bed"/>
    <d v="2026-08-10T00:00:00"/>
  </r>
  <r>
    <s v="TR001319"/>
    <x v="1318"/>
    <x v="3"/>
    <s v="C01319"/>
    <s v="Bob"/>
    <x v="40"/>
    <x v="2"/>
    <x v="0"/>
    <x v="0"/>
    <x v="0"/>
    <x v="0"/>
    <n v="9"/>
    <x v="4"/>
    <x v="3"/>
    <x v="2"/>
    <s v="Half Board"/>
    <n v="26049.29"/>
    <n v="4532.6499999999996"/>
    <n v="3.6"/>
    <s v="Good"/>
    <x v="3"/>
    <x v="0"/>
    <x v="2"/>
    <x v="0"/>
    <s v="REF456"/>
    <s v="Extra Bed"/>
    <d v="2026-08-11T00:00:00"/>
  </r>
  <r>
    <s v="TR001320"/>
    <x v="1319"/>
    <x v="0"/>
    <s v="C01320"/>
    <s v="David"/>
    <x v="50"/>
    <x v="2"/>
    <x v="2"/>
    <x v="0"/>
    <x v="0"/>
    <x v="2"/>
    <n v="7"/>
    <x v="2"/>
    <x v="0"/>
    <x v="0"/>
    <s v="Full Board"/>
    <n v="44010.63"/>
    <n v="4109.59"/>
    <n v="3.4"/>
    <s v="Average"/>
    <x v="3"/>
    <x v="3"/>
    <x v="0"/>
    <x v="0"/>
    <s v="REF321"/>
    <s v="N/A"/>
    <d v="2026-08-12T00:00:00"/>
  </r>
  <r>
    <s v="TR001321"/>
    <x v="1320"/>
    <x v="1"/>
    <s v="C01321"/>
    <s v="Bob"/>
    <x v="49"/>
    <x v="2"/>
    <x v="4"/>
    <x v="1"/>
    <x v="0"/>
    <x v="4"/>
    <n v="10"/>
    <x v="0"/>
    <x v="3"/>
    <x v="0"/>
    <s v="Half Board"/>
    <n v="28705.94"/>
    <n v="1876.49"/>
    <n v="2.6"/>
    <s v="Average"/>
    <x v="1"/>
    <x v="0"/>
    <x v="0"/>
    <x v="0"/>
    <s v="REF789"/>
    <s v="Early Check-in"/>
    <d v="2026-08-13T00:00:00"/>
  </r>
  <r>
    <s v="TR001322"/>
    <x v="1321"/>
    <x v="0"/>
    <s v="C01322"/>
    <s v="Charlie"/>
    <x v="34"/>
    <x v="1"/>
    <x v="2"/>
    <x v="0"/>
    <x v="0"/>
    <x v="2"/>
    <n v="3"/>
    <x v="1"/>
    <x v="0"/>
    <x v="1"/>
    <s v="Breakfast Only"/>
    <n v="25596.73"/>
    <n v="3586.5"/>
    <n v="2.2999999999999998"/>
    <s v="None"/>
    <x v="1"/>
    <x v="2"/>
    <x v="2"/>
    <x v="0"/>
    <s v="REF456"/>
    <s v="Extra Bed"/>
    <d v="2026-08-14T00:00:00"/>
  </r>
  <r>
    <s v="TR001323"/>
    <x v="1322"/>
    <x v="2"/>
    <s v="C01323"/>
    <s v="Alice"/>
    <x v="45"/>
    <x v="2"/>
    <x v="4"/>
    <x v="1"/>
    <x v="0"/>
    <x v="4"/>
    <n v="4"/>
    <x v="1"/>
    <x v="3"/>
    <x v="0"/>
    <s v="Breakfast Only"/>
    <n v="46456.25"/>
    <n v="1976.44"/>
    <n v="4.5999999999999996"/>
    <s v="Excellent"/>
    <x v="3"/>
    <x v="1"/>
    <x v="2"/>
    <x v="1"/>
    <s v="REF456"/>
    <s v="Early Check-in"/>
    <d v="2026-08-15T00:00:00"/>
  </r>
  <r>
    <s v="TR001324"/>
    <x v="1323"/>
    <x v="3"/>
    <s v="C01324"/>
    <s v="Alice"/>
    <x v="18"/>
    <x v="2"/>
    <x v="1"/>
    <x v="1"/>
    <x v="0"/>
    <x v="1"/>
    <n v="10"/>
    <x v="2"/>
    <x v="3"/>
    <x v="1"/>
    <s v="Breakfast Only"/>
    <n v="36825.410000000003"/>
    <n v="1162.97"/>
    <n v="4.9000000000000004"/>
    <s v="Excellent"/>
    <x v="3"/>
    <x v="0"/>
    <x v="2"/>
    <x v="0"/>
    <s v="REF321"/>
    <s v="Extra Bed"/>
    <d v="2026-08-16T00:00:00"/>
  </r>
  <r>
    <s v="TR001325"/>
    <x v="1324"/>
    <x v="2"/>
    <s v="C01325"/>
    <s v="Alice"/>
    <x v="10"/>
    <x v="2"/>
    <x v="0"/>
    <x v="0"/>
    <x v="0"/>
    <x v="0"/>
    <n v="10"/>
    <x v="1"/>
    <x v="3"/>
    <x v="2"/>
    <s v="Half Board"/>
    <n v="8242.85"/>
    <n v="1714.51"/>
    <n v="3"/>
    <s v="None"/>
    <x v="0"/>
    <x v="2"/>
    <x v="1"/>
    <x v="0"/>
    <s v="REF789"/>
    <s v="Early Check-in"/>
    <d v="2026-08-17T00:00:00"/>
  </r>
  <r>
    <s v="TR001326"/>
    <x v="1325"/>
    <x v="2"/>
    <s v="C01326"/>
    <s v="Bob"/>
    <x v="48"/>
    <x v="2"/>
    <x v="2"/>
    <x v="0"/>
    <x v="0"/>
    <x v="2"/>
    <n v="14"/>
    <x v="4"/>
    <x v="0"/>
    <x v="3"/>
    <s v="Full Board"/>
    <n v="11352.11"/>
    <n v="354.82"/>
    <n v="2.2000000000000002"/>
    <s v="Average"/>
    <x v="1"/>
    <x v="2"/>
    <x v="0"/>
    <x v="1"/>
    <s v="N/A"/>
    <s v="Wheelchair"/>
    <d v="2026-08-18T00:00:00"/>
  </r>
  <r>
    <s v="TR001327"/>
    <x v="1326"/>
    <x v="2"/>
    <s v="C01327"/>
    <s v="Bob"/>
    <x v="14"/>
    <x v="0"/>
    <x v="1"/>
    <x v="1"/>
    <x v="0"/>
    <x v="1"/>
    <n v="7"/>
    <x v="3"/>
    <x v="3"/>
    <x v="3"/>
    <s v="Breakfast Only"/>
    <n v="39994.769999999997"/>
    <n v="1658.89"/>
    <n v="4.0999999999999996"/>
    <s v="Good"/>
    <x v="2"/>
    <x v="0"/>
    <x v="0"/>
    <x v="0"/>
    <s v="REF123"/>
    <s v="Wheelchair"/>
    <d v="2026-08-19T00:00:00"/>
  </r>
  <r>
    <s v="TR001328"/>
    <x v="1327"/>
    <x v="2"/>
    <s v="C01328"/>
    <s v="Alice"/>
    <x v="22"/>
    <x v="2"/>
    <x v="4"/>
    <x v="1"/>
    <x v="0"/>
    <x v="4"/>
    <n v="4"/>
    <x v="0"/>
    <x v="2"/>
    <x v="1"/>
    <s v="All Inclusive"/>
    <n v="42285.01"/>
    <n v="2303.71"/>
    <n v="1.5"/>
    <s v="None"/>
    <x v="0"/>
    <x v="0"/>
    <x v="2"/>
    <x v="1"/>
    <s v="REF321"/>
    <s v="Extra Bed"/>
    <d v="2026-08-20T00:00:00"/>
  </r>
  <r>
    <s v="TR001329"/>
    <x v="1328"/>
    <x v="3"/>
    <s v="C01329"/>
    <s v="Bob"/>
    <x v="45"/>
    <x v="0"/>
    <x v="2"/>
    <x v="0"/>
    <x v="0"/>
    <x v="2"/>
    <n v="6"/>
    <x v="2"/>
    <x v="3"/>
    <x v="2"/>
    <s v="Full Board"/>
    <n v="28623.97"/>
    <n v="4777.3999999999996"/>
    <n v="4.0999999999999996"/>
    <s v="Good"/>
    <x v="2"/>
    <x v="1"/>
    <x v="1"/>
    <x v="0"/>
    <s v="REF123"/>
    <s v="Sea View"/>
    <d v="2026-08-21T00:00:00"/>
  </r>
  <r>
    <s v="TR001330"/>
    <x v="1329"/>
    <x v="2"/>
    <s v="C01330"/>
    <s v="Eva"/>
    <x v="2"/>
    <x v="2"/>
    <x v="2"/>
    <x v="0"/>
    <x v="0"/>
    <x v="2"/>
    <n v="3"/>
    <x v="1"/>
    <x v="0"/>
    <x v="2"/>
    <s v="Breakfast Only"/>
    <n v="29059.4"/>
    <n v="1567.05"/>
    <n v="4.3"/>
    <s v="Good"/>
    <x v="0"/>
    <x v="1"/>
    <x v="2"/>
    <x v="0"/>
    <s v="REF789"/>
    <s v="Sea View"/>
    <d v="2026-08-22T00:00:00"/>
  </r>
  <r>
    <s v="TR001331"/>
    <x v="1330"/>
    <x v="3"/>
    <s v="C01331"/>
    <s v="Eva"/>
    <x v="20"/>
    <x v="1"/>
    <x v="1"/>
    <x v="1"/>
    <x v="0"/>
    <x v="1"/>
    <n v="8"/>
    <x v="3"/>
    <x v="0"/>
    <x v="2"/>
    <s v="Full Board"/>
    <n v="32700.85"/>
    <n v="4512.2700000000004"/>
    <n v="1.5"/>
    <s v="None"/>
    <x v="1"/>
    <x v="3"/>
    <x v="0"/>
    <x v="0"/>
    <s v="REF789"/>
    <s v="N/A"/>
    <d v="2026-08-23T00:00:00"/>
  </r>
  <r>
    <s v="TR001332"/>
    <x v="1331"/>
    <x v="3"/>
    <s v="C01332"/>
    <s v="Bob"/>
    <x v="42"/>
    <x v="0"/>
    <x v="2"/>
    <x v="0"/>
    <x v="0"/>
    <x v="2"/>
    <n v="11"/>
    <x v="4"/>
    <x v="2"/>
    <x v="0"/>
    <s v="All Inclusive"/>
    <n v="23638.44"/>
    <n v="1144.29"/>
    <n v="4.9000000000000004"/>
    <s v="None"/>
    <x v="2"/>
    <x v="1"/>
    <x v="1"/>
    <x v="0"/>
    <s v="REF456"/>
    <s v="Wheelchair"/>
    <d v="2026-08-24T00:00:00"/>
  </r>
  <r>
    <s v="TR001333"/>
    <x v="1332"/>
    <x v="0"/>
    <s v="C01333"/>
    <s v="Alice"/>
    <x v="35"/>
    <x v="0"/>
    <x v="0"/>
    <x v="0"/>
    <x v="0"/>
    <x v="0"/>
    <n v="12"/>
    <x v="1"/>
    <x v="1"/>
    <x v="2"/>
    <s v="Half Board"/>
    <n v="34969.360000000001"/>
    <n v="954.84"/>
    <n v="4.9000000000000004"/>
    <s v="Excellent"/>
    <x v="3"/>
    <x v="0"/>
    <x v="1"/>
    <x v="0"/>
    <s v="REF123"/>
    <s v="Wheelchair"/>
    <d v="2026-08-25T00:00:00"/>
  </r>
  <r>
    <s v="TR001334"/>
    <x v="1333"/>
    <x v="1"/>
    <s v="C01334"/>
    <s v="Bob"/>
    <x v="20"/>
    <x v="0"/>
    <x v="0"/>
    <x v="0"/>
    <x v="0"/>
    <x v="0"/>
    <n v="9"/>
    <x v="1"/>
    <x v="2"/>
    <x v="0"/>
    <s v="Breakfast Only"/>
    <n v="8098.62"/>
    <n v="2594.98"/>
    <n v="4.7"/>
    <s v="Excellent"/>
    <x v="0"/>
    <x v="3"/>
    <x v="0"/>
    <x v="0"/>
    <s v="REF123"/>
    <s v="Sea View"/>
    <d v="2026-08-26T00:00:00"/>
  </r>
  <r>
    <s v="TR001335"/>
    <x v="1334"/>
    <x v="1"/>
    <s v="C01335"/>
    <s v="Bob"/>
    <x v="12"/>
    <x v="0"/>
    <x v="1"/>
    <x v="1"/>
    <x v="0"/>
    <x v="1"/>
    <n v="7"/>
    <x v="0"/>
    <x v="2"/>
    <x v="1"/>
    <s v="All Inclusive"/>
    <n v="48180.12"/>
    <n v="3362.56"/>
    <n v="3"/>
    <s v="Average"/>
    <x v="2"/>
    <x v="2"/>
    <x v="1"/>
    <x v="0"/>
    <s v="REF789"/>
    <s v="Extra Bed"/>
    <d v="2026-08-27T00:00:00"/>
  </r>
  <r>
    <s v="TR001336"/>
    <x v="1335"/>
    <x v="3"/>
    <s v="C01336"/>
    <s v="Bob"/>
    <x v="36"/>
    <x v="1"/>
    <x v="4"/>
    <x v="1"/>
    <x v="0"/>
    <x v="4"/>
    <n v="9"/>
    <x v="4"/>
    <x v="0"/>
    <x v="3"/>
    <s v="Breakfast Only"/>
    <n v="38257.279999999999"/>
    <n v="221.66"/>
    <n v="2"/>
    <s v="Average"/>
    <x v="0"/>
    <x v="2"/>
    <x v="1"/>
    <x v="0"/>
    <s v="REF123"/>
    <s v="N/A"/>
    <d v="2026-08-28T00:00:00"/>
  </r>
  <r>
    <s v="TR001337"/>
    <x v="1336"/>
    <x v="0"/>
    <s v="C01337"/>
    <s v="Charlie"/>
    <x v="45"/>
    <x v="2"/>
    <x v="1"/>
    <x v="1"/>
    <x v="0"/>
    <x v="1"/>
    <n v="3"/>
    <x v="4"/>
    <x v="3"/>
    <x v="1"/>
    <s v="Breakfast Only"/>
    <n v="32665.19"/>
    <n v="1105.33"/>
    <n v="3.3"/>
    <s v="Average"/>
    <x v="1"/>
    <x v="0"/>
    <x v="2"/>
    <x v="0"/>
    <s v="N/A"/>
    <s v="Wheelchair"/>
    <d v="2026-08-29T00:00:00"/>
  </r>
  <r>
    <s v="TR001338"/>
    <x v="1337"/>
    <x v="3"/>
    <s v="C01338"/>
    <s v="Eva"/>
    <x v="11"/>
    <x v="0"/>
    <x v="0"/>
    <x v="0"/>
    <x v="0"/>
    <x v="0"/>
    <n v="4"/>
    <x v="2"/>
    <x v="3"/>
    <x v="2"/>
    <s v="Half Board"/>
    <n v="17867.14"/>
    <n v="2278.42"/>
    <n v="2.7"/>
    <s v="Average"/>
    <x v="2"/>
    <x v="3"/>
    <x v="1"/>
    <x v="0"/>
    <s v="REF789"/>
    <s v="N/A"/>
    <d v="2026-08-30T00:00:00"/>
  </r>
  <r>
    <s v="TR001339"/>
    <x v="1338"/>
    <x v="3"/>
    <s v="C01339"/>
    <s v="David"/>
    <x v="25"/>
    <x v="1"/>
    <x v="3"/>
    <x v="1"/>
    <x v="0"/>
    <x v="3"/>
    <n v="8"/>
    <x v="0"/>
    <x v="1"/>
    <x v="2"/>
    <s v="Half Board"/>
    <n v="10564.91"/>
    <n v="1655.02"/>
    <n v="1.8"/>
    <s v="None"/>
    <x v="2"/>
    <x v="3"/>
    <x v="2"/>
    <x v="0"/>
    <s v="REF456"/>
    <s v="Wheelchair"/>
    <d v="2026-08-31T00:00:00"/>
  </r>
  <r>
    <s v="TR001340"/>
    <x v="1339"/>
    <x v="3"/>
    <s v="C01340"/>
    <s v="David"/>
    <x v="18"/>
    <x v="0"/>
    <x v="3"/>
    <x v="1"/>
    <x v="0"/>
    <x v="3"/>
    <n v="11"/>
    <x v="2"/>
    <x v="1"/>
    <x v="1"/>
    <s v="Full Board"/>
    <n v="22239.119999999999"/>
    <n v="3563.11"/>
    <n v="2.7"/>
    <s v="Average"/>
    <x v="2"/>
    <x v="1"/>
    <x v="1"/>
    <x v="0"/>
    <s v="REF456"/>
    <s v="Early Check-in"/>
    <d v="2026-09-01T00:00:00"/>
  </r>
  <r>
    <s v="TR001341"/>
    <x v="1340"/>
    <x v="0"/>
    <s v="C01341"/>
    <s v="Charlie"/>
    <x v="6"/>
    <x v="2"/>
    <x v="2"/>
    <x v="0"/>
    <x v="0"/>
    <x v="2"/>
    <n v="13"/>
    <x v="0"/>
    <x v="1"/>
    <x v="0"/>
    <s v="All Inclusive"/>
    <n v="34094.11"/>
    <n v="2555.8000000000002"/>
    <n v="3.7"/>
    <s v="Good"/>
    <x v="0"/>
    <x v="2"/>
    <x v="2"/>
    <x v="1"/>
    <s v="REF456"/>
    <s v="Early Check-in"/>
    <d v="2026-09-02T00:00:00"/>
  </r>
  <r>
    <s v="TR001342"/>
    <x v="1341"/>
    <x v="1"/>
    <s v="C01342"/>
    <s v="Bob"/>
    <x v="9"/>
    <x v="0"/>
    <x v="2"/>
    <x v="0"/>
    <x v="0"/>
    <x v="2"/>
    <n v="2"/>
    <x v="4"/>
    <x v="1"/>
    <x v="0"/>
    <s v="All Inclusive"/>
    <n v="32784.36"/>
    <n v="801.8"/>
    <n v="1.3"/>
    <s v="Poor"/>
    <x v="3"/>
    <x v="2"/>
    <x v="2"/>
    <x v="0"/>
    <s v="REF123"/>
    <s v="N/A"/>
    <d v="2026-09-03T00:00:00"/>
  </r>
  <r>
    <s v="TR001343"/>
    <x v="1342"/>
    <x v="0"/>
    <s v="C01343"/>
    <s v="Charlie"/>
    <x v="5"/>
    <x v="1"/>
    <x v="3"/>
    <x v="1"/>
    <x v="0"/>
    <x v="3"/>
    <n v="8"/>
    <x v="0"/>
    <x v="2"/>
    <x v="0"/>
    <s v="Half Board"/>
    <n v="20984.13"/>
    <n v="4472.33"/>
    <n v="2.2999999999999998"/>
    <s v="Average"/>
    <x v="3"/>
    <x v="1"/>
    <x v="1"/>
    <x v="1"/>
    <s v="REF789"/>
    <s v="Sea View"/>
    <d v="2026-09-04T00:00:00"/>
  </r>
  <r>
    <s v="TR001344"/>
    <x v="1343"/>
    <x v="2"/>
    <s v="C01344"/>
    <s v="Charlie"/>
    <x v="22"/>
    <x v="2"/>
    <x v="0"/>
    <x v="0"/>
    <x v="0"/>
    <x v="0"/>
    <n v="7"/>
    <x v="0"/>
    <x v="2"/>
    <x v="3"/>
    <s v="Breakfast Only"/>
    <n v="31824.46"/>
    <n v="1464.53"/>
    <n v="1.1000000000000001"/>
    <s v="Poor"/>
    <x v="3"/>
    <x v="2"/>
    <x v="2"/>
    <x v="1"/>
    <s v="REF456"/>
    <s v="Sea View"/>
    <d v="2026-09-05T00:00:00"/>
  </r>
  <r>
    <s v="TR001345"/>
    <x v="1344"/>
    <x v="0"/>
    <s v="C01345"/>
    <s v="Alice"/>
    <x v="4"/>
    <x v="1"/>
    <x v="2"/>
    <x v="0"/>
    <x v="0"/>
    <x v="2"/>
    <n v="9"/>
    <x v="0"/>
    <x v="3"/>
    <x v="3"/>
    <s v="Full Board"/>
    <n v="41246.17"/>
    <n v="3655.66"/>
    <n v="4"/>
    <s v="Good"/>
    <x v="1"/>
    <x v="1"/>
    <x v="0"/>
    <x v="0"/>
    <s v="REF789"/>
    <s v="Wheelchair"/>
    <d v="2026-09-06T00:00:00"/>
  </r>
  <r>
    <s v="TR001346"/>
    <x v="1345"/>
    <x v="0"/>
    <s v="C01346"/>
    <s v="Eva"/>
    <x v="0"/>
    <x v="2"/>
    <x v="1"/>
    <x v="1"/>
    <x v="0"/>
    <x v="1"/>
    <n v="8"/>
    <x v="3"/>
    <x v="2"/>
    <x v="2"/>
    <s v="Half Board"/>
    <n v="4235.38"/>
    <n v="3899.58"/>
    <n v="3.6"/>
    <s v="None"/>
    <x v="2"/>
    <x v="2"/>
    <x v="0"/>
    <x v="1"/>
    <s v="REF123"/>
    <s v="Early Check-in"/>
    <d v="2026-09-07T00:00:00"/>
  </r>
  <r>
    <s v="TR001347"/>
    <x v="1346"/>
    <x v="0"/>
    <s v="C01347"/>
    <s v="David"/>
    <x v="4"/>
    <x v="2"/>
    <x v="1"/>
    <x v="1"/>
    <x v="0"/>
    <x v="1"/>
    <n v="5"/>
    <x v="3"/>
    <x v="3"/>
    <x v="1"/>
    <s v="Full Board"/>
    <n v="24179.19"/>
    <n v="4815.79"/>
    <n v="1.3"/>
    <s v="None"/>
    <x v="3"/>
    <x v="2"/>
    <x v="1"/>
    <x v="0"/>
    <s v="N/A"/>
    <s v="Early Check-in"/>
    <d v="2026-09-08T00:00:00"/>
  </r>
  <r>
    <s v="TR001348"/>
    <x v="1347"/>
    <x v="0"/>
    <s v="C01348"/>
    <s v="Bob"/>
    <x v="10"/>
    <x v="2"/>
    <x v="0"/>
    <x v="0"/>
    <x v="0"/>
    <x v="0"/>
    <n v="4"/>
    <x v="4"/>
    <x v="3"/>
    <x v="1"/>
    <s v="Full Board"/>
    <n v="38652.1"/>
    <n v="2492.54"/>
    <n v="4.9000000000000004"/>
    <s v="Excellent"/>
    <x v="3"/>
    <x v="2"/>
    <x v="1"/>
    <x v="0"/>
    <s v="N/A"/>
    <s v="N/A"/>
    <d v="2026-09-09T00:00:00"/>
  </r>
  <r>
    <s v="TR001349"/>
    <x v="1348"/>
    <x v="1"/>
    <s v="C01349"/>
    <s v="David"/>
    <x v="31"/>
    <x v="0"/>
    <x v="2"/>
    <x v="0"/>
    <x v="0"/>
    <x v="2"/>
    <n v="4"/>
    <x v="0"/>
    <x v="3"/>
    <x v="2"/>
    <s v="All Inclusive"/>
    <n v="28668.79"/>
    <n v="3079.18"/>
    <n v="1.1000000000000001"/>
    <s v="Poor"/>
    <x v="2"/>
    <x v="1"/>
    <x v="1"/>
    <x v="1"/>
    <s v="N/A"/>
    <s v="N/A"/>
    <d v="2026-09-10T00:00:00"/>
  </r>
  <r>
    <s v="TR001350"/>
    <x v="1349"/>
    <x v="2"/>
    <s v="C01350"/>
    <s v="David"/>
    <x v="45"/>
    <x v="1"/>
    <x v="1"/>
    <x v="1"/>
    <x v="0"/>
    <x v="1"/>
    <n v="5"/>
    <x v="4"/>
    <x v="3"/>
    <x v="0"/>
    <s v="Full Board"/>
    <n v="33619.379999999997"/>
    <n v="1674.38"/>
    <n v="3.4"/>
    <s v="Average"/>
    <x v="1"/>
    <x v="2"/>
    <x v="0"/>
    <x v="1"/>
    <s v="REF123"/>
    <s v="Sea View"/>
    <d v="2026-09-11T00:00:00"/>
  </r>
  <r>
    <s v="TR001351"/>
    <x v="1350"/>
    <x v="1"/>
    <s v="C01351"/>
    <s v="Eva"/>
    <x v="50"/>
    <x v="1"/>
    <x v="2"/>
    <x v="0"/>
    <x v="0"/>
    <x v="2"/>
    <n v="10"/>
    <x v="3"/>
    <x v="0"/>
    <x v="3"/>
    <s v="All Inclusive"/>
    <n v="27283.79"/>
    <n v="3390.9"/>
    <n v="4.0999999999999996"/>
    <s v="None"/>
    <x v="0"/>
    <x v="2"/>
    <x v="1"/>
    <x v="1"/>
    <s v="REF456"/>
    <s v="Sea View"/>
    <d v="2026-09-12T00:00:00"/>
  </r>
  <r>
    <s v="TR001352"/>
    <x v="1351"/>
    <x v="1"/>
    <s v="C01352"/>
    <s v="David"/>
    <x v="48"/>
    <x v="1"/>
    <x v="2"/>
    <x v="0"/>
    <x v="0"/>
    <x v="2"/>
    <n v="10"/>
    <x v="0"/>
    <x v="3"/>
    <x v="1"/>
    <s v="Breakfast Only"/>
    <n v="49618.1"/>
    <n v="2316.92"/>
    <n v="4.2"/>
    <s v="Good"/>
    <x v="0"/>
    <x v="3"/>
    <x v="1"/>
    <x v="0"/>
    <s v="REF123"/>
    <s v="Sea View"/>
    <d v="2026-09-13T00:00:00"/>
  </r>
  <r>
    <s v="TR001353"/>
    <x v="1352"/>
    <x v="0"/>
    <s v="C01353"/>
    <s v="David"/>
    <x v="28"/>
    <x v="2"/>
    <x v="1"/>
    <x v="1"/>
    <x v="0"/>
    <x v="1"/>
    <n v="14"/>
    <x v="2"/>
    <x v="2"/>
    <x v="2"/>
    <s v="Breakfast Only"/>
    <n v="5567.21"/>
    <n v="2188.2600000000002"/>
    <n v="1.1000000000000001"/>
    <s v="Poor"/>
    <x v="0"/>
    <x v="2"/>
    <x v="2"/>
    <x v="1"/>
    <s v="REF789"/>
    <s v="Extra Bed"/>
    <d v="2026-09-14T00:00:00"/>
  </r>
  <r>
    <s v="TR001354"/>
    <x v="1353"/>
    <x v="3"/>
    <s v="C01354"/>
    <s v="Charlie"/>
    <x v="42"/>
    <x v="0"/>
    <x v="3"/>
    <x v="1"/>
    <x v="0"/>
    <x v="3"/>
    <n v="3"/>
    <x v="3"/>
    <x v="2"/>
    <x v="0"/>
    <s v="Half Board"/>
    <n v="26079.11"/>
    <n v="4277.34"/>
    <n v="4.5999999999999996"/>
    <s v="None"/>
    <x v="2"/>
    <x v="0"/>
    <x v="1"/>
    <x v="1"/>
    <s v="N/A"/>
    <s v="Early Check-in"/>
    <d v="2026-09-15T00:00:00"/>
  </r>
  <r>
    <s v="TR001355"/>
    <x v="1354"/>
    <x v="3"/>
    <s v="C01355"/>
    <s v="Eva"/>
    <x v="40"/>
    <x v="2"/>
    <x v="1"/>
    <x v="1"/>
    <x v="0"/>
    <x v="1"/>
    <n v="6"/>
    <x v="3"/>
    <x v="2"/>
    <x v="0"/>
    <s v="Breakfast Only"/>
    <n v="7296.58"/>
    <n v="250.84"/>
    <n v="4.7"/>
    <s v="Excellent"/>
    <x v="1"/>
    <x v="2"/>
    <x v="0"/>
    <x v="1"/>
    <s v="REF789"/>
    <s v="Early Check-in"/>
    <d v="2026-09-16T00:00:00"/>
  </r>
  <r>
    <s v="TR001356"/>
    <x v="1355"/>
    <x v="1"/>
    <s v="C01356"/>
    <s v="Alice"/>
    <x v="32"/>
    <x v="1"/>
    <x v="0"/>
    <x v="0"/>
    <x v="0"/>
    <x v="0"/>
    <n v="2"/>
    <x v="3"/>
    <x v="2"/>
    <x v="3"/>
    <s v="All Inclusive"/>
    <n v="10509.92"/>
    <n v="4409.8100000000004"/>
    <n v="3.2"/>
    <s v="None"/>
    <x v="2"/>
    <x v="2"/>
    <x v="0"/>
    <x v="0"/>
    <s v="REF123"/>
    <s v="N/A"/>
    <d v="2026-09-17T00:00:00"/>
  </r>
  <r>
    <s v="TR001357"/>
    <x v="1356"/>
    <x v="1"/>
    <s v="C01357"/>
    <s v="Bob"/>
    <x v="39"/>
    <x v="0"/>
    <x v="4"/>
    <x v="1"/>
    <x v="0"/>
    <x v="4"/>
    <n v="5"/>
    <x v="0"/>
    <x v="0"/>
    <x v="3"/>
    <s v="Full Board"/>
    <n v="21002.799999999999"/>
    <n v="4260.3500000000004"/>
    <n v="2.9"/>
    <s v="None"/>
    <x v="0"/>
    <x v="3"/>
    <x v="1"/>
    <x v="0"/>
    <s v="REF321"/>
    <s v="Early Check-in"/>
    <d v="2026-09-18T00:00:00"/>
  </r>
  <r>
    <s v="TR001358"/>
    <x v="1357"/>
    <x v="0"/>
    <s v="C01358"/>
    <s v="David"/>
    <x v="13"/>
    <x v="0"/>
    <x v="1"/>
    <x v="1"/>
    <x v="0"/>
    <x v="1"/>
    <n v="3"/>
    <x v="1"/>
    <x v="1"/>
    <x v="2"/>
    <s v="Full Board"/>
    <n v="10310.379999999999"/>
    <n v="2531.83"/>
    <n v="1.2"/>
    <s v="Poor"/>
    <x v="3"/>
    <x v="3"/>
    <x v="0"/>
    <x v="1"/>
    <s v="REF321"/>
    <s v="N/A"/>
    <d v="2026-09-19T00:00:00"/>
  </r>
  <r>
    <s v="TR001359"/>
    <x v="1358"/>
    <x v="1"/>
    <s v="C01359"/>
    <s v="Bob"/>
    <x v="23"/>
    <x v="0"/>
    <x v="2"/>
    <x v="0"/>
    <x v="0"/>
    <x v="2"/>
    <n v="9"/>
    <x v="2"/>
    <x v="1"/>
    <x v="2"/>
    <s v="Breakfast Only"/>
    <n v="48293.3"/>
    <n v="2451.0100000000002"/>
    <n v="3.2"/>
    <s v="None"/>
    <x v="3"/>
    <x v="1"/>
    <x v="2"/>
    <x v="1"/>
    <s v="REF123"/>
    <s v="Extra Bed"/>
    <d v="2026-09-20T00:00:00"/>
  </r>
  <r>
    <s v="TR001360"/>
    <x v="1359"/>
    <x v="0"/>
    <s v="C01360"/>
    <s v="Alice"/>
    <x v="32"/>
    <x v="1"/>
    <x v="2"/>
    <x v="0"/>
    <x v="0"/>
    <x v="2"/>
    <n v="5"/>
    <x v="2"/>
    <x v="3"/>
    <x v="0"/>
    <s v="All Inclusive"/>
    <n v="47499.12"/>
    <n v="1809.04"/>
    <n v="2.6"/>
    <s v="None"/>
    <x v="3"/>
    <x v="1"/>
    <x v="2"/>
    <x v="1"/>
    <s v="REF456"/>
    <s v="Sea View"/>
    <d v="2026-09-21T00:00:00"/>
  </r>
  <r>
    <s v="TR001361"/>
    <x v="1360"/>
    <x v="3"/>
    <s v="C01361"/>
    <s v="Bob"/>
    <x v="31"/>
    <x v="0"/>
    <x v="1"/>
    <x v="1"/>
    <x v="0"/>
    <x v="1"/>
    <n v="6"/>
    <x v="4"/>
    <x v="3"/>
    <x v="0"/>
    <s v="Full Board"/>
    <n v="18797.150000000001"/>
    <n v="4970.87"/>
    <n v="4.0999999999999996"/>
    <s v="None"/>
    <x v="0"/>
    <x v="0"/>
    <x v="1"/>
    <x v="1"/>
    <s v="REF789"/>
    <s v="Extra Bed"/>
    <d v="2026-09-22T00:00:00"/>
  </r>
  <r>
    <s v="TR001362"/>
    <x v="1361"/>
    <x v="3"/>
    <s v="C01362"/>
    <s v="Alice"/>
    <x v="47"/>
    <x v="0"/>
    <x v="4"/>
    <x v="1"/>
    <x v="0"/>
    <x v="4"/>
    <n v="12"/>
    <x v="0"/>
    <x v="2"/>
    <x v="1"/>
    <s v="Breakfast Only"/>
    <n v="33068.14"/>
    <n v="555.85"/>
    <n v="2.6"/>
    <s v="Average"/>
    <x v="1"/>
    <x v="3"/>
    <x v="1"/>
    <x v="1"/>
    <s v="REF123"/>
    <s v="Sea View"/>
    <d v="2026-09-23T00:00:00"/>
  </r>
  <r>
    <s v="TR001363"/>
    <x v="1362"/>
    <x v="2"/>
    <s v="C01363"/>
    <s v="Charlie"/>
    <x v="40"/>
    <x v="2"/>
    <x v="1"/>
    <x v="1"/>
    <x v="0"/>
    <x v="1"/>
    <n v="5"/>
    <x v="3"/>
    <x v="2"/>
    <x v="0"/>
    <s v="All Inclusive"/>
    <n v="28086.41"/>
    <n v="2951.08"/>
    <n v="3.7"/>
    <s v="Good"/>
    <x v="0"/>
    <x v="1"/>
    <x v="2"/>
    <x v="1"/>
    <s v="REF123"/>
    <s v="Sea View"/>
    <d v="2026-09-24T00:00:00"/>
  </r>
  <r>
    <s v="TR001364"/>
    <x v="1363"/>
    <x v="3"/>
    <s v="C01364"/>
    <s v="David"/>
    <x v="31"/>
    <x v="2"/>
    <x v="4"/>
    <x v="1"/>
    <x v="0"/>
    <x v="4"/>
    <n v="6"/>
    <x v="1"/>
    <x v="1"/>
    <x v="2"/>
    <s v="All Inclusive"/>
    <n v="41332.589999999997"/>
    <n v="3408.41"/>
    <n v="1.4"/>
    <s v="None"/>
    <x v="2"/>
    <x v="1"/>
    <x v="2"/>
    <x v="1"/>
    <s v="REF321"/>
    <s v="N/A"/>
    <d v="2026-09-25T00:00:00"/>
  </r>
  <r>
    <s v="TR001365"/>
    <x v="1364"/>
    <x v="1"/>
    <s v="C01365"/>
    <s v="Alice"/>
    <x v="39"/>
    <x v="0"/>
    <x v="4"/>
    <x v="1"/>
    <x v="0"/>
    <x v="4"/>
    <n v="6"/>
    <x v="0"/>
    <x v="1"/>
    <x v="3"/>
    <s v="Full Board"/>
    <n v="32489.94"/>
    <n v="4671.6499999999996"/>
    <n v="1.5"/>
    <s v="Poor"/>
    <x v="1"/>
    <x v="1"/>
    <x v="1"/>
    <x v="0"/>
    <s v="N/A"/>
    <s v="Sea View"/>
    <d v="2026-09-26T00:00:00"/>
  </r>
  <r>
    <s v="TR001366"/>
    <x v="1365"/>
    <x v="3"/>
    <s v="C01366"/>
    <s v="Bob"/>
    <x v="3"/>
    <x v="0"/>
    <x v="0"/>
    <x v="0"/>
    <x v="0"/>
    <x v="0"/>
    <n v="6"/>
    <x v="0"/>
    <x v="2"/>
    <x v="2"/>
    <s v="Half Board"/>
    <n v="3011.87"/>
    <n v="3901.02"/>
    <n v="1.6"/>
    <s v="None"/>
    <x v="3"/>
    <x v="3"/>
    <x v="0"/>
    <x v="1"/>
    <s v="N/A"/>
    <s v="Extra Bed"/>
    <d v="2026-09-27T00:00:00"/>
  </r>
  <r>
    <s v="TR001367"/>
    <x v="1366"/>
    <x v="0"/>
    <s v="C01367"/>
    <s v="David"/>
    <x v="36"/>
    <x v="2"/>
    <x v="2"/>
    <x v="0"/>
    <x v="0"/>
    <x v="2"/>
    <n v="12"/>
    <x v="1"/>
    <x v="3"/>
    <x v="1"/>
    <s v="Half Board"/>
    <n v="38869.199999999997"/>
    <n v="3219.24"/>
    <n v="1.2"/>
    <s v="Poor"/>
    <x v="1"/>
    <x v="3"/>
    <x v="1"/>
    <x v="1"/>
    <s v="REF456"/>
    <s v="Wheelchair"/>
    <d v="2026-09-28T00:00:00"/>
  </r>
  <r>
    <s v="TR001368"/>
    <x v="1367"/>
    <x v="3"/>
    <s v="C01368"/>
    <s v="Charlie"/>
    <x v="32"/>
    <x v="2"/>
    <x v="2"/>
    <x v="0"/>
    <x v="0"/>
    <x v="2"/>
    <n v="4"/>
    <x v="3"/>
    <x v="0"/>
    <x v="1"/>
    <s v="All Inclusive"/>
    <n v="38101.86"/>
    <n v="584.05999999999995"/>
    <n v="3.2"/>
    <s v="Average"/>
    <x v="1"/>
    <x v="0"/>
    <x v="1"/>
    <x v="0"/>
    <s v="REF456"/>
    <s v="N/A"/>
    <d v="2026-09-29T00:00:00"/>
  </r>
  <r>
    <s v="TR001369"/>
    <x v="1368"/>
    <x v="2"/>
    <s v="C01369"/>
    <s v="David"/>
    <x v="15"/>
    <x v="2"/>
    <x v="4"/>
    <x v="1"/>
    <x v="0"/>
    <x v="4"/>
    <n v="8"/>
    <x v="0"/>
    <x v="0"/>
    <x v="3"/>
    <s v="All Inclusive"/>
    <n v="26956.97"/>
    <n v="1868.67"/>
    <n v="4.2"/>
    <s v="None"/>
    <x v="0"/>
    <x v="3"/>
    <x v="1"/>
    <x v="1"/>
    <s v="REF456"/>
    <s v="Sea View"/>
    <d v="2026-09-30T00:00:00"/>
  </r>
  <r>
    <s v="TR001370"/>
    <x v="1369"/>
    <x v="3"/>
    <s v="C01370"/>
    <s v="Alice"/>
    <x v="9"/>
    <x v="1"/>
    <x v="2"/>
    <x v="0"/>
    <x v="0"/>
    <x v="2"/>
    <n v="4"/>
    <x v="2"/>
    <x v="1"/>
    <x v="2"/>
    <s v="Breakfast Only"/>
    <n v="45437.19"/>
    <n v="694.21"/>
    <n v="3.4"/>
    <s v="Average"/>
    <x v="1"/>
    <x v="3"/>
    <x v="1"/>
    <x v="0"/>
    <s v="REF321"/>
    <s v="Sea View"/>
    <d v="2026-10-01T00:00:00"/>
  </r>
  <r>
    <s v="TR001371"/>
    <x v="1370"/>
    <x v="0"/>
    <s v="C01371"/>
    <s v="Charlie"/>
    <x v="20"/>
    <x v="1"/>
    <x v="3"/>
    <x v="1"/>
    <x v="0"/>
    <x v="3"/>
    <n v="3"/>
    <x v="2"/>
    <x v="1"/>
    <x v="1"/>
    <s v="All Inclusive"/>
    <n v="45696.97"/>
    <n v="4406.0600000000004"/>
    <n v="3.3"/>
    <s v="Average"/>
    <x v="0"/>
    <x v="3"/>
    <x v="1"/>
    <x v="1"/>
    <s v="REF123"/>
    <s v="Early Check-in"/>
    <d v="2026-10-02T00:00:00"/>
  </r>
  <r>
    <s v="TR001372"/>
    <x v="1371"/>
    <x v="0"/>
    <s v="C01372"/>
    <s v="Bob"/>
    <x v="8"/>
    <x v="2"/>
    <x v="4"/>
    <x v="1"/>
    <x v="0"/>
    <x v="4"/>
    <n v="4"/>
    <x v="1"/>
    <x v="1"/>
    <x v="2"/>
    <s v="Breakfast Only"/>
    <n v="27623.85"/>
    <n v="3748.11"/>
    <n v="3.7"/>
    <s v="Good"/>
    <x v="2"/>
    <x v="0"/>
    <x v="1"/>
    <x v="0"/>
    <s v="REF456"/>
    <s v="N/A"/>
    <d v="2026-10-03T00:00:00"/>
  </r>
  <r>
    <s v="TR001373"/>
    <x v="1372"/>
    <x v="1"/>
    <s v="C01373"/>
    <s v="Charlie"/>
    <x v="19"/>
    <x v="0"/>
    <x v="2"/>
    <x v="0"/>
    <x v="0"/>
    <x v="2"/>
    <n v="12"/>
    <x v="3"/>
    <x v="0"/>
    <x v="1"/>
    <s v="Breakfast Only"/>
    <n v="31575.45"/>
    <n v="3787.68"/>
    <n v="2.4"/>
    <s v="Average"/>
    <x v="1"/>
    <x v="2"/>
    <x v="1"/>
    <x v="1"/>
    <s v="REF321"/>
    <s v="N/A"/>
    <d v="2026-10-04T00:00:00"/>
  </r>
  <r>
    <s v="TR001374"/>
    <x v="1373"/>
    <x v="3"/>
    <s v="C01374"/>
    <s v="Charlie"/>
    <x v="7"/>
    <x v="2"/>
    <x v="3"/>
    <x v="1"/>
    <x v="0"/>
    <x v="3"/>
    <n v="4"/>
    <x v="1"/>
    <x v="0"/>
    <x v="3"/>
    <s v="Breakfast Only"/>
    <n v="49836.54"/>
    <n v="3261.28"/>
    <n v="2.4"/>
    <s v="Average"/>
    <x v="1"/>
    <x v="2"/>
    <x v="0"/>
    <x v="1"/>
    <s v="REF789"/>
    <s v="Extra Bed"/>
    <d v="2026-10-05T00:00:00"/>
  </r>
  <r>
    <s v="TR001375"/>
    <x v="1374"/>
    <x v="0"/>
    <s v="C01375"/>
    <s v="Eva"/>
    <x v="28"/>
    <x v="1"/>
    <x v="0"/>
    <x v="0"/>
    <x v="0"/>
    <x v="0"/>
    <n v="9"/>
    <x v="0"/>
    <x v="2"/>
    <x v="1"/>
    <s v="All Inclusive"/>
    <n v="17044.55"/>
    <n v="2535.2199999999998"/>
    <n v="2.2999999999999998"/>
    <s v="Average"/>
    <x v="1"/>
    <x v="1"/>
    <x v="1"/>
    <x v="0"/>
    <s v="REF123"/>
    <s v="Wheelchair"/>
    <d v="2026-10-06T00:00:00"/>
  </r>
  <r>
    <s v="TR001376"/>
    <x v="1375"/>
    <x v="2"/>
    <s v="C01376"/>
    <s v="Charlie"/>
    <x v="28"/>
    <x v="0"/>
    <x v="2"/>
    <x v="0"/>
    <x v="0"/>
    <x v="2"/>
    <n v="5"/>
    <x v="2"/>
    <x v="3"/>
    <x v="2"/>
    <s v="All Inclusive"/>
    <n v="18257.009999999998"/>
    <n v="749.86"/>
    <n v="3.8"/>
    <s v="Good"/>
    <x v="3"/>
    <x v="2"/>
    <x v="2"/>
    <x v="0"/>
    <s v="REF789"/>
    <s v="Extra Bed"/>
    <d v="2026-10-07T00:00:00"/>
  </r>
  <r>
    <s v="TR001377"/>
    <x v="1376"/>
    <x v="1"/>
    <s v="C01377"/>
    <s v="Charlie"/>
    <x v="35"/>
    <x v="1"/>
    <x v="3"/>
    <x v="1"/>
    <x v="0"/>
    <x v="3"/>
    <n v="4"/>
    <x v="4"/>
    <x v="1"/>
    <x v="2"/>
    <s v="Breakfast Only"/>
    <n v="11590.37"/>
    <n v="1648.47"/>
    <n v="1.6"/>
    <s v="Poor"/>
    <x v="0"/>
    <x v="2"/>
    <x v="1"/>
    <x v="0"/>
    <s v="N/A"/>
    <s v="Extra Bed"/>
    <d v="2026-10-08T00:00:00"/>
  </r>
  <r>
    <s v="TR001378"/>
    <x v="1377"/>
    <x v="2"/>
    <s v="C01378"/>
    <s v="David"/>
    <x v="42"/>
    <x v="0"/>
    <x v="1"/>
    <x v="1"/>
    <x v="0"/>
    <x v="1"/>
    <n v="11"/>
    <x v="1"/>
    <x v="2"/>
    <x v="1"/>
    <s v="Full Board"/>
    <n v="45105.75"/>
    <n v="684.58"/>
    <n v="1.1000000000000001"/>
    <s v="None"/>
    <x v="0"/>
    <x v="0"/>
    <x v="0"/>
    <x v="1"/>
    <s v="N/A"/>
    <s v="Extra Bed"/>
    <d v="2026-10-09T00:00:00"/>
  </r>
  <r>
    <s v="TR001379"/>
    <x v="1378"/>
    <x v="3"/>
    <s v="C01379"/>
    <s v="Bob"/>
    <x v="17"/>
    <x v="1"/>
    <x v="1"/>
    <x v="1"/>
    <x v="0"/>
    <x v="1"/>
    <n v="6"/>
    <x v="4"/>
    <x v="0"/>
    <x v="0"/>
    <s v="All Inclusive"/>
    <n v="37990.949999999997"/>
    <n v="3624.57"/>
    <n v="3.4"/>
    <s v="None"/>
    <x v="3"/>
    <x v="0"/>
    <x v="2"/>
    <x v="1"/>
    <s v="REF123"/>
    <s v="Wheelchair"/>
    <d v="2026-10-10T00:00:00"/>
  </r>
  <r>
    <s v="TR001380"/>
    <x v="1379"/>
    <x v="3"/>
    <s v="C01380"/>
    <s v="David"/>
    <x v="5"/>
    <x v="0"/>
    <x v="3"/>
    <x v="1"/>
    <x v="0"/>
    <x v="3"/>
    <n v="5"/>
    <x v="4"/>
    <x v="2"/>
    <x v="3"/>
    <s v="Half Board"/>
    <n v="7965.21"/>
    <n v="801.14"/>
    <n v="4.8"/>
    <s v="Excellent"/>
    <x v="0"/>
    <x v="2"/>
    <x v="1"/>
    <x v="1"/>
    <s v="REF456"/>
    <s v="Extra Bed"/>
    <d v="2026-10-11T00:00:00"/>
  </r>
  <r>
    <s v="TR001381"/>
    <x v="1380"/>
    <x v="3"/>
    <s v="C01381"/>
    <s v="David"/>
    <x v="13"/>
    <x v="0"/>
    <x v="4"/>
    <x v="1"/>
    <x v="0"/>
    <x v="4"/>
    <n v="10"/>
    <x v="2"/>
    <x v="0"/>
    <x v="3"/>
    <s v="Full Board"/>
    <n v="49143.07"/>
    <n v="3510.57"/>
    <n v="3.4"/>
    <s v="None"/>
    <x v="2"/>
    <x v="2"/>
    <x v="1"/>
    <x v="1"/>
    <s v="REF123"/>
    <s v="N/A"/>
    <d v="2026-10-12T00:00:00"/>
  </r>
  <r>
    <s v="TR001382"/>
    <x v="1381"/>
    <x v="1"/>
    <s v="C01382"/>
    <s v="Alice"/>
    <x v="22"/>
    <x v="0"/>
    <x v="4"/>
    <x v="1"/>
    <x v="0"/>
    <x v="4"/>
    <n v="9"/>
    <x v="1"/>
    <x v="3"/>
    <x v="1"/>
    <s v="Half Board"/>
    <n v="37355.199999999997"/>
    <n v="3461.28"/>
    <n v="4.0999999999999996"/>
    <s v="Good"/>
    <x v="3"/>
    <x v="2"/>
    <x v="2"/>
    <x v="1"/>
    <s v="REF456"/>
    <s v="Wheelchair"/>
    <d v="2026-10-13T00:00:00"/>
  </r>
  <r>
    <s v="TR001383"/>
    <x v="1382"/>
    <x v="0"/>
    <s v="C01383"/>
    <s v="David"/>
    <x v="43"/>
    <x v="0"/>
    <x v="2"/>
    <x v="0"/>
    <x v="0"/>
    <x v="2"/>
    <n v="12"/>
    <x v="4"/>
    <x v="0"/>
    <x v="1"/>
    <s v="All Inclusive"/>
    <n v="42974.54"/>
    <n v="2296.52"/>
    <n v="3.7"/>
    <s v="None"/>
    <x v="0"/>
    <x v="1"/>
    <x v="1"/>
    <x v="0"/>
    <s v="N/A"/>
    <s v="Sea View"/>
    <d v="2026-10-14T00:00:00"/>
  </r>
  <r>
    <s v="TR001384"/>
    <x v="1383"/>
    <x v="1"/>
    <s v="C01384"/>
    <s v="Eva"/>
    <x v="3"/>
    <x v="1"/>
    <x v="1"/>
    <x v="1"/>
    <x v="0"/>
    <x v="1"/>
    <n v="8"/>
    <x v="0"/>
    <x v="2"/>
    <x v="0"/>
    <s v="Full Board"/>
    <n v="5263.09"/>
    <n v="676.14"/>
    <n v="3"/>
    <s v="Average"/>
    <x v="2"/>
    <x v="0"/>
    <x v="0"/>
    <x v="1"/>
    <s v="REF123"/>
    <s v="Early Check-in"/>
    <d v="2026-10-15T00:00:00"/>
  </r>
  <r>
    <s v="TR001385"/>
    <x v="1384"/>
    <x v="2"/>
    <s v="C01385"/>
    <s v="Eva"/>
    <x v="25"/>
    <x v="1"/>
    <x v="4"/>
    <x v="1"/>
    <x v="0"/>
    <x v="4"/>
    <n v="9"/>
    <x v="3"/>
    <x v="3"/>
    <x v="3"/>
    <s v="All Inclusive"/>
    <n v="26733.16"/>
    <n v="1574"/>
    <n v="3.9"/>
    <s v="None"/>
    <x v="0"/>
    <x v="2"/>
    <x v="1"/>
    <x v="0"/>
    <s v="REF123"/>
    <s v="Early Check-in"/>
    <d v="2026-10-16T00:00:00"/>
  </r>
  <r>
    <s v="TR001386"/>
    <x v="1385"/>
    <x v="1"/>
    <s v="C01386"/>
    <s v="Alice"/>
    <x v="39"/>
    <x v="0"/>
    <x v="4"/>
    <x v="1"/>
    <x v="0"/>
    <x v="4"/>
    <n v="14"/>
    <x v="3"/>
    <x v="0"/>
    <x v="0"/>
    <s v="All Inclusive"/>
    <n v="35834.120000000003"/>
    <n v="1600.47"/>
    <n v="4.3"/>
    <s v="Good"/>
    <x v="3"/>
    <x v="3"/>
    <x v="0"/>
    <x v="0"/>
    <s v="REF456"/>
    <s v="N/A"/>
    <d v="2026-10-17T00:00:00"/>
  </r>
  <r>
    <s v="TR001387"/>
    <x v="1386"/>
    <x v="2"/>
    <s v="C01387"/>
    <s v="Bob"/>
    <x v="6"/>
    <x v="0"/>
    <x v="1"/>
    <x v="1"/>
    <x v="0"/>
    <x v="1"/>
    <n v="6"/>
    <x v="2"/>
    <x v="1"/>
    <x v="3"/>
    <s v="Full Board"/>
    <n v="28518.49"/>
    <n v="3501.93"/>
    <n v="1.9"/>
    <s v="Poor"/>
    <x v="0"/>
    <x v="2"/>
    <x v="1"/>
    <x v="1"/>
    <s v="N/A"/>
    <s v="Early Check-in"/>
    <d v="2026-10-18T00:00:00"/>
  </r>
  <r>
    <s v="TR001388"/>
    <x v="1387"/>
    <x v="1"/>
    <s v="C01388"/>
    <s v="Bob"/>
    <x v="20"/>
    <x v="1"/>
    <x v="0"/>
    <x v="0"/>
    <x v="0"/>
    <x v="0"/>
    <n v="5"/>
    <x v="1"/>
    <x v="0"/>
    <x v="1"/>
    <s v="All Inclusive"/>
    <n v="34332.43"/>
    <n v="568.72"/>
    <n v="2.2999999999999998"/>
    <s v="Average"/>
    <x v="2"/>
    <x v="3"/>
    <x v="2"/>
    <x v="1"/>
    <s v="N/A"/>
    <s v="Early Check-in"/>
    <d v="2026-10-19T00:00:00"/>
  </r>
  <r>
    <s v="TR001389"/>
    <x v="1388"/>
    <x v="0"/>
    <s v="C01389"/>
    <s v="David"/>
    <x v="4"/>
    <x v="0"/>
    <x v="4"/>
    <x v="1"/>
    <x v="0"/>
    <x v="4"/>
    <n v="8"/>
    <x v="1"/>
    <x v="3"/>
    <x v="3"/>
    <s v="Full Board"/>
    <n v="41440.080000000002"/>
    <n v="4145.34"/>
    <n v="1.9"/>
    <s v="Poor"/>
    <x v="2"/>
    <x v="1"/>
    <x v="0"/>
    <x v="0"/>
    <s v="REF456"/>
    <s v="Early Check-in"/>
    <d v="2026-10-20T00:00:00"/>
  </r>
  <r>
    <s v="TR001390"/>
    <x v="1389"/>
    <x v="2"/>
    <s v="C01390"/>
    <s v="David"/>
    <x v="20"/>
    <x v="0"/>
    <x v="3"/>
    <x v="1"/>
    <x v="0"/>
    <x v="3"/>
    <n v="2"/>
    <x v="3"/>
    <x v="2"/>
    <x v="3"/>
    <s v="All Inclusive"/>
    <n v="20593.84"/>
    <n v="3805.04"/>
    <n v="2.8"/>
    <s v="Average"/>
    <x v="2"/>
    <x v="3"/>
    <x v="1"/>
    <x v="1"/>
    <s v="REF456"/>
    <s v="Sea View"/>
    <d v="2026-10-21T00:00:00"/>
  </r>
  <r>
    <s v="TR001391"/>
    <x v="1390"/>
    <x v="3"/>
    <s v="C01391"/>
    <s v="David"/>
    <x v="16"/>
    <x v="0"/>
    <x v="2"/>
    <x v="0"/>
    <x v="0"/>
    <x v="2"/>
    <n v="7"/>
    <x v="0"/>
    <x v="3"/>
    <x v="3"/>
    <s v="Breakfast Only"/>
    <n v="42887.43"/>
    <n v="931.53"/>
    <n v="4.5"/>
    <s v="Excellent"/>
    <x v="0"/>
    <x v="0"/>
    <x v="1"/>
    <x v="0"/>
    <s v="REF456"/>
    <s v="Early Check-in"/>
    <d v="2026-10-22T00:00:00"/>
  </r>
  <r>
    <s v="TR001392"/>
    <x v="1391"/>
    <x v="3"/>
    <s v="C01392"/>
    <s v="Bob"/>
    <x v="34"/>
    <x v="2"/>
    <x v="4"/>
    <x v="1"/>
    <x v="0"/>
    <x v="4"/>
    <n v="9"/>
    <x v="3"/>
    <x v="2"/>
    <x v="0"/>
    <s v="Half Board"/>
    <n v="10657.06"/>
    <n v="3595.82"/>
    <n v="2.4"/>
    <s v="Average"/>
    <x v="3"/>
    <x v="1"/>
    <x v="2"/>
    <x v="1"/>
    <s v="N/A"/>
    <s v="Extra Bed"/>
    <d v="2026-10-23T00:00:00"/>
  </r>
  <r>
    <s v="TR001393"/>
    <x v="1392"/>
    <x v="1"/>
    <s v="C01393"/>
    <s v="Charlie"/>
    <x v="16"/>
    <x v="0"/>
    <x v="4"/>
    <x v="1"/>
    <x v="0"/>
    <x v="4"/>
    <n v="8"/>
    <x v="3"/>
    <x v="0"/>
    <x v="0"/>
    <s v="Breakfast Only"/>
    <n v="15731.64"/>
    <n v="3342.57"/>
    <n v="2.5"/>
    <s v="None"/>
    <x v="0"/>
    <x v="1"/>
    <x v="2"/>
    <x v="0"/>
    <s v="N/A"/>
    <s v="N/A"/>
    <d v="2026-10-24T00:00:00"/>
  </r>
  <r>
    <s v="TR001394"/>
    <x v="1393"/>
    <x v="3"/>
    <s v="C01394"/>
    <s v="Eva"/>
    <x v="15"/>
    <x v="2"/>
    <x v="0"/>
    <x v="0"/>
    <x v="0"/>
    <x v="0"/>
    <n v="3"/>
    <x v="1"/>
    <x v="0"/>
    <x v="3"/>
    <s v="All Inclusive"/>
    <n v="5037.24"/>
    <n v="3740.6"/>
    <n v="4.4000000000000004"/>
    <s v="Good"/>
    <x v="1"/>
    <x v="2"/>
    <x v="0"/>
    <x v="1"/>
    <s v="REF123"/>
    <s v="N/A"/>
    <d v="2026-10-25T00:00:00"/>
  </r>
  <r>
    <s v="TR001395"/>
    <x v="1394"/>
    <x v="2"/>
    <s v="C01395"/>
    <s v="Charlie"/>
    <x v="20"/>
    <x v="0"/>
    <x v="3"/>
    <x v="1"/>
    <x v="0"/>
    <x v="3"/>
    <n v="14"/>
    <x v="4"/>
    <x v="3"/>
    <x v="2"/>
    <s v="All Inclusive"/>
    <n v="20128.060000000001"/>
    <n v="944.64"/>
    <n v="3.1"/>
    <s v="Average"/>
    <x v="3"/>
    <x v="1"/>
    <x v="0"/>
    <x v="1"/>
    <s v="N/A"/>
    <s v="N/A"/>
    <d v="2026-10-26T00:00:00"/>
  </r>
  <r>
    <s v="TR001396"/>
    <x v="1395"/>
    <x v="3"/>
    <s v="C01396"/>
    <s v="Charlie"/>
    <x v="42"/>
    <x v="1"/>
    <x v="2"/>
    <x v="0"/>
    <x v="0"/>
    <x v="2"/>
    <n v="8"/>
    <x v="0"/>
    <x v="1"/>
    <x v="0"/>
    <s v="All Inclusive"/>
    <n v="20855.75"/>
    <n v="787.95"/>
    <n v="3.1"/>
    <s v="Average"/>
    <x v="1"/>
    <x v="1"/>
    <x v="0"/>
    <x v="1"/>
    <s v="REF789"/>
    <s v="Sea View"/>
    <d v="2026-10-27T00:00:00"/>
  </r>
  <r>
    <s v="TR001397"/>
    <x v="1396"/>
    <x v="0"/>
    <s v="C01397"/>
    <s v="Bob"/>
    <x v="29"/>
    <x v="2"/>
    <x v="4"/>
    <x v="1"/>
    <x v="0"/>
    <x v="4"/>
    <n v="14"/>
    <x v="1"/>
    <x v="0"/>
    <x v="1"/>
    <s v="Breakfast Only"/>
    <n v="40847.72"/>
    <n v="1182.42"/>
    <n v="4.4000000000000004"/>
    <s v="Good"/>
    <x v="0"/>
    <x v="3"/>
    <x v="1"/>
    <x v="0"/>
    <s v="REF789"/>
    <s v="Sea View"/>
    <d v="2026-10-28T00:00:00"/>
  </r>
  <r>
    <s v="TR001398"/>
    <x v="1397"/>
    <x v="0"/>
    <s v="C01398"/>
    <s v="Charlie"/>
    <x v="28"/>
    <x v="2"/>
    <x v="2"/>
    <x v="0"/>
    <x v="0"/>
    <x v="2"/>
    <n v="7"/>
    <x v="3"/>
    <x v="1"/>
    <x v="1"/>
    <s v="All Inclusive"/>
    <n v="33697.14"/>
    <n v="1829.36"/>
    <n v="3"/>
    <s v="Average"/>
    <x v="3"/>
    <x v="2"/>
    <x v="1"/>
    <x v="1"/>
    <s v="REF456"/>
    <s v="Early Check-in"/>
    <d v="2026-10-29T00:00:00"/>
  </r>
  <r>
    <s v="TR001399"/>
    <x v="1398"/>
    <x v="1"/>
    <s v="C01399"/>
    <s v="Alice"/>
    <x v="15"/>
    <x v="0"/>
    <x v="1"/>
    <x v="1"/>
    <x v="0"/>
    <x v="1"/>
    <n v="14"/>
    <x v="4"/>
    <x v="1"/>
    <x v="3"/>
    <s v="Full Board"/>
    <n v="23525.96"/>
    <n v="3968.32"/>
    <n v="3.7"/>
    <s v="None"/>
    <x v="1"/>
    <x v="0"/>
    <x v="0"/>
    <x v="0"/>
    <s v="REF456"/>
    <s v="Extra Bed"/>
    <d v="2026-10-30T00:00:00"/>
  </r>
  <r>
    <s v="TR001400"/>
    <x v="1399"/>
    <x v="2"/>
    <s v="C01400"/>
    <s v="David"/>
    <x v="21"/>
    <x v="0"/>
    <x v="4"/>
    <x v="1"/>
    <x v="0"/>
    <x v="4"/>
    <n v="6"/>
    <x v="0"/>
    <x v="3"/>
    <x v="1"/>
    <s v="Half Board"/>
    <n v="33649.360000000001"/>
    <n v="3689.62"/>
    <n v="1.3"/>
    <s v="Poor"/>
    <x v="0"/>
    <x v="2"/>
    <x v="1"/>
    <x v="1"/>
    <s v="REF456"/>
    <s v="Early Check-in"/>
    <d v="2026-10-31T00:00:00"/>
  </r>
  <r>
    <s v="TR001401"/>
    <x v="1400"/>
    <x v="0"/>
    <s v="C01401"/>
    <s v="Alice"/>
    <x v="39"/>
    <x v="2"/>
    <x v="4"/>
    <x v="1"/>
    <x v="0"/>
    <x v="4"/>
    <n v="5"/>
    <x v="2"/>
    <x v="0"/>
    <x v="0"/>
    <s v="All Inclusive"/>
    <n v="5480.82"/>
    <n v="4627.26"/>
    <n v="1.7"/>
    <s v="Poor"/>
    <x v="3"/>
    <x v="0"/>
    <x v="2"/>
    <x v="1"/>
    <s v="REF123"/>
    <s v="N/A"/>
    <d v="2026-11-01T00:00:00"/>
  </r>
  <r>
    <s v="TR001402"/>
    <x v="1401"/>
    <x v="0"/>
    <s v="C01402"/>
    <s v="Eva"/>
    <x v="21"/>
    <x v="1"/>
    <x v="1"/>
    <x v="1"/>
    <x v="0"/>
    <x v="1"/>
    <n v="2"/>
    <x v="0"/>
    <x v="1"/>
    <x v="2"/>
    <s v="All Inclusive"/>
    <n v="11472.76"/>
    <n v="293.14999999999998"/>
    <n v="2.6"/>
    <s v="Average"/>
    <x v="2"/>
    <x v="3"/>
    <x v="1"/>
    <x v="0"/>
    <s v="REF789"/>
    <s v="Extra Bed"/>
    <d v="2026-11-02T00:00:00"/>
  </r>
  <r>
    <s v="TR001403"/>
    <x v="1402"/>
    <x v="2"/>
    <s v="C01403"/>
    <s v="David"/>
    <x v="40"/>
    <x v="1"/>
    <x v="0"/>
    <x v="0"/>
    <x v="0"/>
    <x v="0"/>
    <n v="14"/>
    <x v="0"/>
    <x v="0"/>
    <x v="2"/>
    <s v="Half Board"/>
    <n v="32466.55"/>
    <n v="57.78"/>
    <n v="3"/>
    <s v="Average"/>
    <x v="2"/>
    <x v="1"/>
    <x v="0"/>
    <x v="0"/>
    <s v="REF789"/>
    <s v="N/A"/>
    <d v="2026-11-03T00:00:00"/>
  </r>
  <r>
    <s v="TR001404"/>
    <x v="1403"/>
    <x v="3"/>
    <s v="C01404"/>
    <s v="Charlie"/>
    <x v="11"/>
    <x v="0"/>
    <x v="4"/>
    <x v="1"/>
    <x v="0"/>
    <x v="4"/>
    <n v="3"/>
    <x v="3"/>
    <x v="2"/>
    <x v="2"/>
    <s v="Half Board"/>
    <n v="33144.239999999998"/>
    <n v="3495.69"/>
    <n v="4.9000000000000004"/>
    <s v="Excellent"/>
    <x v="2"/>
    <x v="1"/>
    <x v="1"/>
    <x v="0"/>
    <s v="N/A"/>
    <s v="Extra Bed"/>
    <d v="2026-11-04T00:00:00"/>
  </r>
  <r>
    <s v="TR001405"/>
    <x v="1404"/>
    <x v="3"/>
    <s v="C01405"/>
    <s v="Eva"/>
    <x v="32"/>
    <x v="1"/>
    <x v="2"/>
    <x v="0"/>
    <x v="0"/>
    <x v="2"/>
    <n v="8"/>
    <x v="3"/>
    <x v="1"/>
    <x v="1"/>
    <s v="Half Board"/>
    <n v="39384.33"/>
    <n v="1396.44"/>
    <n v="4.9000000000000004"/>
    <s v="Excellent"/>
    <x v="1"/>
    <x v="2"/>
    <x v="2"/>
    <x v="1"/>
    <s v="REF789"/>
    <s v="Wheelchair"/>
    <d v="2026-11-05T00:00:00"/>
  </r>
  <r>
    <s v="TR001406"/>
    <x v="1405"/>
    <x v="1"/>
    <s v="C01406"/>
    <s v="David"/>
    <x v="30"/>
    <x v="1"/>
    <x v="3"/>
    <x v="1"/>
    <x v="0"/>
    <x v="3"/>
    <n v="11"/>
    <x v="2"/>
    <x v="3"/>
    <x v="3"/>
    <s v="Breakfast Only"/>
    <n v="21940.99"/>
    <n v="1670.39"/>
    <n v="4.4000000000000004"/>
    <s v="None"/>
    <x v="1"/>
    <x v="2"/>
    <x v="0"/>
    <x v="1"/>
    <s v="N/A"/>
    <s v="Sea View"/>
    <d v="2026-11-06T00:00:00"/>
  </r>
  <r>
    <s v="TR001407"/>
    <x v="1406"/>
    <x v="3"/>
    <s v="C01407"/>
    <s v="Charlie"/>
    <x v="46"/>
    <x v="0"/>
    <x v="2"/>
    <x v="0"/>
    <x v="0"/>
    <x v="2"/>
    <n v="4"/>
    <x v="2"/>
    <x v="3"/>
    <x v="1"/>
    <s v="Breakfast Only"/>
    <n v="36960.04"/>
    <n v="2734.01"/>
    <n v="2.2999999999999998"/>
    <s v="Average"/>
    <x v="0"/>
    <x v="2"/>
    <x v="0"/>
    <x v="1"/>
    <s v="REF123"/>
    <s v="Sea View"/>
    <d v="2026-11-07T00:00:00"/>
  </r>
  <r>
    <s v="TR001408"/>
    <x v="1407"/>
    <x v="2"/>
    <s v="C01408"/>
    <s v="Alice"/>
    <x v="13"/>
    <x v="1"/>
    <x v="0"/>
    <x v="0"/>
    <x v="0"/>
    <x v="0"/>
    <n v="6"/>
    <x v="2"/>
    <x v="1"/>
    <x v="3"/>
    <s v="All Inclusive"/>
    <n v="35147.08"/>
    <n v="512.07000000000005"/>
    <n v="4.9000000000000004"/>
    <s v="Excellent"/>
    <x v="2"/>
    <x v="1"/>
    <x v="0"/>
    <x v="1"/>
    <s v="REF456"/>
    <s v="N/A"/>
    <d v="2026-11-08T00:00:00"/>
  </r>
  <r>
    <s v="TR001409"/>
    <x v="1408"/>
    <x v="0"/>
    <s v="C01409"/>
    <s v="David"/>
    <x v="30"/>
    <x v="0"/>
    <x v="3"/>
    <x v="1"/>
    <x v="0"/>
    <x v="3"/>
    <n v="9"/>
    <x v="1"/>
    <x v="0"/>
    <x v="2"/>
    <s v="Half Board"/>
    <n v="48279.49"/>
    <n v="3213.47"/>
    <n v="3.8"/>
    <s v="Good"/>
    <x v="1"/>
    <x v="1"/>
    <x v="0"/>
    <x v="1"/>
    <s v="REF456"/>
    <s v="N/A"/>
    <d v="2026-11-09T00:00:00"/>
  </r>
  <r>
    <s v="TR001410"/>
    <x v="1409"/>
    <x v="3"/>
    <s v="C01410"/>
    <s v="Charlie"/>
    <x v="10"/>
    <x v="2"/>
    <x v="2"/>
    <x v="0"/>
    <x v="0"/>
    <x v="2"/>
    <n v="14"/>
    <x v="1"/>
    <x v="2"/>
    <x v="0"/>
    <s v="All Inclusive"/>
    <n v="13111.12"/>
    <n v="1625.74"/>
    <n v="2.6"/>
    <s v="Average"/>
    <x v="2"/>
    <x v="3"/>
    <x v="1"/>
    <x v="1"/>
    <s v="N/A"/>
    <s v="Wheelchair"/>
    <d v="2026-11-10T00:00:00"/>
  </r>
  <r>
    <s v="TR001411"/>
    <x v="1410"/>
    <x v="1"/>
    <s v="C01411"/>
    <s v="Alice"/>
    <x v="51"/>
    <x v="0"/>
    <x v="2"/>
    <x v="0"/>
    <x v="0"/>
    <x v="2"/>
    <n v="14"/>
    <x v="3"/>
    <x v="2"/>
    <x v="1"/>
    <s v="All Inclusive"/>
    <n v="28928.94"/>
    <n v="3163.58"/>
    <n v="3.8"/>
    <s v="Good"/>
    <x v="0"/>
    <x v="0"/>
    <x v="2"/>
    <x v="1"/>
    <s v="REF321"/>
    <s v="Early Check-in"/>
    <d v="2026-11-11T00:00:00"/>
  </r>
  <r>
    <s v="TR001412"/>
    <x v="1411"/>
    <x v="3"/>
    <s v="C01412"/>
    <s v="Eva"/>
    <x v="17"/>
    <x v="2"/>
    <x v="1"/>
    <x v="1"/>
    <x v="0"/>
    <x v="1"/>
    <n v="9"/>
    <x v="3"/>
    <x v="3"/>
    <x v="0"/>
    <s v="All Inclusive"/>
    <n v="31282.93"/>
    <n v="4170.03"/>
    <n v="1.1000000000000001"/>
    <s v="Poor"/>
    <x v="3"/>
    <x v="2"/>
    <x v="1"/>
    <x v="0"/>
    <s v="N/A"/>
    <s v="Extra Bed"/>
    <d v="2026-11-12T00:00:00"/>
  </r>
  <r>
    <s v="TR001413"/>
    <x v="1412"/>
    <x v="2"/>
    <s v="C01413"/>
    <s v="Eva"/>
    <x v="11"/>
    <x v="2"/>
    <x v="0"/>
    <x v="0"/>
    <x v="0"/>
    <x v="0"/>
    <n v="7"/>
    <x v="2"/>
    <x v="3"/>
    <x v="2"/>
    <s v="Breakfast Only"/>
    <n v="49936.45"/>
    <n v="855.56"/>
    <n v="1.6"/>
    <s v="Poor"/>
    <x v="1"/>
    <x v="1"/>
    <x v="1"/>
    <x v="1"/>
    <s v="REF123"/>
    <s v="Wheelchair"/>
    <d v="2026-11-13T00:00:00"/>
  </r>
  <r>
    <s v="TR001414"/>
    <x v="1413"/>
    <x v="1"/>
    <s v="C01414"/>
    <s v="Eva"/>
    <x v="11"/>
    <x v="1"/>
    <x v="1"/>
    <x v="1"/>
    <x v="0"/>
    <x v="1"/>
    <n v="6"/>
    <x v="1"/>
    <x v="0"/>
    <x v="3"/>
    <s v="Half Board"/>
    <n v="12455.65"/>
    <n v="4654.37"/>
    <n v="4.3"/>
    <s v="Good"/>
    <x v="1"/>
    <x v="0"/>
    <x v="0"/>
    <x v="0"/>
    <s v="REF789"/>
    <s v="Wheelchair"/>
    <d v="2026-11-14T00:00:00"/>
  </r>
  <r>
    <s v="TR001415"/>
    <x v="1414"/>
    <x v="3"/>
    <s v="C01415"/>
    <s v="Eva"/>
    <x v="5"/>
    <x v="1"/>
    <x v="3"/>
    <x v="1"/>
    <x v="0"/>
    <x v="3"/>
    <n v="14"/>
    <x v="4"/>
    <x v="3"/>
    <x v="0"/>
    <s v="All Inclusive"/>
    <n v="27591.25"/>
    <n v="2653.44"/>
    <n v="3.6"/>
    <s v="Good"/>
    <x v="3"/>
    <x v="2"/>
    <x v="2"/>
    <x v="1"/>
    <s v="N/A"/>
    <s v="N/A"/>
    <d v="2026-11-15T00:00:00"/>
  </r>
  <r>
    <s v="TR001416"/>
    <x v="1415"/>
    <x v="1"/>
    <s v="C01416"/>
    <s v="Bob"/>
    <x v="41"/>
    <x v="1"/>
    <x v="1"/>
    <x v="1"/>
    <x v="0"/>
    <x v="1"/>
    <n v="3"/>
    <x v="1"/>
    <x v="0"/>
    <x v="1"/>
    <s v="Breakfast Only"/>
    <n v="19270.71"/>
    <n v="4614.6400000000003"/>
    <n v="2.5"/>
    <s v="Average"/>
    <x v="1"/>
    <x v="2"/>
    <x v="1"/>
    <x v="0"/>
    <s v="REF123"/>
    <s v="N/A"/>
    <d v="2026-11-16T00:00:00"/>
  </r>
  <r>
    <s v="TR001417"/>
    <x v="1416"/>
    <x v="2"/>
    <s v="C01417"/>
    <s v="David"/>
    <x v="26"/>
    <x v="0"/>
    <x v="0"/>
    <x v="0"/>
    <x v="0"/>
    <x v="0"/>
    <n v="10"/>
    <x v="3"/>
    <x v="1"/>
    <x v="0"/>
    <s v="Full Board"/>
    <n v="27716.97"/>
    <n v="1038.6500000000001"/>
    <n v="3"/>
    <s v="Average"/>
    <x v="0"/>
    <x v="0"/>
    <x v="2"/>
    <x v="0"/>
    <s v="REF456"/>
    <s v="Early Check-in"/>
    <d v="2026-11-17T00:00:00"/>
  </r>
  <r>
    <s v="TR001418"/>
    <x v="1417"/>
    <x v="0"/>
    <s v="C01418"/>
    <s v="David"/>
    <x v="23"/>
    <x v="1"/>
    <x v="4"/>
    <x v="1"/>
    <x v="0"/>
    <x v="4"/>
    <n v="2"/>
    <x v="1"/>
    <x v="2"/>
    <x v="0"/>
    <s v="Full Board"/>
    <n v="13910.04"/>
    <n v="3022.81"/>
    <n v="4.5999999999999996"/>
    <s v="Excellent"/>
    <x v="1"/>
    <x v="0"/>
    <x v="2"/>
    <x v="0"/>
    <s v="REF321"/>
    <s v="Early Check-in"/>
    <d v="2026-11-18T00:00:00"/>
  </r>
  <r>
    <s v="TR001419"/>
    <x v="1418"/>
    <x v="2"/>
    <s v="C01419"/>
    <s v="Bob"/>
    <x v="8"/>
    <x v="2"/>
    <x v="4"/>
    <x v="1"/>
    <x v="0"/>
    <x v="4"/>
    <n v="12"/>
    <x v="3"/>
    <x v="1"/>
    <x v="1"/>
    <s v="All Inclusive"/>
    <n v="5237.78"/>
    <n v="2019.44"/>
    <n v="3.5"/>
    <s v="Good"/>
    <x v="1"/>
    <x v="0"/>
    <x v="2"/>
    <x v="1"/>
    <s v="REF321"/>
    <s v="N/A"/>
    <d v="2026-11-19T00:00:00"/>
  </r>
  <r>
    <s v="TR001420"/>
    <x v="1419"/>
    <x v="2"/>
    <s v="C01420"/>
    <s v="Charlie"/>
    <x v="6"/>
    <x v="1"/>
    <x v="3"/>
    <x v="1"/>
    <x v="0"/>
    <x v="3"/>
    <n v="3"/>
    <x v="2"/>
    <x v="3"/>
    <x v="3"/>
    <s v="All Inclusive"/>
    <n v="29910.58"/>
    <n v="3871.11"/>
    <n v="2.6"/>
    <s v="None"/>
    <x v="3"/>
    <x v="1"/>
    <x v="2"/>
    <x v="0"/>
    <s v="N/A"/>
    <s v="Sea View"/>
    <d v="2026-11-20T00:00:00"/>
  </r>
  <r>
    <s v="TR001421"/>
    <x v="1420"/>
    <x v="2"/>
    <s v="C01421"/>
    <s v="Charlie"/>
    <x v="5"/>
    <x v="1"/>
    <x v="4"/>
    <x v="1"/>
    <x v="0"/>
    <x v="4"/>
    <n v="14"/>
    <x v="2"/>
    <x v="2"/>
    <x v="1"/>
    <s v="Half Board"/>
    <n v="18785.150000000001"/>
    <n v="3029.54"/>
    <n v="1.5"/>
    <s v="Poor"/>
    <x v="0"/>
    <x v="3"/>
    <x v="1"/>
    <x v="0"/>
    <s v="REF789"/>
    <s v="Early Check-in"/>
    <d v="2026-11-21T00:00:00"/>
  </r>
  <r>
    <s v="TR001422"/>
    <x v="1421"/>
    <x v="2"/>
    <s v="C01422"/>
    <s v="Eva"/>
    <x v="3"/>
    <x v="0"/>
    <x v="1"/>
    <x v="1"/>
    <x v="0"/>
    <x v="1"/>
    <n v="2"/>
    <x v="2"/>
    <x v="2"/>
    <x v="2"/>
    <s v="Half Board"/>
    <n v="11551.25"/>
    <n v="2472.58"/>
    <n v="2.2000000000000002"/>
    <s v="Average"/>
    <x v="2"/>
    <x v="2"/>
    <x v="2"/>
    <x v="0"/>
    <s v="N/A"/>
    <s v="Wheelchair"/>
    <d v="2026-11-22T00:00:00"/>
  </r>
  <r>
    <s v="TR001423"/>
    <x v="1422"/>
    <x v="0"/>
    <s v="C01423"/>
    <s v="Alice"/>
    <x v="5"/>
    <x v="0"/>
    <x v="3"/>
    <x v="1"/>
    <x v="0"/>
    <x v="3"/>
    <n v="13"/>
    <x v="4"/>
    <x v="1"/>
    <x v="3"/>
    <s v="All Inclusive"/>
    <n v="18224.97"/>
    <n v="4564.93"/>
    <n v="4.9000000000000004"/>
    <s v="Excellent"/>
    <x v="2"/>
    <x v="2"/>
    <x v="1"/>
    <x v="0"/>
    <s v="REF321"/>
    <s v="N/A"/>
    <d v="2026-11-23T00:00:00"/>
  </r>
  <r>
    <s v="TR001424"/>
    <x v="1423"/>
    <x v="0"/>
    <s v="C01424"/>
    <s v="Charlie"/>
    <x v="36"/>
    <x v="2"/>
    <x v="0"/>
    <x v="0"/>
    <x v="0"/>
    <x v="0"/>
    <n v="5"/>
    <x v="4"/>
    <x v="0"/>
    <x v="0"/>
    <s v="Breakfast Only"/>
    <n v="5316.17"/>
    <n v="1885.59"/>
    <n v="2.7"/>
    <s v="Average"/>
    <x v="3"/>
    <x v="0"/>
    <x v="2"/>
    <x v="1"/>
    <s v="REF321"/>
    <s v="Extra Bed"/>
    <d v="2026-11-24T00:00:00"/>
  </r>
  <r>
    <s v="TR001425"/>
    <x v="1424"/>
    <x v="1"/>
    <s v="C01425"/>
    <s v="Alice"/>
    <x v="38"/>
    <x v="0"/>
    <x v="3"/>
    <x v="1"/>
    <x v="0"/>
    <x v="3"/>
    <n v="5"/>
    <x v="3"/>
    <x v="2"/>
    <x v="1"/>
    <s v="All Inclusive"/>
    <n v="47670.79"/>
    <n v="1099.9000000000001"/>
    <n v="2.9"/>
    <s v="Average"/>
    <x v="0"/>
    <x v="1"/>
    <x v="2"/>
    <x v="1"/>
    <s v="REF456"/>
    <s v="Extra Bed"/>
    <d v="2026-11-25T00:00:00"/>
  </r>
  <r>
    <s v="TR001426"/>
    <x v="1425"/>
    <x v="3"/>
    <s v="C01426"/>
    <s v="David"/>
    <x v="31"/>
    <x v="1"/>
    <x v="3"/>
    <x v="1"/>
    <x v="0"/>
    <x v="3"/>
    <n v="6"/>
    <x v="0"/>
    <x v="0"/>
    <x v="2"/>
    <s v="Half Board"/>
    <n v="30313.95"/>
    <n v="3040.51"/>
    <n v="3"/>
    <s v="Average"/>
    <x v="3"/>
    <x v="0"/>
    <x v="1"/>
    <x v="1"/>
    <s v="REF789"/>
    <s v="Sea View"/>
    <d v="2026-11-26T00:00:00"/>
  </r>
  <r>
    <s v="TR001427"/>
    <x v="1426"/>
    <x v="0"/>
    <s v="C01427"/>
    <s v="Alice"/>
    <x v="10"/>
    <x v="0"/>
    <x v="2"/>
    <x v="0"/>
    <x v="0"/>
    <x v="2"/>
    <n v="6"/>
    <x v="4"/>
    <x v="1"/>
    <x v="1"/>
    <s v="Half Board"/>
    <n v="41294.129999999997"/>
    <n v="3120.14"/>
    <n v="4.5"/>
    <s v="Excellent"/>
    <x v="3"/>
    <x v="1"/>
    <x v="0"/>
    <x v="1"/>
    <s v="REF789"/>
    <s v="N/A"/>
    <d v="2026-11-27T00:00:00"/>
  </r>
  <r>
    <s v="TR001428"/>
    <x v="1427"/>
    <x v="0"/>
    <s v="C01428"/>
    <s v="David"/>
    <x v="17"/>
    <x v="2"/>
    <x v="2"/>
    <x v="0"/>
    <x v="0"/>
    <x v="2"/>
    <n v="9"/>
    <x v="3"/>
    <x v="1"/>
    <x v="3"/>
    <s v="Breakfast Only"/>
    <n v="22886.560000000001"/>
    <n v="2195.4699999999998"/>
    <n v="3.4"/>
    <s v="Average"/>
    <x v="2"/>
    <x v="3"/>
    <x v="1"/>
    <x v="0"/>
    <s v="REF321"/>
    <s v="Wheelchair"/>
    <d v="2026-11-28T00:00:00"/>
  </r>
  <r>
    <s v="TR001429"/>
    <x v="1428"/>
    <x v="3"/>
    <s v="C01429"/>
    <s v="Bob"/>
    <x v="51"/>
    <x v="1"/>
    <x v="3"/>
    <x v="1"/>
    <x v="0"/>
    <x v="3"/>
    <n v="12"/>
    <x v="1"/>
    <x v="0"/>
    <x v="2"/>
    <s v="All Inclusive"/>
    <n v="45455.79"/>
    <n v="2433.0500000000002"/>
    <n v="3.8"/>
    <s v="Good"/>
    <x v="0"/>
    <x v="2"/>
    <x v="2"/>
    <x v="1"/>
    <s v="REF321"/>
    <s v="Sea View"/>
    <d v="2026-11-29T00:00:00"/>
  </r>
  <r>
    <s v="TR001430"/>
    <x v="1429"/>
    <x v="0"/>
    <s v="C01430"/>
    <s v="Bob"/>
    <x v="3"/>
    <x v="2"/>
    <x v="4"/>
    <x v="1"/>
    <x v="0"/>
    <x v="4"/>
    <n v="12"/>
    <x v="2"/>
    <x v="1"/>
    <x v="0"/>
    <s v="Half Board"/>
    <n v="25715.96"/>
    <n v="4797.7700000000004"/>
    <n v="2.6"/>
    <s v="None"/>
    <x v="0"/>
    <x v="2"/>
    <x v="1"/>
    <x v="0"/>
    <s v="N/A"/>
    <s v="Wheelchair"/>
    <d v="2026-11-30T00:00:00"/>
  </r>
  <r>
    <s v="TR001431"/>
    <x v="1430"/>
    <x v="2"/>
    <s v="C01431"/>
    <s v="Eva"/>
    <x v="12"/>
    <x v="0"/>
    <x v="2"/>
    <x v="0"/>
    <x v="0"/>
    <x v="2"/>
    <n v="4"/>
    <x v="2"/>
    <x v="2"/>
    <x v="3"/>
    <s v="All Inclusive"/>
    <n v="29975.43"/>
    <n v="3663.43"/>
    <n v="1.1000000000000001"/>
    <s v="Poor"/>
    <x v="3"/>
    <x v="1"/>
    <x v="2"/>
    <x v="1"/>
    <s v="N/A"/>
    <s v="Extra Bed"/>
    <d v="2026-12-01T00:00:00"/>
  </r>
  <r>
    <s v="TR001432"/>
    <x v="1431"/>
    <x v="2"/>
    <s v="C01432"/>
    <s v="Charlie"/>
    <x v="25"/>
    <x v="0"/>
    <x v="0"/>
    <x v="0"/>
    <x v="0"/>
    <x v="0"/>
    <n v="7"/>
    <x v="2"/>
    <x v="1"/>
    <x v="2"/>
    <s v="Half Board"/>
    <n v="26114.32"/>
    <n v="553.01"/>
    <n v="4.7"/>
    <s v="None"/>
    <x v="2"/>
    <x v="3"/>
    <x v="1"/>
    <x v="0"/>
    <s v="REF456"/>
    <s v="Wheelchair"/>
    <d v="2026-12-02T00:00:00"/>
  </r>
  <r>
    <s v="TR001433"/>
    <x v="1432"/>
    <x v="3"/>
    <s v="C01433"/>
    <s v="Eva"/>
    <x v="50"/>
    <x v="2"/>
    <x v="1"/>
    <x v="1"/>
    <x v="0"/>
    <x v="1"/>
    <n v="13"/>
    <x v="3"/>
    <x v="1"/>
    <x v="3"/>
    <s v="Full Board"/>
    <n v="37464.080000000002"/>
    <n v="1060.6500000000001"/>
    <n v="4.8"/>
    <s v="Excellent"/>
    <x v="0"/>
    <x v="3"/>
    <x v="1"/>
    <x v="0"/>
    <s v="REF321"/>
    <s v="Extra Bed"/>
    <d v="2026-12-03T00:00:00"/>
  </r>
  <r>
    <s v="TR001434"/>
    <x v="1433"/>
    <x v="1"/>
    <s v="C01434"/>
    <s v="David"/>
    <x v="7"/>
    <x v="1"/>
    <x v="2"/>
    <x v="0"/>
    <x v="0"/>
    <x v="2"/>
    <n v="14"/>
    <x v="2"/>
    <x v="2"/>
    <x v="0"/>
    <s v="Full Board"/>
    <n v="29632.84"/>
    <n v="4877.88"/>
    <n v="4.8"/>
    <s v="None"/>
    <x v="3"/>
    <x v="2"/>
    <x v="1"/>
    <x v="0"/>
    <s v="N/A"/>
    <s v="Early Check-in"/>
    <d v="2026-12-04T00:00:00"/>
  </r>
  <r>
    <s v="TR001435"/>
    <x v="1434"/>
    <x v="1"/>
    <s v="C01435"/>
    <s v="Eva"/>
    <x v="24"/>
    <x v="0"/>
    <x v="3"/>
    <x v="1"/>
    <x v="0"/>
    <x v="3"/>
    <n v="13"/>
    <x v="4"/>
    <x v="0"/>
    <x v="2"/>
    <s v="Full Board"/>
    <n v="15765.15"/>
    <n v="3632.33"/>
    <n v="4.8"/>
    <s v="None"/>
    <x v="1"/>
    <x v="2"/>
    <x v="0"/>
    <x v="0"/>
    <s v="REF456"/>
    <s v="Extra Bed"/>
    <d v="2026-12-05T00:00:00"/>
  </r>
  <r>
    <s v="TR001436"/>
    <x v="1435"/>
    <x v="3"/>
    <s v="C01436"/>
    <s v="Alice"/>
    <x v="12"/>
    <x v="0"/>
    <x v="4"/>
    <x v="1"/>
    <x v="0"/>
    <x v="4"/>
    <n v="4"/>
    <x v="1"/>
    <x v="1"/>
    <x v="1"/>
    <s v="Half Board"/>
    <n v="9840.36"/>
    <n v="4575.2299999999996"/>
    <n v="4.3"/>
    <s v="Good"/>
    <x v="2"/>
    <x v="0"/>
    <x v="1"/>
    <x v="1"/>
    <s v="REF789"/>
    <s v="Extra Bed"/>
    <d v="2026-12-06T00:00:00"/>
  </r>
  <r>
    <s v="TR001437"/>
    <x v="1436"/>
    <x v="3"/>
    <s v="C01437"/>
    <s v="David"/>
    <x v="14"/>
    <x v="1"/>
    <x v="1"/>
    <x v="1"/>
    <x v="0"/>
    <x v="1"/>
    <n v="14"/>
    <x v="2"/>
    <x v="0"/>
    <x v="1"/>
    <s v="Breakfast Only"/>
    <n v="31487.85"/>
    <n v="1519.31"/>
    <n v="3.7"/>
    <s v="Good"/>
    <x v="0"/>
    <x v="1"/>
    <x v="1"/>
    <x v="1"/>
    <s v="REF321"/>
    <s v="Sea View"/>
    <d v="2026-12-07T00:00:00"/>
  </r>
  <r>
    <s v="TR001438"/>
    <x v="1437"/>
    <x v="2"/>
    <s v="C01438"/>
    <s v="Bob"/>
    <x v="14"/>
    <x v="0"/>
    <x v="2"/>
    <x v="0"/>
    <x v="0"/>
    <x v="2"/>
    <n v="3"/>
    <x v="3"/>
    <x v="2"/>
    <x v="0"/>
    <s v="Full Board"/>
    <n v="25991.46"/>
    <n v="3709.33"/>
    <n v="4.4000000000000004"/>
    <s v="Good"/>
    <x v="0"/>
    <x v="2"/>
    <x v="0"/>
    <x v="0"/>
    <s v="REF123"/>
    <s v="Sea View"/>
    <d v="2026-12-08T00:00:00"/>
  </r>
  <r>
    <s v="TR001439"/>
    <x v="1438"/>
    <x v="1"/>
    <s v="C01439"/>
    <s v="Charlie"/>
    <x v="47"/>
    <x v="2"/>
    <x v="4"/>
    <x v="1"/>
    <x v="0"/>
    <x v="4"/>
    <n v="9"/>
    <x v="1"/>
    <x v="0"/>
    <x v="2"/>
    <s v="Half Board"/>
    <n v="7510.86"/>
    <n v="3570.01"/>
    <n v="3.4"/>
    <s v="Average"/>
    <x v="0"/>
    <x v="3"/>
    <x v="0"/>
    <x v="0"/>
    <s v="REF321"/>
    <s v="N/A"/>
    <d v="2026-12-09T00:00:00"/>
  </r>
  <r>
    <s v="TR001440"/>
    <x v="1439"/>
    <x v="0"/>
    <s v="C01440"/>
    <s v="David"/>
    <x v="37"/>
    <x v="0"/>
    <x v="4"/>
    <x v="1"/>
    <x v="0"/>
    <x v="4"/>
    <n v="2"/>
    <x v="2"/>
    <x v="0"/>
    <x v="0"/>
    <s v="All Inclusive"/>
    <n v="21594.02"/>
    <n v="1473.45"/>
    <n v="1.5"/>
    <s v="None"/>
    <x v="2"/>
    <x v="3"/>
    <x v="2"/>
    <x v="1"/>
    <s v="N/A"/>
    <s v="N/A"/>
    <d v="2026-12-10T00:00:00"/>
  </r>
  <r>
    <s v="TR001441"/>
    <x v="1440"/>
    <x v="2"/>
    <s v="C01441"/>
    <s v="David"/>
    <x v="22"/>
    <x v="0"/>
    <x v="4"/>
    <x v="1"/>
    <x v="0"/>
    <x v="4"/>
    <n v="10"/>
    <x v="0"/>
    <x v="3"/>
    <x v="0"/>
    <s v="Full Board"/>
    <n v="27194.49"/>
    <n v="2754.08"/>
    <n v="2.6"/>
    <s v="None"/>
    <x v="3"/>
    <x v="2"/>
    <x v="2"/>
    <x v="1"/>
    <s v="REF321"/>
    <s v="Extra Bed"/>
    <d v="2026-12-11T00:00:00"/>
  </r>
  <r>
    <s v="TR001442"/>
    <x v="1441"/>
    <x v="3"/>
    <s v="C01442"/>
    <s v="Alice"/>
    <x v="25"/>
    <x v="1"/>
    <x v="3"/>
    <x v="1"/>
    <x v="0"/>
    <x v="3"/>
    <n v="12"/>
    <x v="2"/>
    <x v="3"/>
    <x v="3"/>
    <s v="Breakfast Only"/>
    <n v="41863.980000000003"/>
    <n v="3137.08"/>
    <n v="4.9000000000000004"/>
    <s v="None"/>
    <x v="1"/>
    <x v="3"/>
    <x v="1"/>
    <x v="1"/>
    <s v="REF123"/>
    <s v="Early Check-in"/>
    <d v="2026-12-12T00:00:00"/>
  </r>
  <r>
    <s v="TR001443"/>
    <x v="1442"/>
    <x v="1"/>
    <s v="C01443"/>
    <s v="Charlie"/>
    <x v="47"/>
    <x v="2"/>
    <x v="0"/>
    <x v="0"/>
    <x v="0"/>
    <x v="0"/>
    <n v="8"/>
    <x v="4"/>
    <x v="1"/>
    <x v="1"/>
    <s v="Breakfast Only"/>
    <n v="6576.75"/>
    <n v="2405.66"/>
    <n v="2.4"/>
    <s v="Average"/>
    <x v="0"/>
    <x v="1"/>
    <x v="2"/>
    <x v="0"/>
    <s v="REF321"/>
    <s v="N/A"/>
    <d v="2026-12-13T00:00:00"/>
  </r>
  <r>
    <s v="TR001444"/>
    <x v="1443"/>
    <x v="0"/>
    <s v="C01444"/>
    <s v="Bob"/>
    <x v="0"/>
    <x v="1"/>
    <x v="4"/>
    <x v="1"/>
    <x v="0"/>
    <x v="4"/>
    <n v="13"/>
    <x v="1"/>
    <x v="3"/>
    <x v="0"/>
    <s v="Breakfast Only"/>
    <n v="19379.28"/>
    <n v="4135.8900000000003"/>
    <n v="4.5"/>
    <s v="Excellent"/>
    <x v="2"/>
    <x v="3"/>
    <x v="1"/>
    <x v="0"/>
    <s v="N/A"/>
    <s v="Extra Bed"/>
    <d v="2026-12-14T00:00:00"/>
  </r>
  <r>
    <s v="TR001445"/>
    <x v="1444"/>
    <x v="0"/>
    <s v="C01445"/>
    <s v="David"/>
    <x v="24"/>
    <x v="0"/>
    <x v="1"/>
    <x v="1"/>
    <x v="0"/>
    <x v="1"/>
    <n v="11"/>
    <x v="4"/>
    <x v="3"/>
    <x v="3"/>
    <s v="All Inclusive"/>
    <n v="41664.839999999997"/>
    <n v="4164.3500000000004"/>
    <n v="1.4"/>
    <s v="Poor"/>
    <x v="0"/>
    <x v="3"/>
    <x v="0"/>
    <x v="0"/>
    <s v="REF789"/>
    <s v="Sea View"/>
    <d v="2026-12-15T00:00:00"/>
  </r>
  <r>
    <s v="TR001446"/>
    <x v="1445"/>
    <x v="2"/>
    <s v="C01446"/>
    <s v="David"/>
    <x v="20"/>
    <x v="0"/>
    <x v="2"/>
    <x v="0"/>
    <x v="0"/>
    <x v="2"/>
    <n v="14"/>
    <x v="0"/>
    <x v="3"/>
    <x v="0"/>
    <s v="All Inclusive"/>
    <n v="33475.919999999998"/>
    <n v="4253"/>
    <n v="2.2999999999999998"/>
    <s v="Average"/>
    <x v="3"/>
    <x v="2"/>
    <x v="0"/>
    <x v="0"/>
    <s v="N/A"/>
    <s v="N/A"/>
    <d v="2026-12-16T00:00:00"/>
  </r>
  <r>
    <s v="TR001447"/>
    <x v="1446"/>
    <x v="1"/>
    <s v="C01447"/>
    <s v="Alice"/>
    <x v="1"/>
    <x v="1"/>
    <x v="1"/>
    <x v="1"/>
    <x v="0"/>
    <x v="1"/>
    <n v="13"/>
    <x v="0"/>
    <x v="0"/>
    <x v="0"/>
    <s v="Breakfast Only"/>
    <n v="16628.04"/>
    <n v="4017.12"/>
    <n v="2.4"/>
    <s v="Average"/>
    <x v="1"/>
    <x v="1"/>
    <x v="1"/>
    <x v="1"/>
    <s v="REF456"/>
    <s v="N/A"/>
    <d v="2026-12-17T00:00:00"/>
  </r>
  <r>
    <s v="TR001448"/>
    <x v="1447"/>
    <x v="1"/>
    <s v="C01448"/>
    <s v="Eva"/>
    <x v="29"/>
    <x v="1"/>
    <x v="3"/>
    <x v="1"/>
    <x v="0"/>
    <x v="3"/>
    <n v="12"/>
    <x v="4"/>
    <x v="0"/>
    <x v="0"/>
    <s v="Breakfast Only"/>
    <n v="42730.75"/>
    <n v="2440.42"/>
    <n v="1.2"/>
    <s v="Poor"/>
    <x v="0"/>
    <x v="1"/>
    <x v="2"/>
    <x v="0"/>
    <s v="N/A"/>
    <s v="Extra Bed"/>
    <d v="2026-12-18T00:00:00"/>
  </r>
  <r>
    <s v="TR001449"/>
    <x v="1448"/>
    <x v="3"/>
    <s v="C01449"/>
    <s v="Bob"/>
    <x v="51"/>
    <x v="1"/>
    <x v="3"/>
    <x v="1"/>
    <x v="0"/>
    <x v="3"/>
    <n v="5"/>
    <x v="1"/>
    <x v="3"/>
    <x v="1"/>
    <s v="Breakfast Only"/>
    <n v="26184.799999999999"/>
    <n v="1907.19"/>
    <n v="1.5"/>
    <s v="Poor"/>
    <x v="2"/>
    <x v="0"/>
    <x v="2"/>
    <x v="1"/>
    <s v="REF456"/>
    <s v="Extra Bed"/>
    <d v="2026-12-19T00:00:00"/>
  </r>
  <r>
    <s v="TR001450"/>
    <x v="1449"/>
    <x v="1"/>
    <s v="C01450"/>
    <s v="Charlie"/>
    <x v="31"/>
    <x v="2"/>
    <x v="1"/>
    <x v="1"/>
    <x v="0"/>
    <x v="1"/>
    <n v="4"/>
    <x v="0"/>
    <x v="2"/>
    <x v="2"/>
    <s v="All Inclusive"/>
    <n v="26422.54"/>
    <n v="4156.88"/>
    <n v="1.8"/>
    <s v="Poor"/>
    <x v="3"/>
    <x v="1"/>
    <x v="2"/>
    <x v="0"/>
    <s v="REF321"/>
    <s v="Wheelchair"/>
    <d v="2026-12-20T00:00:00"/>
  </r>
  <r>
    <s v="TR001451"/>
    <x v="1450"/>
    <x v="1"/>
    <s v="C01451"/>
    <s v="David"/>
    <x v="11"/>
    <x v="0"/>
    <x v="0"/>
    <x v="0"/>
    <x v="0"/>
    <x v="0"/>
    <n v="7"/>
    <x v="0"/>
    <x v="3"/>
    <x v="1"/>
    <s v="All Inclusive"/>
    <n v="48899.6"/>
    <n v="2451.0100000000002"/>
    <n v="4.4000000000000004"/>
    <s v="Good"/>
    <x v="1"/>
    <x v="0"/>
    <x v="1"/>
    <x v="1"/>
    <s v="REF456"/>
    <s v="Wheelchair"/>
    <d v="2026-12-21T00:00:00"/>
  </r>
  <r>
    <s v="TR001452"/>
    <x v="1451"/>
    <x v="2"/>
    <s v="C01452"/>
    <s v="David"/>
    <x v="3"/>
    <x v="1"/>
    <x v="3"/>
    <x v="1"/>
    <x v="0"/>
    <x v="3"/>
    <n v="10"/>
    <x v="2"/>
    <x v="2"/>
    <x v="3"/>
    <s v="Half Board"/>
    <n v="47514.48"/>
    <n v="1231.8599999999999"/>
    <n v="1.3"/>
    <s v="None"/>
    <x v="2"/>
    <x v="2"/>
    <x v="2"/>
    <x v="0"/>
    <s v="REF321"/>
    <s v="Early Check-in"/>
    <d v="2026-12-22T00:00:00"/>
  </r>
  <r>
    <s v="TR001453"/>
    <x v="1452"/>
    <x v="1"/>
    <s v="C01453"/>
    <s v="Bob"/>
    <x v="1"/>
    <x v="0"/>
    <x v="3"/>
    <x v="1"/>
    <x v="0"/>
    <x v="3"/>
    <n v="10"/>
    <x v="3"/>
    <x v="0"/>
    <x v="2"/>
    <s v="Full Board"/>
    <n v="19851.04"/>
    <n v="2536.7199999999998"/>
    <n v="2.2000000000000002"/>
    <s v="None"/>
    <x v="0"/>
    <x v="3"/>
    <x v="0"/>
    <x v="1"/>
    <s v="REF456"/>
    <s v="N/A"/>
    <d v="2026-12-23T00:00:00"/>
  </r>
  <r>
    <s v="TR001454"/>
    <x v="1453"/>
    <x v="0"/>
    <s v="C01454"/>
    <s v="Eva"/>
    <x v="23"/>
    <x v="2"/>
    <x v="1"/>
    <x v="1"/>
    <x v="0"/>
    <x v="1"/>
    <n v="5"/>
    <x v="0"/>
    <x v="2"/>
    <x v="3"/>
    <s v="All Inclusive"/>
    <n v="9607.2199999999993"/>
    <n v="709.25"/>
    <n v="1"/>
    <s v="Poor"/>
    <x v="2"/>
    <x v="1"/>
    <x v="0"/>
    <x v="1"/>
    <s v="N/A"/>
    <s v="Wheelchair"/>
    <d v="2026-12-24T00:00:00"/>
  </r>
  <r>
    <s v="TR001455"/>
    <x v="1454"/>
    <x v="2"/>
    <s v="C01455"/>
    <s v="David"/>
    <x v="51"/>
    <x v="2"/>
    <x v="3"/>
    <x v="1"/>
    <x v="0"/>
    <x v="3"/>
    <n v="11"/>
    <x v="1"/>
    <x v="0"/>
    <x v="0"/>
    <s v="Breakfast Only"/>
    <n v="18306.34"/>
    <n v="3458.15"/>
    <n v="3.8"/>
    <s v="Good"/>
    <x v="1"/>
    <x v="0"/>
    <x v="0"/>
    <x v="0"/>
    <s v="REF123"/>
    <s v="Extra Bed"/>
    <d v="2026-12-25T00:00:00"/>
  </r>
  <r>
    <s v="TR001456"/>
    <x v="1455"/>
    <x v="2"/>
    <s v="C01456"/>
    <s v="Bob"/>
    <x v="24"/>
    <x v="2"/>
    <x v="0"/>
    <x v="0"/>
    <x v="0"/>
    <x v="0"/>
    <n v="6"/>
    <x v="1"/>
    <x v="2"/>
    <x v="2"/>
    <s v="Full Board"/>
    <n v="4432.71"/>
    <n v="1679.61"/>
    <n v="3.5"/>
    <s v="None"/>
    <x v="3"/>
    <x v="1"/>
    <x v="0"/>
    <x v="1"/>
    <s v="REF321"/>
    <s v="N/A"/>
    <d v="2026-12-26T00:00:00"/>
  </r>
  <r>
    <s v="TR001457"/>
    <x v="1456"/>
    <x v="3"/>
    <s v="C01457"/>
    <s v="Alice"/>
    <x v="12"/>
    <x v="2"/>
    <x v="0"/>
    <x v="0"/>
    <x v="0"/>
    <x v="0"/>
    <n v="12"/>
    <x v="2"/>
    <x v="0"/>
    <x v="3"/>
    <s v="All Inclusive"/>
    <n v="3976.09"/>
    <n v="1303.29"/>
    <n v="3.6"/>
    <s v="Good"/>
    <x v="3"/>
    <x v="2"/>
    <x v="0"/>
    <x v="1"/>
    <s v="REF456"/>
    <s v="Wheelchair"/>
    <d v="2026-12-27T00:00:00"/>
  </r>
  <r>
    <s v="TR001458"/>
    <x v="1457"/>
    <x v="1"/>
    <s v="C01458"/>
    <s v="Eva"/>
    <x v="26"/>
    <x v="0"/>
    <x v="0"/>
    <x v="0"/>
    <x v="0"/>
    <x v="0"/>
    <n v="14"/>
    <x v="1"/>
    <x v="0"/>
    <x v="0"/>
    <s v="Full Board"/>
    <n v="21589.54"/>
    <n v="4782.54"/>
    <n v="2.5"/>
    <s v="Average"/>
    <x v="0"/>
    <x v="0"/>
    <x v="0"/>
    <x v="1"/>
    <s v="REF123"/>
    <s v="Early Check-in"/>
    <d v="2026-12-28T00:00:00"/>
  </r>
  <r>
    <s v="TR001459"/>
    <x v="1458"/>
    <x v="3"/>
    <s v="C01459"/>
    <s v="Charlie"/>
    <x v="3"/>
    <x v="2"/>
    <x v="2"/>
    <x v="0"/>
    <x v="0"/>
    <x v="2"/>
    <n v="10"/>
    <x v="2"/>
    <x v="3"/>
    <x v="3"/>
    <s v="Half Board"/>
    <n v="47227.93"/>
    <n v="3884.4"/>
    <n v="1.8"/>
    <s v="Poor"/>
    <x v="0"/>
    <x v="0"/>
    <x v="0"/>
    <x v="0"/>
    <s v="REF456"/>
    <s v="Early Check-in"/>
    <d v="2026-12-29T00:00:00"/>
  </r>
  <r>
    <s v="TR001460"/>
    <x v="1459"/>
    <x v="0"/>
    <s v="C01460"/>
    <s v="David"/>
    <x v="2"/>
    <x v="2"/>
    <x v="0"/>
    <x v="0"/>
    <x v="0"/>
    <x v="0"/>
    <n v="3"/>
    <x v="0"/>
    <x v="1"/>
    <x v="3"/>
    <s v="All Inclusive"/>
    <n v="43953.8"/>
    <n v="3935.35"/>
    <n v="3.9"/>
    <s v="Good"/>
    <x v="0"/>
    <x v="0"/>
    <x v="0"/>
    <x v="0"/>
    <s v="REF456"/>
    <s v="Early Check-in"/>
    <d v="2026-12-30T00:00:00"/>
  </r>
  <r>
    <s v="TR001461"/>
    <x v="1460"/>
    <x v="2"/>
    <s v="C01461"/>
    <s v="Bob"/>
    <x v="48"/>
    <x v="1"/>
    <x v="0"/>
    <x v="0"/>
    <x v="0"/>
    <x v="0"/>
    <n v="3"/>
    <x v="0"/>
    <x v="1"/>
    <x v="1"/>
    <s v="Breakfast Only"/>
    <n v="27037.81"/>
    <n v="3118.61"/>
    <n v="4.2"/>
    <s v="None"/>
    <x v="0"/>
    <x v="2"/>
    <x v="0"/>
    <x v="0"/>
    <s v="REF456"/>
    <s v="Early Check-in"/>
    <d v="2026-12-31T00:00:00"/>
  </r>
  <r>
    <s v="TR001462"/>
    <x v="1461"/>
    <x v="2"/>
    <s v="C01462"/>
    <s v="Alice"/>
    <x v="8"/>
    <x v="2"/>
    <x v="2"/>
    <x v="0"/>
    <x v="0"/>
    <x v="2"/>
    <n v="6"/>
    <x v="0"/>
    <x v="0"/>
    <x v="0"/>
    <s v="Breakfast Only"/>
    <n v="29565.64"/>
    <n v="4195.8599999999997"/>
    <n v="1.6"/>
    <s v="None"/>
    <x v="1"/>
    <x v="0"/>
    <x v="1"/>
    <x v="0"/>
    <s v="N/A"/>
    <s v="Extra Bed"/>
    <d v="2027-01-01T00:00:00"/>
  </r>
  <r>
    <s v="TR001463"/>
    <x v="1462"/>
    <x v="2"/>
    <s v="C01463"/>
    <s v="Charlie"/>
    <x v="31"/>
    <x v="1"/>
    <x v="4"/>
    <x v="1"/>
    <x v="0"/>
    <x v="4"/>
    <n v="2"/>
    <x v="0"/>
    <x v="3"/>
    <x v="1"/>
    <s v="Half Board"/>
    <n v="3278.87"/>
    <n v="3795.81"/>
    <n v="2.9"/>
    <s v="Average"/>
    <x v="0"/>
    <x v="3"/>
    <x v="1"/>
    <x v="1"/>
    <s v="REF456"/>
    <s v="Early Check-in"/>
    <d v="2027-01-02T00:00:00"/>
  </r>
  <r>
    <s v="TR001464"/>
    <x v="1463"/>
    <x v="0"/>
    <s v="C01464"/>
    <s v="Bob"/>
    <x v="46"/>
    <x v="2"/>
    <x v="3"/>
    <x v="1"/>
    <x v="0"/>
    <x v="3"/>
    <n v="9"/>
    <x v="3"/>
    <x v="1"/>
    <x v="2"/>
    <s v="Half Board"/>
    <n v="13128.55"/>
    <n v="2993.87"/>
    <n v="2"/>
    <s v="Average"/>
    <x v="2"/>
    <x v="2"/>
    <x v="0"/>
    <x v="1"/>
    <s v="REF123"/>
    <s v="Sea View"/>
    <d v="2027-01-03T00:00:00"/>
  </r>
  <r>
    <s v="TR001465"/>
    <x v="1464"/>
    <x v="0"/>
    <s v="C01465"/>
    <s v="Bob"/>
    <x v="48"/>
    <x v="2"/>
    <x v="0"/>
    <x v="0"/>
    <x v="0"/>
    <x v="0"/>
    <n v="6"/>
    <x v="3"/>
    <x v="1"/>
    <x v="0"/>
    <s v="Half Board"/>
    <n v="4164.38"/>
    <n v="4805.62"/>
    <n v="1.7"/>
    <s v="None"/>
    <x v="1"/>
    <x v="3"/>
    <x v="0"/>
    <x v="0"/>
    <s v="REF456"/>
    <s v="Early Check-in"/>
    <d v="2027-01-04T00:00:00"/>
  </r>
  <r>
    <s v="TR001466"/>
    <x v="1465"/>
    <x v="3"/>
    <s v="C01466"/>
    <s v="Charlie"/>
    <x v="49"/>
    <x v="1"/>
    <x v="3"/>
    <x v="1"/>
    <x v="0"/>
    <x v="3"/>
    <n v="13"/>
    <x v="0"/>
    <x v="3"/>
    <x v="1"/>
    <s v="Half Board"/>
    <n v="38463.360000000001"/>
    <n v="957.97"/>
    <n v="3.9"/>
    <s v="None"/>
    <x v="1"/>
    <x v="3"/>
    <x v="0"/>
    <x v="1"/>
    <s v="REF789"/>
    <s v="Wheelchair"/>
    <d v="2027-01-05T00:00:00"/>
  </r>
  <r>
    <s v="TR001467"/>
    <x v="1466"/>
    <x v="3"/>
    <s v="C01467"/>
    <s v="Alice"/>
    <x v="41"/>
    <x v="2"/>
    <x v="1"/>
    <x v="1"/>
    <x v="0"/>
    <x v="1"/>
    <n v="11"/>
    <x v="1"/>
    <x v="3"/>
    <x v="1"/>
    <s v="Half Board"/>
    <n v="9845.35"/>
    <n v="4716.8999999999996"/>
    <n v="3.2"/>
    <s v="Average"/>
    <x v="0"/>
    <x v="2"/>
    <x v="2"/>
    <x v="0"/>
    <s v="REF321"/>
    <s v="N/A"/>
    <d v="2027-01-06T00:00:00"/>
  </r>
  <r>
    <s v="TR001468"/>
    <x v="1467"/>
    <x v="3"/>
    <s v="C01468"/>
    <s v="Alice"/>
    <x v="36"/>
    <x v="0"/>
    <x v="3"/>
    <x v="1"/>
    <x v="0"/>
    <x v="3"/>
    <n v="3"/>
    <x v="2"/>
    <x v="1"/>
    <x v="2"/>
    <s v="All Inclusive"/>
    <n v="43845.21"/>
    <n v="2007.19"/>
    <n v="1.9"/>
    <s v="Poor"/>
    <x v="1"/>
    <x v="1"/>
    <x v="1"/>
    <x v="0"/>
    <s v="N/A"/>
    <s v="Wheelchair"/>
    <d v="2027-01-07T00:00:00"/>
  </r>
  <r>
    <s v="TR001469"/>
    <x v="1468"/>
    <x v="1"/>
    <s v="C01469"/>
    <s v="Eva"/>
    <x v="34"/>
    <x v="0"/>
    <x v="2"/>
    <x v="0"/>
    <x v="0"/>
    <x v="2"/>
    <n v="13"/>
    <x v="4"/>
    <x v="1"/>
    <x v="3"/>
    <s v="All Inclusive"/>
    <n v="33236.239999999998"/>
    <n v="2641.99"/>
    <n v="2.2000000000000002"/>
    <s v="Average"/>
    <x v="2"/>
    <x v="3"/>
    <x v="0"/>
    <x v="1"/>
    <s v="REF789"/>
    <s v="N/A"/>
    <d v="2027-01-08T00:00:00"/>
  </r>
  <r>
    <s v="TR001470"/>
    <x v="1469"/>
    <x v="2"/>
    <s v="C01470"/>
    <s v="David"/>
    <x v="15"/>
    <x v="2"/>
    <x v="3"/>
    <x v="1"/>
    <x v="0"/>
    <x v="3"/>
    <n v="10"/>
    <x v="2"/>
    <x v="2"/>
    <x v="3"/>
    <s v="Full Board"/>
    <n v="13782.68"/>
    <n v="613.70000000000005"/>
    <n v="4.9000000000000004"/>
    <s v="Excellent"/>
    <x v="1"/>
    <x v="2"/>
    <x v="1"/>
    <x v="0"/>
    <s v="REF789"/>
    <s v="Extra Bed"/>
    <d v="2027-01-09T00:00:00"/>
  </r>
  <r>
    <s v="TR001471"/>
    <x v="1470"/>
    <x v="2"/>
    <s v="C01471"/>
    <s v="Charlie"/>
    <x v="9"/>
    <x v="0"/>
    <x v="3"/>
    <x v="1"/>
    <x v="0"/>
    <x v="3"/>
    <n v="3"/>
    <x v="4"/>
    <x v="2"/>
    <x v="3"/>
    <s v="Half Board"/>
    <n v="10412.85"/>
    <n v="2700.54"/>
    <n v="4.4000000000000004"/>
    <s v="Good"/>
    <x v="1"/>
    <x v="3"/>
    <x v="0"/>
    <x v="1"/>
    <s v="REF123"/>
    <s v="N/A"/>
    <d v="2027-01-10T00:00:00"/>
  </r>
  <r>
    <s v="TR001472"/>
    <x v="1471"/>
    <x v="3"/>
    <s v="C01472"/>
    <s v="Charlie"/>
    <x v="33"/>
    <x v="1"/>
    <x v="3"/>
    <x v="1"/>
    <x v="0"/>
    <x v="3"/>
    <n v="8"/>
    <x v="4"/>
    <x v="0"/>
    <x v="2"/>
    <s v="Breakfast Only"/>
    <n v="32498.36"/>
    <n v="3056.03"/>
    <n v="4.5"/>
    <s v="Excellent"/>
    <x v="2"/>
    <x v="0"/>
    <x v="2"/>
    <x v="0"/>
    <s v="REF123"/>
    <s v="Sea View"/>
    <d v="2027-01-11T00:00:00"/>
  </r>
  <r>
    <s v="TR001473"/>
    <x v="1472"/>
    <x v="2"/>
    <s v="C01473"/>
    <s v="Charlie"/>
    <x v="45"/>
    <x v="2"/>
    <x v="4"/>
    <x v="1"/>
    <x v="0"/>
    <x v="4"/>
    <n v="9"/>
    <x v="0"/>
    <x v="1"/>
    <x v="1"/>
    <s v="Breakfast Only"/>
    <n v="45339.34"/>
    <n v="4988.51"/>
    <n v="2.8"/>
    <s v="Average"/>
    <x v="2"/>
    <x v="3"/>
    <x v="0"/>
    <x v="0"/>
    <s v="N/A"/>
    <s v="Early Check-in"/>
    <d v="2027-01-12T00:00:00"/>
  </r>
  <r>
    <s v="TR001474"/>
    <x v="1473"/>
    <x v="3"/>
    <s v="C01474"/>
    <s v="Alice"/>
    <x v="35"/>
    <x v="2"/>
    <x v="4"/>
    <x v="1"/>
    <x v="0"/>
    <x v="4"/>
    <n v="7"/>
    <x v="4"/>
    <x v="3"/>
    <x v="0"/>
    <s v="Half Board"/>
    <n v="36762.93"/>
    <n v="4875.96"/>
    <n v="3.5"/>
    <s v="None"/>
    <x v="1"/>
    <x v="3"/>
    <x v="1"/>
    <x v="0"/>
    <s v="N/A"/>
    <s v="Wheelchair"/>
    <d v="2027-01-13T00:00:00"/>
  </r>
  <r>
    <s v="TR001475"/>
    <x v="1474"/>
    <x v="1"/>
    <s v="C01475"/>
    <s v="David"/>
    <x v="3"/>
    <x v="1"/>
    <x v="1"/>
    <x v="1"/>
    <x v="0"/>
    <x v="1"/>
    <n v="12"/>
    <x v="0"/>
    <x v="3"/>
    <x v="2"/>
    <s v="Half Board"/>
    <n v="19381.689999999999"/>
    <n v="4831.99"/>
    <n v="2.5"/>
    <s v="None"/>
    <x v="3"/>
    <x v="3"/>
    <x v="1"/>
    <x v="1"/>
    <s v="REF321"/>
    <s v="N/A"/>
    <d v="2027-01-14T00:00:00"/>
  </r>
  <r>
    <s v="TR001476"/>
    <x v="1475"/>
    <x v="1"/>
    <s v="C01476"/>
    <s v="Eva"/>
    <x v="37"/>
    <x v="1"/>
    <x v="2"/>
    <x v="0"/>
    <x v="0"/>
    <x v="2"/>
    <n v="8"/>
    <x v="3"/>
    <x v="1"/>
    <x v="3"/>
    <s v="Half Board"/>
    <n v="30607.03"/>
    <n v="1741.94"/>
    <n v="1.3"/>
    <s v="Poor"/>
    <x v="1"/>
    <x v="0"/>
    <x v="1"/>
    <x v="0"/>
    <s v="REF456"/>
    <s v="Wheelchair"/>
    <d v="2027-01-15T00:00:00"/>
  </r>
  <r>
    <s v="TR001477"/>
    <x v="1476"/>
    <x v="0"/>
    <s v="C01477"/>
    <s v="Bob"/>
    <x v="43"/>
    <x v="1"/>
    <x v="3"/>
    <x v="1"/>
    <x v="0"/>
    <x v="3"/>
    <n v="12"/>
    <x v="1"/>
    <x v="0"/>
    <x v="3"/>
    <s v="Half Board"/>
    <n v="17605.8"/>
    <n v="4956.33"/>
    <n v="2.6"/>
    <s v="Average"/>
    <x v="2"/>
    <x v="3"/>
    <x v="1"/>
    <x v="1"/>
    <s v="N/A"/>
    <s v="Early Check-in"/>
    <d v="2027-01-16T00:00:00"/>
  </r>
  <r>
    <s v="TR001478"/>
    <x v="1477"/>
    <x v="1"/>
    <s v="C01478"/>
    <s v="Bob"/>
    <x v="26"/>
    <x v="2"/>
    <x v="3"/>
    <x v="1"/>
    <x v="0"/>
    <x v="3"/>
    <n v="2"/>
    <x v="4"/>
    <x v="3"/>
    <x v="0"/>
    <s v="Half Board"/>
    <n v="49960.03"/>
    <n v="2277.39"/>
    <n v="3.4"/>
    <s v="Average"/>
    <x v="2"/>
    <x v="2"/>
    <x v="0"/>
    <x v="0"/>
    <s v="N/A"/>
    <s v="Extra Bed"/>
    <d v="2027-01-17T00:00:00"/>
  </r>
  <r>
    <s v="TR001479"/>
    <x v="1478"/>
    <x v="3"/>
    <s v="C01479"/>
    <s v="Charlie"/>
    <x v="41"/>
    <x v="1"/>
    <x v="3"/>
    <x v="1"/>
    <x v="0"/>
    <x v="3"/>
    <n v="5"/>
    <x v="1"/>
    <x v="1"/>
    <x v="2"/>
    <s v="Breakfast Only"/>
    <n v="38195.440000000002"/>
    <n v="4259.18"/>
    <n v="2.1"/>
    <s v="Average"/>
    <x v="2"/>
    <x v="3"/>
    <x v="2"/>
    <x v="0"/>
    <s v="REF456"/>
    <s v="Early Check-in"/>
    <d v="2027-01-18T00:00:00"/>
  </r>
  <r>
    <s v="TR001480"/>
    <x v="1479"/>
    <x v="1"/>
    <s v="C01480"/>
    <s v="David"/>
    <x v="18"/>
    <x v="1"/>
    <x v="3"/>
    <x v="1"/>
    <x v="0"/>
    <x v="3"/>
    <n v="14"/>
    <x v="0"/>
    <x v="1"/>
    <x v="3"/>
    <s v="Full Board"/>
    <n v="31875.94"/>
    <n v="1081.5999999999999"/>
    <n v="4.4000000000000004"/>
    <s v="Good"/>
    <x v="3"/>
    <x v="2"/>
    <x v="2"/>
    <x v="1"/>
    <s v="REF321"/>
    <s v="Extra Bed"/>
    <d v="2027-01-19T00:00:00"/>
  </r>
  <r>
    <s v="TR001481"/>
    <x v="1480"/>
    <x v="0"/>
    <s v="C01481"/>
    <s v="Alice"/>
    <x v="1"/>
    <x v="0"/>
    <x v="4"/>
    <x v="1"/>
    <x v="0"/>
    <x v="4"/>
    <n v="8"/>
    <x v="4"/>
    <x v="0"/>
    <x v="2"/>
    <s v="Half Board"/>
    <n v="22893.18"/>
    <n v="2529.17"/>
    <n v="1.6"/>
    <s v="Poor"/>
    <x v="2"/>
    <x v="3"/>
    <x v="0"/>
    <x v="1"/>
    <s v="REF123"/>
    <s v="Wheelchair"/>
    <d v="2027-01-20T00:00:00"/>
  </r>
  <r>
    <s v="TR001482"/>
    <x v="1481"/>
    <x v="2"/>
    <s v="C01482"/>
    <s v="David"/>
    <x v="10"/>
    <x v="0"/>
    <x v="1"/>
    <x v="1"/>
    <x v="0"/>
    <x v="1"/>
    <n v="2"/>
    <x v="2"/>
    <x v="1"/>
    <x v="1"/>
    <s v="Half Board"/>
    <n v="32053.16"/>
    <n v="4830.0600000000004"/>
    <n v="2.5"/>
    <s v="Average"/>
    <x v="0"/>
    <x v="3"/>
    <x v="0"/>
    <x v="1"/>
    <s v="REF321"/>
    <s v="Extra Bed"/>
    <d v="2027-01-21T00:00:00"/>
  </r>
  <r>
    <s v="TR001483"/>
    <x v="1482"/>
    <x v="3"/>
    <s v="C01483"/>
    <s v="David"/>
    <x v="18"/>
    <x v="2"/>
    <x v="0"/>
    <x v="0"/>
    <x v="0"/>
    <x v="0"/>
    <n v="14"/>
    <x v="3"/>
    <x v="3"/>
    <x v="2"/>
    <s v="Half Board"/>
    <n v="19055.95"/>
    <n v="4735.16"/>
    <n v="1.5"/>
    <s v="Poor"/>
    <x v="0"/>
    <x v="3"/>
    <x v="1"/>
    <x v="1"/>
    <s v="REF456"/>
    <s v="Extra Bed"/>
    <d v="2027-01-22T00:00:00"/>
  </r>
  <r>
    <s v="TR001484"/>
    <x v="1483"/>
    <x v="2"/>
    <s v="C01484"/>
    <s v="Alice"/>
    <x v="12"/>
    <x v="0"/>
    <x v="2"/>
    <x v="0"/>
    <x v="0"/>
    <x v="2"/>
    <n v="2"/>
    <x v="3"/>
    <x v="2"/>
    <x v="1"/>
    <s v="All Inclusive"/>
    <n v="4356.6499999999996"/>
    <n v="3418.67"/>
    <n v="2.6"/>
    <s v="Average"/>
    <x v="3"/>
    <x v="1"/>
    <x v="0"/>
    <x v="1"/>
    <s v="REF123"/>
    <s v="Extra Bed"/>
    <d v="2027-01-23T00:00:00"/>
  </r>
  <r>
    <s v="TR001485"/>
    <x v="1484"/>
    <x v="0"/>
    <s v="C01485"/>
    <s v="Charlie"/>
    <x v="8"/>
    <x v="0"/>
    <x v="3"/>
    <x v="1"/>
    <x v="0"/>
    <x v="3"/>
    <n v="12"/>
    <x v="4"/>
    <x v="0"/>
    <x v="0"/>
    <s v="Breakfast Only"/>
    <n v="21569.16"/>
    <n v="3989.07"/>
    <n v="1.2"/>
    <s v="Poor"/>
    <x v="2"/>
    <x v="1"/>
    <x v="2"/>
    <x v="1"/>
    <s v="REF123"/>
    <s v="Extra Bed"/>
    <d v="2027-01-24T00:00:00"/>
  </r>
  <r>
    <s v="TR001486"/>
    <x v="1485"/>
    <x v="0"/>
    <s v="C01486"/>
    <s v="David"/>
    <x v="3"/>
    <x v="1"/>
    <x v="1"/>
    <x v="1"/>
    <x v="0"/>
    <x v="1"/>
    <n v="7"/>
    <x v="3"/>
    <x v="1"/>
    <x v="1"/>
    <s v="Breakfast Only"/>
    <n v="46732.6"/>
    <n v="882.13"/>
    <n v="2.1"/>
    <s v="None"/>
    <x v="2"/>
    <x v="0"/>
    <x v="0"/>
    <x v="0"/>
    <s v="REF123"/>
    <s v="Extra Bed"/>
    <d v="2027-01-25T00:00:00"/>
  </r>
  <r>
    <s v="TR001487"/>
    <x v="1486"/>
    <x v="0"/>
    <s v="C01487"/>
    <s v="Bob"/>
    <x v="44"/>
    <x v="1"/>
    <x v="0"/>
    <x v="0"/>
    <x v="0"/>
    <x v="0"/>
    <n v="5"/>
    <x v="2"/>
    <x v="0"/>
    <x v="1"/>
    <s v="Full Board"/>
    <n v="32436.15"/>
    <n v="3608.29"/>
    <n v="2.6"/>
    <s v="Average"/>
    <x v="0"/>
    <x v="2"/>
    <x v="0"/>
    <x v="1"/>
    <s v="REF321"/>
    <s v="N/A"/>
    <d v="2027-01-26T00:00:00"/>
  </r>
  <r>
    <s v="TR001488"/>
    <x v="1487"/>
    <x v="2"/>
    <s v="C01488"/>
    <s v="Alice"/>
    <x v="17"/>
    <x v="0"/>
    <x v="1"/>
    <x v="1"/>
    <x v="0"/>
    <x v="1"/>
    <n v="4"/>
    <x v="1"/>
    <x v="1"/>
    <x v="0"/>
    <s v="All Inclusive"/>
    <n v="6945.92"/>
    <n v="3090.25"/>
    <n v="2.9"/>
    <s v="None"/>
    <x v="0"/>
    <x v="0"/>
    <x v="2"/>
    <x v="0"/>
    <s v="REF456"/>
    <s v="Extra Bed"/>
    <d v="2027-01-27T00:00:00"/>
  </r>
  <r>
    <s v="TR001489"/>
    <x v="1488"/>
    <x v="2"/>
    <s v="C01489"/>
    <s v="Eva"/>
    <x v="22"/>
    <x v="0"/>
    <x v="4"/>
    <x v="1"/>
    <x v="0"/>
    <x v="4"/>
    <n v="13"/>
    <x v="2"/>
    <x v="2"/>
    <x v="3"/>
    <s v="All Inclusive"/>
    <n v="44594.7"/>
    <n v="457.76"/>
    <n v="3.2"/>
    <s v="Average"/>
    <x v="1"/>
    <x v="2"/>
    <x v="2"/>
    <x v="0"/>
    <s v="REF321"/>
    <s v="Extra Bed"/>
    <d v="2027-01-28T00:00:00"/>
  </r>
  <r>
    <s v="TR001490"/>
    <x v="1489"/>
    <x v="2"/>
    <s v="C01490"/>
    <s v="Charlie"/>
    <x v="26"/>
    <x v="0"/>
    <x v="0"/>
    <x v="0"/>
    <x v="0"/>
    <x v="0"/>
    <n v="6"/>
    <x v="3"/>
    <x v="0"/>
    <x v="0"/>
    <s v="All Inclusive"/>
    <n v="15637.12"/>
    <n v="565.79999999999995"/>
    <n v="2.1"/>
    <s v="Average"/>
    <x v="3"/>
    <x v="0"/>
    <x v="0"/>
    <x v="0"/>
    <s v="REF321"/>
    <s v="Early Check-in"/>
    <d v="2027-01-29T00:00:00"/>
  </r>
  <r>
    <s v="TR001491"/>
    <x v="1490"/>
    <x v="2"/>
    <s v="C01491"/>
    <s v="Alice"/>
    <x v="43"/>
    <x v="2"/>
    <x v="1"/>
    <x v="1"/>
    <x v="0"/>
    <x v="1"/>
    <n v="10"/>
    <x v="1"/>
    <x v="1"/>
    <x v="2"/>
    <s v="Full Board"/>
    <n v="14457.17"/>
    <n v="542.22"/>
    <n v="3.1"/>
    <s v="Average"/>
    <x v="1"/>
    <x v="0"/>
    <x v="1"/>
    <x v="1"/>
    <s v="REF789"/>
    <s v="Early Check-in"/>
    <d v="2027-01-30T00:00:00"/>
  </r>
  <r>
    <s v="TR001492"/>
    <x v="1491"/>
    <x v="0"/>
    <s v="C01492"/>
    <s v="Eva"/>
    <x v="12"/>
    <x v="2"/>
    <x v="4"/>
    <x v="1"/>
    <x v="0"/>
    <x v="4"/>
    <n v="11"/>
    <x v="2"/>
    <x v="2"/>
    <x v="0"/>
    <s v="Full Board"/>
    <n v="16963.28"/>
    <n v="3621.78"/>
    <n v="3"/>
    <s v="None"/>
    <x v="3"/>
    <x v="3"/>
    <x v="1"/>
    <x v="0"/>
    <s v="N/A"/>
    <s v="Early Check-in"/>
    <d v="2027-01-31T00:00:00"/>
  </r>
  <r>
    <s v="TR001493"/>
    <x v="1492"/>
    <x v="0"/>
    <s v="C01493"/>
    <s v="Eva"/>
    <x v="23"/>
    <x v="2"/>
    <x v="1"/>
    <x v="1"/>
    <x v="0"/>
    <x v="1"/>
    <n v="11"/>
    <x v="0"/>
    <x v="3"/>
    <x v="2"/>
    <s v="Full Board"/>
    <n v="30128.51"/>
    <n v="708.58"/>
    <n v="2.2999999999999998"/>
    <s v="Average"/>
    <x v="2"/>
    <x v="3"/>
    <x v="1"/>
    <x v="0"/>
    <s v="REF321"/>
    <s v="Extra Bed"/>
    <d v="2027-02-01T00:00:00"/>
  </r>
  <r>
    <s v="TR001494"/>
    <x v="1493"/>
    <x v="3"/>
    <s v="C01494"/>
    <s v="David"/>
    <x v="32"/>
    <x v="0"/>
    <x v="1"/>
    <x v="1"/>
    <x v="0"/>
    <x v="1"/>
    <n v="13"/>
    <x v="0"/>
    <x v="1"/>
    <x v="3"/>
    <s v="All Inclusive"/>
    <n v="28600.34"/>
    <n v="2338.66"/>
    <n v="4.3"/>
    <s v="Good"/>
    <x v="2"/>
    <x v="3"/>
    <x v="2"/>
    <x v="0"/>
    <s v="REF789"/>
    <s v="Early Check-in"/>
    <d v="2027-02-02T00:00:00"/>
  </r>
  <r>
    <s v="TR001495"/>
    <x v="1494"/>
    <x v="3"/>
    <s v="C01495"/>
    <s v="David"/>
    <x v="8"/>
    <x v="0"/>
    <x v="0"/>
    <x v="0"/>
    <x v="0"/>
    <x v="0"/>
    <n v="13"/>
    <x v="1"/>
    <x v="2"/>
    <x v="2"/>
    <s v="Breakfast Only"/>
    <n v="26096.45"/>
    <n v="1784.91"/>
    <n v="3.2"/>
    <s v="Average"/>
    <x v="3"/>
    <x v="3"/>
    <x v="2"/>
    <x v="1"/>
    <s v="REF456"/>
    <s v="N/A"/>
    <d v="2027-02-03T00:00:00"/>
  </r>
  <r>
    <s v="TR001496"/>
    <x v="1495"/>
    <x v="2"/>
    <s v="C01496"/>
    <s v="David"/>
    <x v="20"/>
    <x v="2"/>
    <x v="4"/>
    <x v="1"/>
    <x v="0"/>
    <x v="4"/>
    <n v="12"/>
    <x v="1"/>
    <x v="2"/>
    <x v="0"/>
    <s v="All Inclusive"/>
    <n v="36724.230000000003"/>
    <n v="2752.52"/>
    <n v="2.2999999999999998"/>
    <s v="None"/>
    <x v="1"/>
    <x v="3"/>
    <x v="1"/>
    <x v="0"/>
    <s v="REF789"/>
    <s v="Wheelchair"/>
    <d v="2027-02-04T00:00:00"/>
  </r>
  <r>
    <s v="TR001497"/>
    <x v="1496"/>
    <x v="1"/>
    <s v="C01497"/>
    <s v="Alice"/>
    <x v="19"/>
    <x v="2"/>
    <x v="3"/>
    <x v="1"/>
    <x v="0"/>
    <x v="3"/>
    <n v="11"/>
    <x v="1"/>
    <x v="0"/>
    <x v="0"/>
    <s v="Full Board"/>
    <n v="17877.27"/>
    <n v="3532.38"/>
    <n v="4.8"/>
    <s v="Excellent"/>
    <x v="0"/>
    <x v="0"/>
    <x v="0"/>
    <x v="1"/>
    <s v="REF321"/>
    <s v="Early Check-in"/>
    <d v="2027-02-05T00:00:00"/>
  </r>
  <r>
    <s v="TR001498"/>
    <x v="1497"/>
    <x v="1"/>
    <s v="C01498"/>
    <s v="Alice"/>
    <x v="5"/>
    <x v="0"/>
    <x v="2"/>
    <x v="0"/>
    <x v="0"/>
    <x v="2"/>
    <n v="4"/>
    <x v="0"/>
    <x v="1"/>
    <x v="3"/>
    <s v="All Inclusive"/>
    <n v="39757.03"/>
    <n v="3423.61"/>
    <n v="4.4000000000000004"/>
    <s v="Good"/>
    <x v="3"/>
    <x v="2"/>
    <x v="0"/>
    <x v="0"/>
    <s v="REF456"/>
    <s v="Early Check-in"/>
    <d v="2027-02-06T00:00:00"/>
  </r>
  <r>
    <s v="TR001499"/>
    <x v="1498"/>
    <x v="0"/>
    <s v="C01499"/>
    <s v="Charlie"/>
    <x v="46"/>
    <x v="1"/>
    <x v="0"/>
    <x v="0"/>
    <x v="0"/>
    <x v="0"/>
    <n v="6"/>
    <x v="2"/>
    <x v="3"/>
    <x v="0"/>
    <s v="Half Board"/>
    <n v="11240.12"/>
    <n v="2577.6"/>
    <n v="4.9000000000000004"/>
    <s v="Excellent"/>
    <x v="3"/>
    <x v="1"/>
    <x v="0"/>
    <x v="1"/>
    <s v="REF789"/>
    <s v="N/A"/>
    <d v="2027-02-07T00:00:00"/>
  </r>
  <r>
    <s v="TR001500"/>
    <x v="1499"/>
    <x v="0"/>
    <s v="C01500"/>
    <s v="David"/>
    <x v="29"/>
    <x v="2"/>
    <x v="4"/>
    <x v="1"/>
    <x v="0"/>
    <x v="4"/>
    <n v="11"/>
    <x v="1"/>
    <x v="1"/>
    <x v="3"/>
    <s v="All Inclusive"/>
    <n v="39783.18"/>
    <n v="2321.67"/>
    <n v="3.8"/>
    <s v="Good"/>
    <x v="3"/>
    <x v="1"/>
    <x v="2"/>
    <x v="1"/>
    <s v="REF321"/>
    <s v="Sea View"/>
    <d v="2027-02-08T00:00:00"/>
  </r>
  <r>
    <s v="TR001501"/>
    <x v="1500"/>
    <x v="0"/>
    <s v="C01501"/>
    <s v="Eva"/>
    <x v="19"/>
    <x v="0"/>
    <x v="1"/>
    <x v="1"/>
    <x v="0"/>
    <x v="1"/>
    <n v="6"/>
    <x v="0"/>
    <x v="2"/>
    <x v="3"/>
    <s v="All Inclusive"/>
    <n v="34199.07"/>
    <n v="1989.08"/>
    <n v="2.5"/>
    <s v="Average"/>
    <x v="2"/>
    <x v="2"/>
    <x v="2"/>
    <x v="0"/>
    <s v="REF456"/>
    <s v="Sea View"/>
    <d v="2027-02-09T00:00:00"/>
  </r>
  <r>
    <s v="TR001502"/>
    <x v="1501"/>
    <x v="3"/>
    <s v="C01502"/>
    <s v="Bob"/>
    <x v="3"/>
    <x v="0"/>
    <x v="4"/>
    <x v="1"/>
    <x v="0"/>
    <x v="4"/>
    <n v="10"/>
    <x v="1"/>
    <x v="3"/>
    <x v="0"/>
    <s v="Breakfast Only"/>
    <n v="35110.79"/>
    <n v="4309.55"/>
    <n v="2.1"/>
    <s v="Average"/>
    <x v="3"/>
    <x v="1"/>
    <x v="1"/>
    <x v="0"/>
    <s v="REF456"/>
    <s v="N/A"/>
    <d v="2027-02-10T00:00:00"/>
  </r>
  <r>
    <s v="TR001503"/>
    <x v="1502"/>
    <x v="3"/>
    <s v="C01503"/>
    <s v="Charlie"/>
    <x v="5"/>
    <x v="1"/>
    <x v="2"/>
    <x v="0"/>
    <x v="0"/>
    <x v="2"/>
    <n v="12"/>
    <x v="1"/>
    <x v="2"/>
    <x v="1"/>
    <s v="Breakfast Only"/>
    <n v="25633.01"/>
    <n v="1654.26"/>
    <n v="3.7"/>
    <s v="None"/>
    <x v="2"/>
    <x v="0"/>
    <x v="0"/>
    <x v="1"/>
    <s v="N/A"/>
    <s v="Early Check-in"/>
    <d v="2027-02-11T00:00:00"/>
  </r>
  <r>
    <s v="TR001504"/>
    <x v="1503"/>
    <x v="0"/>
    <s v="C01504"/>
    <s v="Alice"/>
    <x v="25"/>
    <x v="0"/>
    <x v="2"/>
    <x v="0"/>
    <x v="0"/>
    <x v="2"/>
    <n v="13"/>
    <x v="1"/>
    <x v="0"/>
    <x v="2"/>
    <s v="Breakfast Only"/>
    <n v="34349.07"/>
    <n v="1296.83"/>
    <n v="4.9000000000000004"/>
    <s v="Excellent"/>
    <x v="0"/>
    <x v="2"/>
    <x v="2"/>
    <x v="1"/>
    <s v="REF321"/>
    <s v="Wheelchair"/>
    <d v="2027-02-12T00:00:00"/>
  </r>
  <r>
    <s v="TR001505"/>
    <x v="1504"/>
    <x v="0"/>
    <s v="C01505"/>
    <s v="Charlie"/>
    <x v="9"/>
    <x v="0"/>
    <x v="3"/>
    <x v="1"/>
    <x v="0"/>
    <x v="3"/>
    <n v="11"/>
    <x v="0"/>
    <x v="1"/>
    <x v="1"/>
    <s v="Half Board"/>
    <n v="6750.46"/>
    <n v="3716.58"/>
    <n v="3.5"/>
    <s v="Good"/>
    <x v="0"/>
    <x v="2"/>
    <x v="2"/>
    <x v="1"/>
    <s v="N/A"/>
    <s v="Early Check-in"/>
    <d v="2027-02-13T00:00:00"/>
  </r>
  <r>
    <s v="TR001506"/>
    <x v="1505"/>
    <x v="0"/>
    <s v="C01506"/>
    <s v="Charlie"/>
    <x v="40"/>
    <x v="2"/>
    <x v="3"/>
    <x v="1"/>
    <x v="0"/>
    <x v="3"/>
    <n v="12"/>
    <x v="2"/>
    <x v="2"/>
    <x v="3"/>
    <s v="Breakfast Only"/>
    <n v="43022.9"/>
    <n v="1798.82"/>
    <n v="4.5"/>
    <s v="Excellent"/>
    <x v="1"/>
    <x v="1"/>
    <x v="1"/>
    <x v="0"/>
    <s v="REF456"/>
    <s v="N/A"/>
    <d v="2027-02-14T00:00:00"/>
  </r>
  <r>
    <s v="TR001507"/>
    <x v="1506"/>
    <x v="1"/>
    <s v="C01507"/>
    <s v="Charlie"/>
    <x v="4"/>
    <x v="2"/>
    <x v="2"/>
    <x v="0"/>
    <x v="0"/>
    <x v="2"/>
    <n v="5"/>
    <x v="0"/>
    <x v="2"/>
    <x v="2"/>
    <s v="Half Board"/>
    <n v="5610.72"/>
    <n v="4234.99"/>
    <n v="2.2999999999999998"/>
    <s v="Average"/>
    <x v="2"/>
    <x v="1"/>
    <x v="0"/>
    <x v="0"/>
    <s v="REF456"/>
    <s v="N/A"/>
    <d v="2027-02-15T00:00:00"/>
  </r>
  <r>
    <s v="TR001508"/>
    <x v="1507"/>
    <x v="3"/>
    <s v="C01508"/>
    <s v="Charlie"/>
    <x v="2"/>
    <x v="1"/>
    <x v="0"/>
    <x v="0"/>
    <x v="0"/>
    <x v="0"/>
    <n v="2"/>
    <x v="0"/>
    <x v="1"/>
    <x v="1"/>
    <s v="Full Board"/>
    <n v="9990.85"/>
    <n v="1639.44"/>
    <n v="2.6"/>
    <s v="Average"/>
    <x v="0"/>
    <x v="0"/>
    <x v="2"/>
    <x v="0"/>
    <s v="REF789"/>
    <s v="Extra Bed"/>
    <d v="2027-02-16T00:00:00"/>
  </r>
  <r>
    <s v="TR001509"/>
    <x v="1508"/>
    <x v="1"/>
    <s v="C01509"/>
    <s v="Bob"/>
    <x v="10"/>
    <x v="1"/>
    <x v="0"/>
    <x v="0"/>
    <x v="0"/>
    <x v="0"/>
    <n v="11"/>
    <x v="1"/>
    <x v="3"/>
    <x v="0"/>
    <s v="Breakfast Only"/>
    <n v="30109.119999999999"/>
    <n v="3509.72"/>
    <n v="4.5999999999999996"/>
    <s v="None"/>
    <x v="0"/>
    <x v="3"/>
    <x v="2"/>
    <x v="0"/>
    <s v="N/A"/>
    <s v="N/A"/>
    <d v="2027-02-17T00:00:00"/>
  </r>
  <r>
    <s v="TR001510"/>
    <x v="1509"/>
    <x v="1"/>
    <s v="C01510"/>
    <s v="David"/>
    <x v="37"/>
    <x v="0"/>
    <x v="1"/>
    <x v="1"/>
    <x v="0"/>
    <x v="1"/>
    <n v="6"/>
    <x v="4"/>
    <x v="2"/>
    <x v="1"/>
    <s v="All Inclusive"/>
    <n v="37752.339999999997"/>
    <n v="225.55"/>
    <n v="4"/>
    <s v="Good"/>
    <x v="1"/>
    <x v="2"/>
    <x v="2"/>
    <x v="0"/>
    <s v="REF123"/>
    <s v="Extra Bed"/>
    <d v="2027-02-18T00:00:00"/>
  </r>
  <r>
    <s v="TR001511"/>
    <x v="1510"/>
    <x v="0"/>
    <s v="C01511"/>
    <s v="Eva"/>
    <x v="3"/>
    <x v="2"/>
    <x v="3"/>
    <x v="1"/>
    <x v="0"/>
    <x v="3"/>
    <n v="2"/>
    <x v="4"/>
    <x v="1"/>
    <x v="2"/>
    <s v="All Inclusive"/>
    <n v="6583.82"/>
    <n v="1927.81"/>
    <n v="4.9000000000000004"/>
    <s v="Excellent"/>
    <x v="1"/>
    <x v="3"/>
    <x v="2"/>
    <x v="1"/>
    <s v="REF321"/>
    <s v="N/A"/>
    <d v="2027-02-19T00:00:00"/>
  </r>
  <r>
    <s v="TR001512"/>
    <x v="1511"/>
    <x v="0"/>
    <s v="C01512"/>
    <s v="Charlie"/>
    <x v="50"/>
    <x v="1"/>
    <x v="1"/>
    <x v="1"/>
    <x v="0"/>
    <x v="1"/>
    <n v="7"/>
    <x v="4"/>
    <x v="0"/>
    <x v="2"/>
    <s v="Half Board"/>
    <n v="46275.95"/>
    <n v="1716.15"/>
    <n v="4.0999999999999996"/>
    <s v="Good"/>
    <x v="1"/>
    <x v="1"/>
    <x v="0"/>
    <x v="1"/>
    <s v="N/A"/>
    <s v="Extra Bed"/>
    <d v="2027-02-20T00:00:00"/>
  </r>
  <r>
    <s v="TR001513"/>
    <x v="1512"/>
    <x v="2"/>
    <s v="C01513"/>
    <s v="Charlie"/>
    <x v="37"/>
    <x v="1"/>
    <x v="3"/>
    <x v="1"/>
    <x v="0"/>
    <x v="3"/>
    <n v="13"/>
    <x v="0"/>
    <x v="0"/>
    <x v="2"/>
    <s v="Breakfast Only"/>
    <n v="48759.56"/>
    <n v="4083.39"/>
    <n v="2.8"/>
    <s v="None"/>
    <x v="2"/>
    <x v="2"/>
    <x v="1"/>
    <x v="1"/>
    <s v="REF456"/>
    <s v="Extra Bed"/>
    <d v="2027-02-21T00:00:00"/>
  </r>
  <r>
    <s v="TR001514"/>
    <x v="1513"/>
    <x v="2"/>
    <s v="C01514"/>
    <s v="Charlie"/>
    <x v="51"/>
    <x v="1"/>
    <x v="2"/>
    <x v="0"/>
    <x v="0"/>
    <x v="2"/>
    <n v="11"/>
    <x v="1"/>
    <x v="1"/>
    <x v="2"/>
    <s v="All Inclusive"/>
    <n v="31479.66"/>
    <n v="4835.28"/>
    <n v="3.1"/>
    <s v="None"/>
    <x v="3"/>
    <x v="3"/>
    <x v="0"/>
    <x v="1"/>
    <s v="REF789"/>
    <s v="Early Check-in"/>
    <d v="2027-02-22T00:00:00"/>
  </r>
  <r>
    <s v="TR001515"/>
    <x v="1514"/>
    <x v="1"/>
    <s v="C01515"/>
    <s v="David"/>
    <x v="1"/>
    <x v="0"/>
    <x v="0"/>
    <x v="0"/>
    <x v="0"/>
    <x v="0"/>
    <n v="11"/>
    <x v="4"/>
    <x v="2"/>
    <x v="1"/>
    <s v="Full Board"/>
    <n v="25618.44"/>
    <n v="2304.41"/>
    <n v="4.5999999999999996"/>
    <s v="Excellent"/>
    <x v="2"/>
    <x v="0"/>
    <x v="1"/>
    <x v="1"/>
    <s v="REF321"/>
    <s v="Extra Bed"/>
    <d v="2027-02-23T00:00:00"/>
  </r>
  <r>
    <s v="TR001516"/>
    <x v="1515"/>
    <x v="3"/>
    <s v="C01516"/>
    <s v="Alice"/>
    <x v="51"/>
    <x v="2"/>
    <x v="0"/>
    <x v="0"/>
    <x v="0"/>
    <x v="0"/>
    <n v="8"/>
    <x v="3"/>
    <x v="1"/>
    <x v="0"/>
    <s v="Breakfast Only"/>
    <n v="37845.56"/>
    <n v="4124.18"/>
    <n v="3.2"/>
    <s v="Average"/>
    <x v="1"/>
    <x v="0"/>
    <x v="2"/>
    <x v="1"/>
    <s v="REF321"/>
    <s v="Sea View"/>
    <d v="2027-02-24T00:00:00"/>
  </r>
  <r>
    <s v="TR001517"/>
    <x v="1516"/>
    <x v="0"/>
    <s v="C01517"/>
    <s v="Alice"/>
    <x v="29"/>
    <x v="1"/>
    <x v="2"/>
    <x v="0"/>
    <x v="0"/>
    <x v="2"/>
    <n v="2"/>
    <x v="3"/>
    <x v="1"/>
    <x v="0"/>
    <s v="Full Board"/>
    <n v="18432.8"/>
    <n v="3498.47"/>
    <n v="2"/>
    <s v="Average"/>
    <x v="3"/>
    <x v="0"/>
    <x v="0"/>
    <x v="0"/>
    <s v="REF789"/>
    <s v="N/A"/>
    <d v="2027-02-25T00:00:00"/>
  </r>
  <r>
    <s v="TR001518"/>
    <x v="1517"/>
    <x v="0"/>
    <s v="C01518"/>
    <s v="Bob"/>
    <x v="15"/>
    <x v="2"/>
    <x v="1"/>
    <x v="1"/>
    <x v="0"/>
    <x v="1"/>
    <n v="11"/>
    <x v="3"/>
    <x v="2"/>
    <x v="2"/>
    <s v="All Inclusive"/>
    <n v="26183.43"/>
    <n v="4836.93"/>
    <n v="2.7"/>
    <s v="None"/>
    <x v="0"/>
    <x v="2"/>
    <x v="1"/>
    <x v="1"/>
    <s v="REF456"/>
    <s v="Wheelchair"/>
    <d v="2027-02-26T00:00:00"/>
  </r>
  <r>
    <s v="TR001519"/>
    <x v="1518"/>
    <x v="1"/>
    <s v="C01519"/>
    <s v="Alice"/>
    <x v="51"/>
    <x v="1"/>
    <x v="1"/>
    <x v="1"/>
    <x v="0"/>
    <x v="1"/>
    <n v="5"/>
    <x v="2"/>
    <x v="3"/>
    <x v="0"/>
    <s v="Breakfast Only"/>
    <n v="46059.1"/>
    <n v="4055.54"/>
    <n v="3.1"/>
    <s v="Average"/>
    <x v="2"/>
    <x v="2"/>
    <x v="1"/>
    <x v="0"/>
    <s v="REF123"/>
    <s v="N/A"/>
    <d v="2027-02-27T00:00:00"/>
  </r>
  <r>
    <s v="TR001520"/>
    <x v="1519"/>
    <x v="2"/>
    <s v="C01520"/>
    <s v="Charlie"/>
    <x v="20"/>
    <x v="1"/>
    <x v="4"/>
    <x v="1"/>
    <x v="0"/>
    <x v="4"/>
    <n v="10"/>
    <x v="1"/>
    <x v="3"/>
    <x v="1"/>
    <s v="Half Board"/>
    <n v="47915.8"/>
    <n v="387.39"/>
    <n v="1.4"/>
    <s v="Poor"/>
    <x v="1"/>
    <x v="2"/>
    <x v="2"/>
    <x v="0"/>
    <s v="REF789"/>
    <s v="Early Check-in"/>
    <d v="2027-02-28T00:00:00"/>
  </r>
  <r>
    <s v="TR001521"/>
    <x v="1520"/>
    <x v="3"/>
    <s v="C01521"/>
    <s v="Charlie"/>
    <x v="8"/>
    <x v="2"/>
    <x v="3"/>
    <x v="1"/>
    <x v="0"/>
    <x v="3"/>
    <n v="14"/>
    <x v="0"/>
    <x v="0"/>
    <x v="0"/>
    <s v="All Inclusive"/>
    <n v="46572.25"/>
    <n v="3566.41"/>
    <n v="4"/>
    <s v="None"/>
    <x v="1"/>
    <x v="2"/>
    <x v="1"/>
    <x v="0"/>
    <s v="REF123"/>
    <s v="Early Check-in"/>
    <d v="2027-03-01T00:00:00"/>
  </r>
  <r>
    <s v="TR001522"/>
    <x v="1521"/>
    <x v="2"/>
    <s v="C01522"/>
    <s v="Charlie"/>
    <x v="1"/>
    <x v="2"/>
    <x v="1"/>
    <x v="1"/>
    <x v="0"/>
    <x v="1"/>
    <n v="2"/>
    <x v="0"/>
    <x v="3"/>
    <x v="3"/>
    <s v="Full Board"/>
    <n v="15335.06"/>
    <n v="2677.5"/>
    <n v="1.4"/>
    <s v="Poor"/>
    <x v="3"/>
    <x v="2"/>
    <x v="1"/>
    <x v="0"/>
    <s v="N/A"/>
    <s v="Extra Bed"/>
    <d v="2027-03-02T00:00:00"/>
  </r>
  <r>
    <s v="TR001523"/>
    <x v="1522"/>
    <x v="2"/>
    <s v="C01523"/>
    <s v="Bob"/>
    <x v="23"/>
    <x v="2"/>
    <x v="2"/>
    <x v="0"/>
    <x v="0"/>
    <x v="2"/>
    <n v="10"/>
    <x v="1"/>
    <x v="1"/>
    <x v="0"/>
    <s v="Breakfast Only"/>
    <n v="13926.04"/>
    <n v="82.18"/>
    <n v="2.6"/>
    <s v="None"/>
    <x v="2"/>
    <x v="3"/>
    <x v="1"/>
    <x v="1"/>
    <s v="REF321"/>
    <s v="Early Check-in"/>
    <d v="2027-03-03T00:00:00"/>
  </r>
  <r>
    <s v="TR001524"/>
    <x v="1523"/>
    <x v="2"/>
    <s v="C01524"/>
    <s v="Charlie"/>
    <x v="12"/>
    <x v="0"/>
    <x v="1"/>
    <x v="1"/>
    <x v="0"/>
    <x v="1"/>
    <n v="9"/>
    <x v="2"/>
    <x v="2"/>
    <x v="2"/>
    <s v="Full Board"/>
    <n v="16990.23"/>
    <n v="1256.56"/>
    <n v="4.2"/>
    <s v="Good"/>
    <x v="0"/>
    <x v="3"/>
    <x v="2"/>
    <x v="1"/>
    <s v="REF456"/>
    <s v="Early Check-in"/>
    <d v="2027-03-04T00:00:00"/>
  </r>
  <r>
    <s v="TR001525"/>
    <x v="1524"/>
    <x v="2"/>
    <s v="C01525"/>
    <s v="Alice"/>
    <x v="40"/>
    <x v="1"/>
    <x v="0"/>
    <x v="0"/>
    <x v="0"/>
    <x v="0"/>
    <n v="6"/>
    <x v="1"/>
    <x v="0"/>
    <x v="0"/>
    <s v="Full Board"/>
    <n v="23741.62"/>
    <n v="4608.78"/>
    <n v="2.9"/>
    <s v="Average"/>
    <x v="0"/>
    <x v="0"/>
    <x v="0"/>
    <x v="0"/>
    <s v="REF123"/>
    <s v="N/A"/>
    <d v="2027-03-05T00:00:00"/>
  </r>
  <r>
    <s v="TR001526"/>
    <x v="1525"/>
    <x v="0"/>
    <s v="C01526"/>
    <s v="David"/>
    <x v="44"/>
    <x v="0"/>
    <x v="3"/>
    <x v="1"/>
    <x v="0"/>
    <x v="3"/>
    <n v="7"/>
    <x v="2"/>
    <x v="3"/>
    <x v="0"/>
    <s v="Half Board"/>
    <n v="17765.87"/>
    <n v="4630.3100000000004"/>
    <n v="4.4000000000000004"/>
    <s v="Good"/>
    <x v="3"/>
    <x v="3"/>
    <x v="2"/>
    <x v="0"/>
    <s v="REF456"/>
    <s v="Sea View"/>
    <d v="2027-03-06T00:00:00"/>
  </r>
  <r>
    <s v="TR001527"/>
    <x v="1526"/>
    <x v="0"/>
    <s v="C01527"/>
    <s v="David"/>
    <x v="7"/>
    <x v="2"/>
    <x v="4"/>
    <x v="1"/>
    <x v="0"/>
    <x v="4"/>
    <n v="8"/>
    <x v="4"/>
    <x v="1"/>
    <x v="0"/>
    <s v="Half Board"/>
    <n v="20588"/>
    <n v="3994.25"/>
    <n v="2.4"/>
    <s v="Average"/>
    <x v="3"/>
    <x v="3"/>
    <x v="1"/>
    <x v="1"/>
    <s v="N/A"/>
    <s v="Sea View"/>
    <d v="2027-03-07T00:00:00"/>
  </r>
  <r>
    <s v="TR001528"/>
    <x v="1527"/>
    <x v="2"/>
    <s v="C01528"/>
    <s v="Eva"/>
    <x v="22"/>
    <x v="1"/>
    <x v="3"/>
    <x v="1"/>
    <x v="0"/>
    <x v="3"/>
    <n v="5"/>
    <x v="4"/>
    <x v="0"/>
    <x v="0"/>
    <s v="All Inclusive"/>
    <n v="32169.94"/>
    <n v="4908.8999999999996"/>
    <n v="4.8"/>
    <s v="Excellent"/>
    <x v="0"/>
    <x v="0"/>
    <x v="1"/>
    <x v="1"/>
    <s v="REF123"/>
    <s v="Extra Bed"/>
    <d v="2027-03-08T00:00:00"/>
  </r>
  <r>
    <s v="TR001529"/>
    <x v="1528"/>
    <x v="3"/>
    <s v="C01529"/>
    <s v="Alice"/>
    <x v="0"/>
    <x v="0"/>
    <x v="0"/>
    <x v="0"/>
    <x v="0"/>
    <x v="0"/>
    <n v="7"/>
    <x v="2"/>
    <x v="2"/>
    <x v="3"/>
    <s v="Half Board"/>
    <n v="38838.71"/>
    <n v="4032.73"/>
    <n v="1.8"/>
    <s v="None"/>
    <x v="3"/>
    <x v="0"/>
    <x v="0"/>
    <x v="1"/>
    <s v="REF456"/>
    <s v="Early Check-in"/>
    <d v="2027-03-09T00:00:00"/>
  </r>
  <r>
    <s v="TR001530"/>
    <x v="1529"/>
    <x v="1"/>
    <s v="C01530"/>
    <s v="Charlie"/>
    <x v="14"/>
    <x v="1"/>
    <x v="0"/>
    <x v="0"/>
    <x v="0"/>
    <x v="0"/>
    <n v="8"/>
    <x v="1"/>
    <x v="3"/>
    <x v="1"/>
    <s v="Half Board"/>
    <n v="37571.24"/>
    <n v="51.02"/>
    <n v="1.2"/>
    <s v="Poor"/>
    <x v="3"/>
    <x v="1"/>
    <x v="1"/>
    <x v="0"/>
    <s v="REF456"/>
    <s v="Early Check-in"/>
    <d v="2027-03-10T00:00:00"/>
  </r>
  <r>
    <s v="TR001531"/>
    <x v="1530"/>
    <x v="3"/>
    <s v="C01531"/>
    <s v="David"/>
    <x v="4"/>
    <x v="0"/>
    <x v="0"/>
    <x v="0"/>
    <x v="0"/>
    <x v="0"/>
    <n v="12"/>
    <x v="4"/>
    <x v="1"/>
    <x v="2"/>
    <s v="All Inclusive"/>
    <n v="41277.910000000003"/>
    <n v="1439.17"/>
    <n v="4.5"/>
    <s v="Excellent"/>
    <x v="2"/>
    <x v="0"/>
    <x v="0"/>
    <x v="1"/>
    <s v="N/A"/>
    <s v="Sea View"/>
    <d v="2027-03-11T00:00:00"/>
  </r>
  <r>
    <s v="TR001532"/>
    <x v="1531"/>
    <x v="3"/>
    <s v="C01532"/>
    <s v="Alice"/>
    <x v="0"/>
    <x v="2"/>
    <x v="0"/>
    <x v="0"/>
    <x v="0"/>
    <x v="0"/>
    <n v="7"/>
    <x v="1"/>
    <x v="2"/>
    <x v="2"/>
    <s v="All Inclusive"/>
    <n v="4512.67"/>
    <n v="153.12"/>
    <n v="4"/>
    <s v="Good"/>
    <x v="3"/>
    <x v="3"/>
    <x v="1"/>
    <x v="1"/>
    <s v="REF789"/>
    <s v="Extra Bed"/>
    <d v="2027-03-12T00:00:00"/>
  </r>
  <r>
    <s v="TR001533"/>
    <x v="1532"/>
    <x v="3"/>
    <s v="C01533"/>
    <s v="David"/>
    <x v="37"/>
    <x v="0"/>
    <x v="2"/>
    <x v="0"/>
    <x v="0"/>
    <x v="2"/>
    <n v="12"/>
    <x v="4"/>
    <x v="1"/>
    <x v="0"/>
    <s v="All Inclusive"/>
    <n v="5243.49"/>
    <n v="470.54"/>
    <n v="1.9"/>
    <s v="Poor"/>
    <x v="1"/>
    <x v="2"/>
    <x v="1"/>
    <x v="0"/>
    <s v="N/A"/>
    <s v="Early Check-in"/>
    <d v="2027-03-13T00:00:00"/>
  </r>
  <r>
    <s v="TR001534"/>
    <x v="1533"/>
    <x v="2"/>
    <s v="C01534"/>
    <s v="Charlie"/>
    <x v="24"/>
    <x v="1"/>
    <x v="4"/>
    <x v="1"/>
    <x v="0"/>
    <x v="4"/>
    <n v="14"/>
    <x v="1"/>
    <x v="1"/>
    <x v="1"/>
    <s v="All Inclusive"/>
    <n v="40101"/>
    <n v="1094.2"/>
    <n v="4.9000000000000004"/>
    <s v="Excellent"/>
    <x v="1"/>
    <x v="0"/>
    <x v="2"/>
    <x v="0"/>
    <s v="REF123"/>
    <s v="Extra Bed"/>
    <d v="2027-03-14T00:00:00"/>
  </r>
  <r>
    <s v="TR001535"/>
    <x v="1534"/>
    <x v="0"/>
    <s v="C01535"/>
    <s v="David"/>
    <x v="11"/>
    <x v="1"/>
    <x v="0"/>
    <x v="0"/>
    <x v="0"/>
    <x v="0"/>
    <n v="13"/>
    <x v="1"/>
    <x v="1"/>
    <x v="0"/>
    <s v="Full Board"/>
    <n v="28054.7"/>
    <n v="2517.79"/>
    <n v="3"/>
    <s v="Average"/>
    <x v="1"/>
    <x v="1"/>
    <x v="2"/>
    <x v="1"/>
    <s v="REF123"/>
    <s v="N/A"/>
    <d v="2027-03-15T00:00:00"/>
  </r>
  <r>
    <s v="TR001536"/>
    <x v="1535"/>
    <x v="3"/>
    <s v="C01536"/>
    <s v="Eva"/>
    <x v="13"/>
    <x v="1"/>
    <x v="0"/>
    <x v="0"/>
    <x v="0"/>
    <x v="0"/>
    <n v="7"/>
    <x v="3"/>
    <x v="2"/>
    <x v="3"/>
    <s v="Full Board"/>
    <n v="30172.61"/>
    <n v="4237.66"/>
    <n v="4.8"/>
    <s v="Excellent"/>
    <x v="3"/>
    <x v="3"/>
    <x v="0"/>
    <x v="0"/>
    <s v="REF321"/>
    <s v="Early Check-in"/>
    <d v="2027-03-16T00:00:00"/>
  </r>
  <r>
    <s v="TR001537"/>
    <x v="1536"/>
    <x v="2"/>
    <s v="C01537"/>
    <s v="Eva"/>
    <x v="18"/>
    <x v="1"/>
    <x v="1"/>
    <x v="1"/>
    <x v="0"/>
    <x v="1"/>
    <n v="3"/>
    <x v="2"/>
    <x v="0"/>
    <x v="1"/>
    <s v="All Inclusive"/>
    <n v="5471.58"/>
    <n v="4309.83"/>
    <n v="3"/>
    <s v="None"/>
    <x v="0"/>
    <x v="1"/>
    <x v="2"/>
    <x v="0"/>
    <s v="REF456"/>
    <s v="Early Check-in"/>
    <d v="2027-03-17T00:00:00"/>
  </r>
  <r>
    <s v="TR001538"/>
    <x v="1537"/>
    <x v="3"/>
    <s v="C01538"/>
    <s v="David"/>
    <x v="16"/>
    <x v="2"/>
    <x v="4"/>
    <x v="1"/>
    <x v="0"/>
    <x v="4"/>
    <n v="6"/>
    <x v="0"/>
    <x v="1"/>
    <x v="1"/>
    <s v="All Inclusive"/>
    <n v="14999.75"/>
    <n v="3081.01"/>
    <n v="2.9"/>
    <s v="Average"/>
    <x v="1"/>
    <x v="1"/>
    <x v="0"/>
    <x v="0"/>
    <s v="REF123"/>
    <s v="Early Check-in"/>
    <d v="2027-03-18T00:00:00"/>
  </r>
  <r>
    <s v="TR001539"/>
    <x v="1538"/>
    <x v="3"/>
    <s v="C01539"/>
    <s v="Alice"/>
    <x v="25"/>
    <x v="0"/>
    <x v="3"/>
    <x v="1"/>
    <x v="0"/>
    <x v="3"/>
    <n v="4"/>
    <x v="2"/>
    <x v="0"/>
    <x v="1"/>
    <s v="Breakfast Only"/>
    <n v="33002.65"/>
    <n v="4640.88"/>
    <n v="2.8"/>
    <s v="Average"/>
    <x v="2"/>
    <x v="3"/>
    <x v="2"/>
    <x v="0"/>
    <s v="REF789"/>
    <s v="Sea View"/>
    <d v="2027-03-19T00:00:00"/>
  </r>
  <r>
    <s v="TR001540"/>
    <x v="1539"/>
    <x v="2"/>
    <s v="C01540"/>
    <s v="Alice"/>
    <x v="9"/>
    <x v="2"/>
    <x v="4"/>
    <x v="1"/>
    <x v="0"/>
    <x v="4"/>
    <n v="8"/>
    <x v="1"/>
    <x v="0"/>
    <x v="1"/>
    <s v="Breakfast Only"/>
    <n v="43381.55"/>
    <n v="2500.31"/>
    <n v="2.2999999999999998"/>
    <s v="Average"/>
    <x v="3"/>
    <x v="1"/>
    <x v="0"/>
    <x v="0"/>
    <s v="REF789"/>
    <s v="Sea View"/>
    <d v="2027-03-20T00:00:00"/>
  </r>
  <r>
    <s v="TR001541"/>
    <x v="1540"/>
    <x v="0"/>
    <s v="C01541"/>
    <s v="Alice"/>
    <x v="15"/>
    <x v="2"/>
    <x v="4"/>
    <x v="1"/>
    <x v="0"/>
    <x v="4"/>
    <n v="5"/>
    <x v="1"/>
    <x v="3"/>
    <x v="0"/>
    <s v="Breakfast Only"/>
    <n v="46098.22"/>
    <n v="4445.18"/>
    <n v="3.1"/>
    <s v="Average"/>
    <x v="0"/>
    <x v="3"/>
    <x v="1"/>
    <x v="1"/>
    <s v="N/A"/>
    <s v="Early Check-in"/>
    <d v="2027-03-21T00:00:00"/>
  </r>
  <r>
    <s v="TR001542"/>
    <x v="1541"/>
    <x v="0"/>
    <s v="C01542"/>
    <s v="David"/>
    <x v="11"/>
    <x v="2"/>
    <x v="4"/>
    <x v="1"/>
    <x v="0"/>
    <x v="4"/>
    <n v="2"/>
    <x v="2"/>
    <x v="3"/>
    <x v="3"/>
    <s v="Half Board"/>
    <n v="26519.72"/>
    <n v="2270.33"/>
    <n v="2.8"/>
    <s v="Average"/>
    <x v="0"/>
    <x v="1"/>
    <x v="0"/>
    <x v="1"/>
    <s v="REF123"/>
    <s v="Early Check-in"/>
    <d v="2027-03-22T00:00:00"/>
  </r>
  <r>
    <s v="TR001543"/>
    <x v="1542"/>
    <x v="1"/>
    <s v="C01543"/>
    <s v="Alice"/>
    <x v="47"/>
    <x v="1"/>
    <x v="0"/>
    <x v="0"/>
    <x v="0"/>
    <x v="0"/>
    <n v="13"/>
    <x v="1"/>
    <x v="0"/>
    <x v="1"/>
    <s v="Full Board"/>
    <n v="28637.29"/>
    <n v="1386.13"/>
    <n v="1.1000000000000001"/>
    <s v="None"/>
    <x v="3"/>
    <x v="2"/>
    <x v="2"/>
    <x v="1"/>
    <s v="REF123"/>
    <s v="N/A"/>
    <d v="2027-03-23T00:00:00"/>
  </r>
  <r>
    <s v="TR001544"/>
    <x v="1543"/>
    <x v="2"/>
    <s v="C01544"/>
    <s v="Charlie"/>
    <x v="18"/>
    <x v="1"/>
    <x v="0"/>
    <x v="0"/>
    <x v="0"/>
    <x v="0"/>
    <n v="13"/>
    <x v="4"/>
    <x v="3"/>
    <x v="2"/>
    <s v="Full Board"/>
    <n v="42153.33"/>
    <n v="4582.0600000000004"/>
    <n v="2"/>
    <s v="Average"/>
    <x v="3"/>
    <x v="0"/>
    <x v="0"/>
    <x v="1"/>
    <s v="REF321"/>
    <s v="N/A"/>
    <d v="2027-03-24T00:00:00"/>
  </r>
  <r>
    <s v="TR001545"/>
    <x v="1544"/>
    <x v="1"/>
    <s v="C01545"/>
    <s v="Eva"/>
    <x v="20"/>
    <x v="1"/>
    <x v="2"/>
    <x v="0"/>
    <x v="0"/>
    <x v="2"/>
    <n v="7"/>
    <x v="1"/>
    <x v="3"/>
    <x v="2"/>
    <s v="Breakfast Only"/>
    <n v="28268.36"/>
    <n v="1939.68"/>
    <n v="1.9"/>
    <s v="Poor"/>
    <x v="2"/>
    <x v="2"/>
    <x v="2"/>
    <x v="1"/>
    <s v="REF321"/>
    <s v="Extra Bed"/>
    <d v="2027-03-25T00:00:00"/>
  </r>
  <r>
    <s v="TR001546"/>
    <x v="1545"/>
    <x v="1"/>
    <s v="C01546"/>
    <s v="Charlie"/>
    <x v="7"/>
    <x v="0"/>
    <x v="3"/>
    <x v="1"/>
    <x v="0"/>
    <x v="3"/>
    <n v="7"/>
    <x v="2"/>
    <x v="0"/>
    <x v="3"/>
    <s v="Breakfast Only"/>
    <n v="27292.35"/>
    <n v="2517.02"/>
    <n v="4.5"/>
    <s v="Excellent"/>
    <x v="3"/>
    <x v="2"/>
    <x v="1"/>
    <x v="0"/>
    <s v="REF321"/>
    <s v="Extra Bed"/>
    <d v="2027-03-26T00:00:00"/>
  </r>
  <r>
    <s v="TR001547"/>
    <x v="1546"/>
    <x v="1"/>
    <s v="C01547"/>
    <s v="Alice"/>
    <x v="8"/>
    <x v="1"/>
    <x v="1"/>
    <x v="1"/>
    <x v="0"/>
    <x v="1"/>
    <n v="8"/>
    <x v="2"/>
    <x v="2"/>
    <x v="2"/>
    <s v="Full Board"/>
    <n v="45538.95"/>
    <n v="1644.3"/>
    <n v="3.4"/>
    <s v="Average"/>
    <x v="3"/>
    <x v="1"/>
    <x v="2"/>
    <x v="1"/>
    <s v="REF123"/>
    <s v="Sea View"/>
    <d v="2027-03-27T00:00:00"/>
  </r>
  <r>
    <s v="TR001548"/>
    <x v="1547"/>
    <x v="0"/>
    <s v="C01548"/>
    <s v="Charlie"/>
    <x v="4"/>
    <x v="0"/>
    <x v="4"/>
    <x v="1"/>
    <x v="0"/>
    <x v="4"/>
    <n v="12"/>
    <x v="2"/>
    <x v="3"/>
    <x v="0"/>
    <s v="Half Board"/>
    <n v="40126.839999999997"/>
    <n v="3314.19"/>
    <n v="4.0999999999999996"/>
    <s v="None"/>
    <x v="0"/>
    <x v="0"/>
    <x v="1"/>
    <x v="1"/>
    <s v="N/A"/>
    <s v="Wheelchair"/>
    <d v="2027-03-28T00:00:00"/>
  </r>
  <r>
    <s v="TR001549"/>
    <x v="1548"/>
    <x v="2"/>
    <s v="C01549"/>
    <s v="Alice"/>
    <x v="28"/>
    <x v="1"/>
    <x v="3"/>
    <x v="1"/>
    <x v="0"/>
    <x v="3"/>
    <n v="9"/>
    <x v="3"/>
    <x v="3"/>
    <x v="0"/>
    <s v="Breakfast Only"/>
    <n v="45726.41"/>
    <n v="4975.16"/>
    <n v="4.8"/>
    <s v="Excellent"/>
    <x v="1"/>
    <x v="0"/>
    <x v="1"/>
    <x v="0"/>
    <s v="N/A"/>
    <s v="N/A"/>
    <d v="2027-03-29T00:00:00"/>
  </r>
  <r>
    <s v="TR001550"/>
    <x v="1549"/>
    <x v="1"/>
    <s v="C01550"/>
    <s v="David"/>
    <x v="25"/>
    <x v="1"/>
    <x v="3"/>
    <x v="1"/>
    <x v="0"/>
    <x v="3"/>
    <n v="4"/>
    <x v="3"/>
    <x v="2"/>
    <x v="3"/>
    <s v="All Inclusive"/>
    <n v="13257.61"/>
    <n v="127.57"/>
    <n v="3.6"/>
    <s v="Good"/>
    <x v="1"/>
    <x v="0"/>
    <x v="2"/>
    <x v="1"/>
    <s v="N/A"/>
    <s v="Extra Bed"/>
    <d v="2027-03-30T00:00:00"/>
  </r>
  <r>
    <s v="TR001551"/>
    <x v="1550"/>
    <x v="2"/>
    <s v="C01551"/>
    <s v="Charlie"/>
    <x v="40"/>
    <x v="2"/>
    <x v="2"/>
    <x v="0"/>
    <x v="0"/>
    <x v="2"/>
    <n v="7"/>
    <x v="3"/>
    <x v="2"/>
    <x v="1"/>
    <s v="Breakfast Only"/>
    <n v="27645.65"/>
    <n v="4499.24"/>
    <n v="4.9000000000000004"/>
    <s v="Excellent"/>
    <x v="0"/>
    <x v="1"/>
    <x v="1"/>
    <x v="1"/>
    <s v="N/A"/>
    <s v="N/A"/>
    <d v="2027-03-31T00:00:00"/>
  </r>
  <r>
    <s v="TR001552"/>
    <x v="1551"/>
    <x v="2"/>
    <s v="C01552"/>
    <s v="David"/>
    <x v="51"/>
    <x v="2"/>
    <x v="1"/>
    <x v="1"/>
    <x v="0"/>
    <x v="1"/>
    <n v="11"/>
    <x v="3"/>
    <x v="2"/>
    <x v="2"/>
    <s v="Full Board"/>
    <n v="42596.19"/>
    <n v="19.63"/>
    <n v="2.2000000000000002"/>
    <s v="Average"/>
    <x v="3"/>
    <x v="2"/>
    <x v="2"/>
    <x v="1"/>
    <s v="REF789"/>
    <s v="N/A"/>
    <d v="2027-04-01T00:00:00"/>
  </r>
  <r>
    <s v="TR001553"/>
    <x v="1552"/>
    <x v="0"/>
    <s v="C01553"/>
    <s v="David"/>
    <x v="8"/>
    <x v="2"/>
    <x v="4"/>
    <x v="1"/>
    <x v="0"/>
    <x v="4"/>
    <n v="3"/>
    <x v="3"/>
    <x v="0"/>
    <x v="2"/>
    <s v="Full Board"/>
    <n v="8223.9500000000007"/>
    <n v="1821.14"/>
    <n v="1.7"/>
    <s v="Poor"/>
    <x v="2"/>
    <x v="3"/>
    <x v="0"/>
    <x v="1"/>
    <s v="REF123"/>
    <s v="Wheelchair"/>
    <d v="2027-04-02T00:00:00"/>
  </r>
  <r>
    <s v="TR001554"/>
    <x v="1553"/>
    <x v="1"/>
    <s v="C01554"/>
    <s v="Bob"/>
    <x v="9"/>
    <x v="0"/>
    <x v="1"/>
    <x v="1"/>
    <x v="0"/>
    <x v="1"/>
    <n v="14"/>
    <x v="3"/>
    <x v="2"/>
    <x v="3"/>
    <s v="Breakfast Only"/>
    <n v="40349.120000000003"/>
    <n v="843.03"/>
    <n v="2.6"/>
    <s v="None"/>
    <x v="1"/>
    <x v="3"/>
    <x v="1"/>
    <x v="0"/>
    <s v="REF456"/>
    <s v="N/A"/>
    <d v="2027-04-03T00:00:00"/>
  </r>
  <r>
    <s v="TR001555"/>
    <x v="1554"/>
    <x v="1"/>
    <s v="C01555"/>
    <s v="Alice"/>
    <x v="45"/>
    <x v="0"/>
    <x v="2"/>
    <x v="0"/>
    <x v="0"/>
    <x v="2"/>
    <n v="10"/>
    <x v="3"/>
    <x v="0"/>
    <x v="3"/>
    <s v="Breakfast Only"/>
    <n v="11599.75"/>
    <n v="3786.71"/>
    <n v="2.9"/>
    <s v="None"/>
    <x v="3"/>
    <x v="3"/>
    <x v="0"/>
    <x v="0"/>
    <s v="REF123"/>
    <s v="Wheelchair"/>
    <d v="2027-04-04T00:00:00"/>
  </r>
  <r>
    <s v="TR001556"/>
    <x v="1555"/>
    <x v="2"/>
    <s v="C01556"/>
    <s v="Eva"/>
    <x v="29"/>
    <x v="1"/>
    <x v="0"/>
    <x v="0"/>
    <x v="0"/>
    <x v="0"/>
    <n v="3"/>
    <x v="2"/>
    <x v="1"/>
    <x v="2"/>
    <s v="All Inclusive"/>
    <n v="40981.58"/>
    <n v="253.05"/>
    <n v="4.5999999999999996"/>
    <s v="None"/>
    <x v="1"/>
    <x v="0"/>
    <x v="0"/>
    <x v="0"/>
    <s v="N/A"/>
    <s v="Wheelchair"/>
    <d v="2027-04-05T00:00:00"/>
  </r>
  <r>
    <s v="TR001557"/>
    <x v="1556"/>
    <x v="3"/>
    <s v="C01557"/>
    <s v="Alice"/>
    <x v="36"/>
    <x v="0"/>
    <x v="3"/>
    <x v="1"/>
    <x v="0"/>
    <x v="3"/>
    <n v="4"/>
    <x v="0"/>
    <x v="1"/>
    <x v="1"/>
    <s v="All Inclusive"/>
    <n v="31764.04"/>
    <n v="2767.42"/>
    <n v="3.2"/>
    <s v="Average"/>
    <x v="0"/>
    <x v="3"/>
    <x v="2"/>
    <x v="0"/>
    <s v="REF789"/>
    <s v="N/A"/>
    <d v="2027-04-06T00:00:00"/>
  </r>
  <r>
    <s v="TR001558"/>
    <x v="1557"/>
    <x v="0"/>
    <s v="C01558"/>
    <s v="Eva"/>
    <x v="15"/>
    <x v="1"/>
    <x v="4"/>
    <x v="1"/>
    <x v="0"/>
    <x v="4"/>
    <n v="13"/>
    <x v="3"/>
    <x v="2"/>
    <x v="3"/>
    <s v="Half Board"/>
    <n v="12082.09"/>
    <n v="1474.63"/>
    <n v="2.2000000000000002"/>
    <s v="None"/>
    <x v="1"/>
    <x v="2"/>
    <x v="2"/>
    <x v="1"/>
    <s v="REF789"/>
    <s v="N/A"/>
    <d v="2027-04-07T00:00:00"/>
  </r>
  <r>
    <s v="TR001559"/>
    <x v="1558"/>
    <x v="0"/>
    <s v="C01559"/>
    <s v="Alice"/>
    <x v="26"/>
    <x v="0"/>
    <x v="0"/>
    <x v="0"/>
    <x v="0"/>
    <x v="0"/>
    <n v="14"/>
    <x v="2"/>
    <x v="2"/>
    <x v="0"/>
    <s v="Half Board"/>
    <n v="25247.65"/>
    <n v="668.35"/>
    <n v="4"/>
    <s v="None"/>
    <x v="0"/>
    <x v="3"/>
    <x v="1"/>
    <x v="1"/>
    <s v="REF123"/>
    <s v="Extra Bed"/>
    <d v="2027-04-08T00:00:00"/>
  </r>
  <r>
    <s v="TR001560"/>
    <x v="1559"/>
    <x v="0"/>
    <s v="C01560"/>
    <s v="David"/>
    <x v="30"/>
    <x v="0"/>
    <x v="2"/>
    <x v="0"/>
    <x v="0"/>
    <x v="2"/>
    <n v="11"/>
    <x v="0"/>
    <x v="1"/>
    <x v="2"/>
    <s v="All Inclusive"/>
    <n v="35049.54"/>
    <n v="3859.09"/>
    <n v="3"/>
    <s v="Average"/>
    <x v="0"/>
    <x v="0"/>
    <x v="2"/>
    <x v="1"/>
    <s v="REF456"/>
    <s v="N/A"/>
    <d v="2027-04-09T00:00:00"/>
  </r>
  <r>
    <s v="TR001561"/>
    <x v="1560"/>
    <x v="0"/>
    <s v="C01561"/>
    <s v="Charlie"/>
    <x v="18"/>
    <x v="0"/>
    <x v="1"/>
    <x v="1"/>
    <x v="0"/>
    <x v="1"/>
    <n v="13"/>
    <x v="3"/>
    <x v="0"/>
    <x v="3"/>
    <s v="Half Board"/>
    <n v="32791.089999999997"/>
    <n v="1087.08"/>
    <n v="1.6"/>
    <s v="Poor"/>
    <x v="0"/>
    <x v="0"/>
    <x v="0"/>
    <x v="1"/>
    <s v="N/A"/>
    <s v="N/A"/>
    <d v="2027-04-10T00:00:00"/>
  </r>
  <r>
    <s v="TR001562"/>
    <x v="1561"/>
    <x v="1"/>
    <s v="C01562"/>
    <s v="Charlie"/>
    <x v="18"/>
    <x v="2"/>
    <x v="3"/>
    <x v="1"/>
    <x v="0"/>
    <x v="3"/>
    <n v="13"/>
    <x v="0"/>
    <x v="0"/>
    <x v="3"/>
    <s v="Half Board"/>
    <n v="23080.62"/>
    <n v="1118.3800000000001"/>
    <n v="3.3"/>
    <s v="Average"/>
    <x v="2"/>
    <x v="3"/>
    <x v="0"/>
    <x v="1"/>
    <s v="REF789"/>
    <s v="N/A"/>
    <d v="2027-04-11T00:00:00"/>
  </r>
  <r>
    <s v="TR001563"/>
    <x v="1562"/>
    <x v="1"/>
    <s v="C01563"/>
    <s v="Bob"/>
    <x v="43"/>
    <x v="0"/>
    <x v="4"/>
    <x v="1"/>
    <x v="0"/>
    <x v="4"/>
    <n v="3"/>
    <x v="0"/>
    <x v="2"/>
    <x v="3"/>
    <s v="Breakfast Only"/>
    <n v="45270.23"/>
    <n v="1375.38"/>
    <n v="4.5999999999999996"/>
    <s v="Excellent"/>
    <x v="3"/>
    <x v="0"/>
    <x v="0"/>
    <x v="1"/>
    <s v="N/A"/>
    <s v="Extra Bed"/>
    <d v="2027-04-12T00:00:00"/>
  </r>
  <r>
    <s v="TR001564"/>
    <x v="1563"/>
    <x v="3"/>
    <s v="C01564"/>
    <s v="Eva"/>
    <x v="43"/>
    <x v="2"/>
    <x v="0"/>
    <x v="0"/>
    <x v="0"/>
    <x v="0"/>
    <n v="10"/>
    <x v="4"/>
    <x v="2"/>
    <x v="2"/>
    <s v="All Inclusive"/>
    <n v="27405.38"/>
    <n v="2933.83"/>
    <n v="4.4000000000000004"/>
    <s v="Good"/>
    <x v="0"/>
    <x v="3"/>
    <x v="1"/>
    <x v="1"/>
    <s v="N/A"/>
    <s v="Wheelchair"/>
    <d v="2027-04-13T00:00:00"/>
  </r>
  <r>
    <s v="TR001565"/>
    <x v="1564"/>
    <x v="0"/>
    <s v="C01565"/>
    <s v="Eva"/>
    <x v="19"/>
    <x v="2"/>
    <x v="0"/>
    <x v="0"/>
    <x v="0"/>
    <x v="0"/>
    <n v="2"/>
    <x v="1"/>
    <x v="2"/>
    <x v="0"/>
    <s v="Breakfast Only"/>
    <n v="26775.759999999998"/>
    <n v="3298.33"/>
    <n v="3.3"/>
    <s v="None"/>
    <x v="0"/>
    <x v="0"/>
    <x v="2"/>
    <x v="0"/>
    <s v="N/A"/>
    <s v="Extra Bed"/>
    <d v="2027-04-14T00:00:00"/>
  </r>
  <r>
    <s v="TR001566"/>
    <x v="1565"/>
    <x v="0"/>
    <s v="C01566"/>
    <s v="Eva"/>
    <x v="33"/>
    <x v="0"/>
    <x v="3"/>
    <x v="1"/>
    <x v="0"/>
    <x v="3"/>
    <n v="6"/>
    <x v="4"/>
    <x v="1"/>
    <x v="0"/>
    <s v="Breakfast Only"/>
    <n v="5925.78"/>
    <n v="88.01"/>
    <n v="2.5"/>
    <s v="Average"/>
    <x v="1"/>
    <x v="1"/>
    <x v="0"/>
    <x v="0"/>
    <s v="REF321"/>
    <s v="N/A"/>
    <d v="2027-04-15T00:00:00"/>
  </r>
  <r>
    <s v="TR001567"/>
    <x v="1566"/>
    <x v="2"/>
    <s v="C01567"/>
    <s v="David"/>
    <x v="11"/>
    <x v="1"/>
    <x v="1"/>
    <x v="1"/>
    <x v="0"/>
    <x v="1"/>
    <n v="2"/>
    <x v="0"/>
    <x v="3"/>
    <x v="2"/>
    <s v="Half Board"/>
    <n v="46339.66"/>
    <n v="1209.3499999999999"/>
    <n v="1.3"/>
    <s v="Poor"/>
    <x v="3"/>
    <x v="1"/>
    <x v="1"/>
    <x v="0"/>
    <s v="N/A"/>
    <s v="Early Check-in"/>
    <d v="2027-04-16T00:00:00"/>
  </r>
  <r>
    <s v="TR001568"/>
    <x v="1567"/>
    <x v="1"/>
    <s v="C01568"/>
    <s v="Eva"/>
    <x v="14"/>
    <x v="1"/>
    <x v="2"/>
    <x v="0"/>
    <x v="0"/>
    <x v="2"/>
    <n v="6"/>
    <x v="2"/>
    <x v="2"/>
    <x v="3"/>
    <s v="Breakfast Only"/>
    <n v="11324.48"/>
    <n v="2154.85"/>
    <n v="2.9"/>
    <s v="Average"/>
    <x v="2"/>
    <x v="2"/>
    <x v="2"/>
    <x v="0"/>
    <s v="N/A"/>
    <s v="N/A"/>
    <d v="2027-04-17T00:00:00"/>
  </r>
  <r>
    <s v="TR001569"/>
    <x v="1568"/>
    <x v="0"/>
    <s v="C01569"/>
    <s v="Charlie"/>
    <x v="39"/>
    <x v="1"/>
    <x v="1"/>
    <x v="1"/>
    <x v="0"/>
    <x v="1"/>
    <n v="9"/>
    <x v="3"/>
    <x v="0"/>
    <x v="2"/>
    <s v="Full Board"/>
    <n v="27832.2"/>
    <n v="1659.88"/>
    <n v="4"/>
    <s v="Good"/>
    <x v="2"/>
    <x v="1"/>
    <x v="2"/>
    <x v="0"/>
    <s v="REF456"/>
    <s v="Extra Bed"/>
    <d v="2027-04-18T00:00:00"/>
  </r>
  <r>
    <s v="TR001570"/>
    <x v="1569"/>
    <x v="3"/>
    <s v="C01570"/>
    <s v="David"/>
    <x v="36"/>
    <x v="0"/>
    <x v="1"/>
    <x v="1"/>
    <x v="0"/>
    <x v="1"/>
    <n v="9"/>
    <x v="1"/>
    <x v="3"/>
    <x v="2"/>
    <s v="Half Board"/>
    <n v="40767.68"/>
    <n v="4420.8500000000004"/>
    <n v="2.4"/>
    <s v="Average"/>
    <x v="1"/>
    <x v="3"/>
    <x v="0"/>
    <x v="0"/>
    <s v="REF456"/>
    <s v="Extra Bed"/>
    <d v="2027-04-19T00:00:00"/>
  </r>
  <r>
    <s v="TR001571"/>
    <x v="1570"/>
    <x v="3"/>
    <s v="C01571"/>
    <s v="Alice"/>
    <x v="16"/>
    <x v="1"/>
    <x v="1"/>
    <x v="1"/>
    <x v="0"/>
    <x v="1"/>
    <n v="12"/>
    <x v="3"/>
    <x v="0"/>
    <x v="3"/>
    <s v="Full Board"/>
    <n v="13126.3"/>
    <n v="3938.54"/>
    <n v="1.9"/>
    <s v="None"/>
    <x v="2"/>
    <x v="0"/>
    <x v="1"/>
    <x v="0"/>
    <s v="REF321"/>
    <s v="Sea View"/>
    <d v="2027-04-20T00:00:00"/>
  </r>
  <r>
    <s v="TR001572"/>
    <x v="1571"/>
    <x v="1"/>
    <s v="C01572"/>
    <s v="Eva"/>
    <x v="35"/>
    <x v="2"/>
    <x v="3"/>
    <x v="1"/>
    <x v="0"/>
    <x v="3"/>
    <n v="9"/>
    <x v="2"/>
    <x v="3"/>
    <x v="2"/>
    <s v="Half Board"/>
    <n v="27786.54"/>
    <n v="3129.45"/>
    <n v="4.7"/>
    <s v="Excellent"/>
    <x v="1"/>
    <x v="2"/>
    <x v="0"/>
    <x v="1"/>
    <s v="REF321"/>
    <s v="Early Check-in"/>
    <d v="2027-04-21T00:00:00"/>
  </r>
  <r>
    <s v="TR001573"/>
    <x v="1572"/>
    <x v="3"/>
    <s v="C01573"/>
    <s v="Eva"/>
    <x v="17"/>
    <x v="1"/>
    <x v="3"/>
    <x v="1"/>
    <x v="0"/>
    <x v="3"/>
    <n v="3"/>
    <x v="1"/>
    <x v="1"/>
    <x v="1"/>
    <s v="Breakfast Only"/>
    <n v="14312.19"/>
    <n v="1690.21"/>
    <n v="4.3"/>
    <s v="Good"/>
    <x v="3"/>
    <x v="3"/>
    <x v="0"/>
    <x v="1"/>
    <s v="N/A"/>
    <s v="Extra Bed"/>
    <d v="2027-04-22T00:00:00"/>
  </r>
  <r>
    <s v="TR001574"/>
    <x v="1573"/>
    <x v="3"/>
    <s v="C01574"/>
    <s v="Alice"/>
    <x v="51"/>
    <x v="0"/>
    <x v="2"/>
    <x v="0"/>
    <x v="0"/>
    <x v="2"/>
    <n v="9"/>
    <x v="4"/>
    <x v="3"/>
    <x v="0"/>
    <s v="Half Board"/>
    <n v="38705.660000000003"/>
    <n v="3503.36"/>
    <n v="3.6"/>
    <s v="Good"/>
    <x v="1"/>
    <x v="3"/>
    <x v="1"/>
    <x v="1"/>
    <s v="REF789"/>
    <s v="Wheelchair"/>
    <d v="2027-04-23T00:00:00"/>
  </r>
  <r>
    <s v="TR001575"/>
    <x v="1574"/>
    <x v="1"/>
    <s v="C01575"/>
    <s v="Eva"/>
    <x v="26"/>
    <x v="1"/>
    <x v="1"/>
    <x v="1"/>
    <x v="0"/>
    <x v="1"/>
    <n v="13"/>
    <x v="0"/>
    <x v="0"/>
    <x v="1"/>
    <s v="Full Board"/>
    <n v="29524.03"/>
    <n v="4218.1899999999996"/>
    <n v="1.5"/>
    <s v="Poor"/>
    <x v="1"/>
    <x v="2"/>
    <x v="0"/>
    <x v="1"/>
    <s v="REF789"/>
    <s v="N/A"/>
    <d v="2027-04-24T00:00:00"/>
  </r>
  <r>
    <s v="TR001576"/>
    <x v="1575"/>
    <x v="0"/>
    <s v="C01576"/>
    <s v="Alice"/>
    <x v="10"/>
    <x v="2"/>
    <x v="3"/>
    <x v="1"/>
    <x v="0"/>
    <x v="3"/>
    <n v="6"/>
    <x v="2"/>
    <x v="3"/>
    <x v="1"/>
    <s v="Half Board"/>
    <n v="43230.87"/>
    <n v="2974.15"/>
    <n v="1.6"/>
    <s v="None"/>
    <x v="0"/>
    <x v="2"/>
    <x v="1"/>
    <x v="0"/>
    <s v="REF123"/>
    <s v="Wheelchair"/>
    <d v="2027-04-25T00:00:00"/>
  </r>
  <r>
    <s v="TR001577"/>
    <x v="1576"/>
    <x v="0"/>
    <s v="C01577"/>
    <s v="David"/>
    <x v="43"/>
    <x v="0"/>
    <x v="2"/>
    <x v="0"/>
    <x v="0"/>
    <x v="2"/>
    <n v="2"/>
    <x v="0"/>
    <x v="1"/>
    <x v="1"/>
    <s v="Full Board"/>
    <n v="45044.23"/>
    <n v="3922.31"/>
    <n v="1.4"/>
    <s v="Poor"/>
    <x v="2"/>
    <x v="3"/>
    <x v="1"/>
    <x v="0"/>
    <s v="REF789"/>
    <s v="Extra Bed"/>
    <d v="2027-04-26T00:00:00"/>
  </r>
  <r>
    <s v="TR001578"/>
    <x v="1577"/>
    <x v="3"/>
    <s v="C01578"/>
    <s v="Charlie"/>
    <x v="10"/>
    <x v="1"/>
    <x v="2"/>
    <x v="0"/>
    <x v="0"/>
    <x v="2"/>
    <n v="8"/>
    <x v="0"/>
    <x v="0"/>
    <x v="2"/>
    <s v="All Inclusive"/>
    <n v="33490.47"/>
    <n v="3745.52"/>
    <n v="3.5"/>
    <s v="Good"/>
    <x v="3"/>
    <x v="0"/>
    <x v="0"/>
    <x v="0"/>
    <s v="REF789"/>
    <s v="Extra Bed"/>
    <d v="2027-04-27T00:00:00"/>
  </r>
  <r>
    <s v="TR001579"/>
    <x v="1578"/>
    <x v="3"/>
    <s v="C01579"/>
    <s v="Alice"/>
    <x v="10"/>
    <x v="0"/>
    <x v="1"/>
    <x v="1"/>
    <x v="0"/>
    <x v="1"/>
    <n v="14"/>
    <x v="3"/>
    <x v="2"/>
    <x v="3"/>
    <s v="Breakfast Only"/>
    <n v="37093.39"/>
    <n v="2858.69"/>
    <n v="1.5"/>
    <s v="Poor"/>
    <x v="3"/>
    <x v="3"/>
    <x v="0"/>
    <x v="0"/>
    <s v="REF456"/>
    <s v="Wheelchair"/>
    <d v="2027-04-28T00:00:00"/>
  </r>
  <r>
    <s v="TR001580"/>
    <x v="1579"/>
    <x v="0"/>
    <s v="C01580"/>
    <s v="Bob"/>
    <x v="44"/>
    <x v="0"/>
    <x v="4"/>
    <x v="1"/>
    <x v="0"/>
    <x v="4"/>
    <n v="7"/>
    <x v="2"/>
    <x v="3"/>
    <x v="2"/>
    <s v="Full Board"/>
    <n v="28813.34"/>
    <n v="1560.92"/>
    <n v="4.4000000000000004"/>
    <s v="Good"/>
    <x v="0"/>
    <x v="0"/>
    <x v="2"/>
    <x v="1"/>
    <s v="REF123"/>
    <s v="Wheelchair"/>
    <d v="2027-04-29T00:00:00"/>
  </r>
  <r>
    <s v="TR001581"/>
    <x v="1580"/>
    <x v="1"/>
    <s v="C01581"/>
    <s v="Alice"/>
    <x v="14"/>
    <x v="0"/>
    <x v="1"/>
    <x v="1"/>
    <x v="0"/>
    <x v="1"/>
    <n v="6"/>
    <x v="0"/>
    <x v="0"/>
    <x v="0"/>
    <s v="All Inclusive"/>
    <n v="21068.15"/>
    <n v="3728.91"/>
    <n v="5"/>
    <s v="Excellent"/>
    <x v="1"/>
    <x v="2"/>
    <x v="2"/>
    <x v="1"/>
    <s v="REF123"/>
    <s v="Sea View"/>
    <d v="2027-04-30T00:00:00"/>
  </r>
  <r>
    <s v="TR001582"/>
    <x v="1581"/>
    <x v="3"/>
    <s v="C01582"/>
    <s v="Eva"/>
    <x v="26"/>
    <x v="1"/>
    <x v="4"/>
    <x v="1"/>
    <x v="0"/>
    <x v="4"/>
    <n v="2"/>
    <x v="4"/>
    <x v="3"/>
    <x v="2"/>
    <s v="Breakfast Only"/>
    <n v="33461.54"/>
    <n v="1033.98"/>
    <n v="2.5"/>
    <s v="None"/>
    <x v="3"/>
    <x v="3"/>
    <x v="1"/>
    <x v="1"/>
    <s v="REF456"/>
    <s v="N/A"/>
    <d v="2027-05-01T00:00:00"/>
  </r>
  <r>
    <s v="TR001583"/>
    <x v="1582"/>
    <x v="2"/>
    <s v="C01583"/>
    <s v="David"/>
    <x v="4"/>
    <x v="0"/>
    <x v="2"/>
    <x v="0"/>
    <x v="0"/>
    <x v="2"/>
    <n v="2"/>
    <x v="1"/>
    <x v="1"/>
    <x v="2"/>
    <s v="All Inclusive"/>
    <n v="45689.57"/>
    <n v="3897.44"/>
    <n v="2.8"/>
    <s v="None"/>
    <x v="3"/>
    <x v="1"/>
    <x v="1"/>
    <x v="1"/>
    <s v="REF789"/>
    <s v="Wheelchair"/>
    <d v="2027-05-02T00:00:00"/>
  </r>
  <r>
    <s v="TR001584"/>
    <x v="1583"/>
    <x v="1"/>
    <s v="C01584"/>
    <s v="David"/>
    <x v="33"/>
    <x v="1"/>
    <x v="3"/>
    <x v="1"/>
    <x v="0"/>
    <x v="3"/>
    <n v="7"/>
    <x v="2"/>
    <x v="0"/>
    <x v="2"/>
    <s v="Full Board"/>
    <n v="22583.98"/>
    <n v="4022.73"/>
    <n v="3.8"/>
    <s v="Good"/>
    <x v="1"/>
    <x v="3"/>
    <x v="1"/>
    <x v="0"/>
    <s v="REF789"/>
    <s v="N/A"/>
    <d v="2027-05-03T00:00:00"/>
  </r>
  <r>
    <s v="TR001585"/>
    <x v="1584"/>
    <x v="3"/>
    <s v="C01585"/>
    <s v="Alice"/>
    <x v="51"/>
    <x v="2"/>
    <x v="0"/>
    <x v="0"/>
    <x v="0"/>
    <x v="0"/>
    <n v="11"/>
    <x v="3"/>
    <x v="2"/>
    <x v="2"/>
    <s v="Breakfast Only"/>
    <n v="17777.27"/>
    <n v="4110.72"/>
    <n v="4.7"/>
    <s v="None"/>
    <x v="1"/>
    <x v="0"/>
    <x v="2"/>
    <x v="0"/>
    <s v="REF123"/>
    <s v="Early Check-in"/>
    <d v="2027-05-04T00:00:00"/>
  </r>
  <r>
    <s v="TR001586"/>
    <x v="1585"/>
    <x v="3"/>
    <s v="C01586"/>
    <s v="Charlie"/>
    <x v="3"/>
    <x v="1"/>
    <x v="2"/>
    <x v="0"/>
    <x v="0"/>
    <x v="2"/>
    <n v="13"/>
    <x v="2"/>
    <x v="2"/>
    <x v="1"/>
    <s v="All Inclusive"/>
    <n v="21256.54"/>
    <n v="2364.58"/>
    <n v="4.5999999999999996"/>
    <s v="Excellent"/>
    <x v="3"/>
    <x v="3"/>
    <x v="0"/>
    <x v="1"/>
    <s v="REF789"/>
    <s v="Extra Bed"/>
    <d v="2027-05-05T00:00:00"/>
  </r>
  <r>
    <s v="TR001587"/>
    <x v="1586"/>
    <x v="2"/>
    <s v="C01587"/>
    <s v="Bob"/>
    <x v="24"/>
    <x v="2"/>
    <x v="3"/>
    <x v="1"/>
    <x v="0"/>
    <x v="3"/>
    <n v="8"/>
    <x v="3"/>
    <x v="3"/>
    <x v="3"/>
    <s v="Full Board"/>
    <n v="23463.69"/>
    <n v="962.4"/>
    <n v="1.2"/>
    <s v="Poor"/>
    <x v="1"/>
    <x v="0"/>
    <x v="0"/>
    <x v="1"/>
    <s v="REF123"/>
    <s v="Wheelchair"/>
    <d v="2027-05-06T00:00:00"/>
  </r>
  <r>
    <s v="TR001588"/>
    <x v="1587"/>
    <x v="2"/>
    <s v="C01588"/>
    <s v="David"/>
    <x v="34"/>
    <x v="1"/>
    <x v="2"/>
    <x v="0"/>
    <x v="0"/>
    <x v="2"/>
    <n v="11"/>
    <x v="1"/>
    <x v="1"/>
    <x v="0"/>
    <s v="All Inclusive"/>
    <n v="6457.37"/>
    <n v="498.62"/>
    <n v="1.7"/>
    <s v="Poor"/>
    <x v="2"/>
    <x v="1"/>
    <x v="2"/>
    <x v="1"/>
    <s v="REF789"/>
    <s v="Early Check-in"/>
    <d v="2027-05-07T00:00:00"/>
  </r>
  <r>
    <s v="TR001589"/>
    <x v="1588"/>
    <x v="0"/>
    <s v="C01589"/>
    <s v="Eva"/>
    <x v="42"/>
    <x v="0"/>
    <x v="1"/>
    <x v="1"/>
    <x v="0"/>
    <x v="1"/>
    <n v="11"/>
    <x v="4"/>
    <x v="1"/>
    <x v="0"/>
    <s v="Breakfast Only"/>
    <n v="26426.77"/>
    <n v="3716.81"/>
    <n v="4"/>
    <s v="Good"/>
    <x v="3"/>
    <x v="2"/>
    <x v="0"/>
    <x v="1"/>
    <s v="N/A"/>
    <s v="Extra Bed"/>
    <d v="2027-05-08T00:00:00"/>
  </r>
  <r>
    <s v="TR001590"/>
    <x v="1589"/>
    <x v="1"/>
    <s v="C01590"/>
    <s v="Eva"/>
    <x v="16"/>
    <x v="1"/>
    <x v="4"/>
    <x v="1"/>
    <x v="0"/>
    <x v="4"/>
    <n v="2"/>
    <x v="0"/>
    <x v="3"/>
    <x v="0"/>
    <s v="Breakfast Only"/>
    <n v="26232.77"/>
    <n v="4431.3100000000004"/>
    <n v="3.8"/>
    <s v="Good"/>
    <x v="1"/>
    <x v="1"/>
    <x v="0"/>
    <x v="1"/>
    <s v="REF456"/>
    <s v="Sea View"/>
    <d v="2027-05-09T00:00:00"/>
  </r>
  <r>
    <s v="TR001591"/>
    <x v="1590"/>
    <x v="1"/>
    <s v="C01591"/>
    <s v="Charlie"/>
    <x v="14"/>
    <x v="0"/>
    <x v="2"/>
    <x v="0"/>
    <x v="0"/>
    <x v="2"/>
    <n v="10"/>
    <x v="2"/>
    <x v="0"/>
    <x v="2"/>
    <s v="Breakfast Only"/>
    <n v="30656.86"/>
    <n v="3254.19"/>
    <n v="1.5"/>
    <s v="Poor"/>
    <x v="3"/>
    <x v="0"/>
    <x v="0"/>
    <x v="1"/>
    <s v="REF321"/>
    <s v="Extra Bed"/>
    <d v="2027-05-10T00:00:00"/>
  </r>
  <r>
    <s v="TR001592"/>
    <x v="1591"/>
    <x v="0"/>
    <s v="C01592"/>
    <s v="David"/>
    <x v="48"/>
    <x v="2"/>
    <x v="3"/>
    <x v="1"/>
    <x v="0"/>
    <x v="3"/>
    <n v="5"/>
    <x v="3"/>
    <x v="0"/>
    <x v="0"/>
    <s v="Full Board"/>
    <n v="20052.54"/>
    <n v="720.8"/>
    <n v="3"/>
    <s v="Average"/>
    <x v="3"/>
    <x v="2"/>
    <x v="2"/>
    <x v="0"/>
    <s v="N/A"/>
    <s v="Wheelchair"/>
    <d v="2027-05-11T00:00:00"/>
  </r>
  <r>
    <s v="TR001593"/>
    <x v="1592"/>
    <x v="1"/>
    <s v="C01593"/>
    <s v="Alice"/>
    <x v="33"/>
    <x v="1"/>
    <x v="1"/>
    <x v="1"/>
    <x v="0"/>
    <x v="1"/>
    <n v="6"/>
    <x v="1"/>
    <x v="3"/>
    <x v="1"/>
    <s v="All Inclusive"/>
    <n v="31816.06"/>
    <n v="4674.4799999999996"/>
    <n v="4.0999999999999996"/>
    <s v="Good"/>
    <x v="0"/>
    <x v="2"/>
    <x v="1"/>
    <x v="0"/>
    <s v="REF789"/>
    <s v="Early Check-in"/>
    <d v="2027-05-12T00:00:00"/>
  </r>
  <r>
    <s v="TR001594"/>
    <x v="1593"/>
    <x v="1"/>
    <s v="C01594"/>
    <s v="Eva"/>
    <x v="17"/>
    <x v="0"/>
    <x v="0"/>
    <x v="0"/>
    <x v="0"/>
    <x v="0"/>
    <n v="3"/>
    <x v="0"/>
    <x v="0"/>
    <x v="3"/>
    <s v="All Inclusive"/>
    <n v="44276.17"/>
    <n v="4945.51"/>
    <n v="1.9"/>
    <s v="Poor"/>
    <x v="2"/>
    <x v="3"/>
    <x v="0"/>
    <x v="1"/>
    <s v="REF321"/>
    <s v="Early Check-in"/>
    <d v="2027-05-13T00:00:00"/>
  </r>
  <r>
    <s v="TR001595"/>
    <x v="1594"/>
    <x v="1"/>
    <s v="C01595"/>
    <s v="Charlie"/>
    <x v="29"/>
    <x v="2"/>
    <x v="1"/>
    <x v="1"/>
    <x v="0"/>
    <x v="1"/>
    <n v="13"/>
    <x v="1"/>
    <x v="0"/>
    <x v="2"/>
    <s v="Full Board"/>
    <n v="47907.14"/>
    <n v="2166.89"/>
    <n v="4.5"/>
    <s v="Excellent"/>
    <x v="2"/>
    <x v="1"/>
    <x v="0"/>
    <x v="0"/>
    <s v="N/A"/>
    <s v="Early Check-in"/>
    <d v="2027-05-14T00:00:00"/>
  </r>
  <r>
    <s v="TR001596"/>
    <x v="1595"/>
    <x v="1"/>
    <s v="C01596"/>
    <s v="David"/>
    <x v="25"/>
    <x v="2"/>
    <x v="4"/>
    <x v="1"/>
    <x v="0"/>
    <x v="4"/>
    <n v="11"/>
    <x v="4"/>
    <x v="0"/>
    <x v="2"/>
    <s v="Breakfast Only"/>
    <n v="30429.77"/>
    <n v="2974.13"/>
    <n v="1.2"/>
    <s v="Poor"/>
    <x v="0"/>
    <x v="0"/>
    <x v="1"/>
    <x v="0"/>
    <s v="REF456"/>
    <s v="Extra Bed"/>
    <d v="2027-05-15T00:00:00"/>
  </r>
  <r>
    <s v="TR001597"/>
    <x v="1596"/>
    <x v="1"/>
    <s v="C01597"/>
    <s v="David"/>
    <x v="32"/>
    <x v="1"/>
    <x v="1"/>
    <x v="1"/>
    <x v="0"/>
    <x v="1"/>
    <n v="14"/>
    <x v="0"/>
    <x v="3"/>
    <x v="1"/>
    <s v="Half Board"/>
    <n v="5001.7700000000004"/>
    <n v="3886.14"/>
    <n v="4.0999999999999996"/>
    <s v="Good"/>
    <x v="0"/>
    <x v="0"/>
    <x v="0"/>
    <x v="0"/>
    <s v="REF321"/>
    <s v="N/A"/>
    <d v="2027-05-16T00:00:00"/>
  </r>
  <r>
    <s v="TR001598"/>
    <x v="1597"/>
    <x v="2"/>
    <s v="C01598"/>
    <s v="David"/>
    <x v="46"/>
    <x v="2"/>
    <x v="0"/>
    <x v="0"/>
    <x v="0"/>
    <x v="0"/>
    <n v="9"/>
    <x v="0"/>
    <x v="2"/>
    <x v="0"/>
    <s v="Breakfast Only"/>
    <n v="48554.09"/>
    <n v="3681.95"/>
    <n v="3.5"/>
    <s v="Good"/>
    <x v="3"/>
    <x v="2"/>
    <x v="0"/>
    <x v="1"/>
    <s v="REF321"/>
    <s v="N/A"/>
    <d v="2027-05-17T00:00:00"/>
  </r>
  <r>
    <s v="TR001599"/>
    <x v="1598"/>
    <x v="1"/>
    <s v="C01599"/>
    <s v="David"/>
    <x v="45"/>
    <x v="0"/>
    <x v="3"/>
    <x v="1"/>
    <x v="0"/>
    <x v="3"/>
    <n v="3"/>
    <x v="0"/>
    <x v="1"/>
    <x v="2"/>
    <s v="Half Board"/>
    <n v="36175.519999999997"/>
    <n v="4838.9399999999996"/>
    <n v="2.2999999999999998"/>
    <s v="Average"/>
    <x v="2"/>
    <x v="3"/>
    <x v="1"/>
    <x v="0"/>
    <s v="REF456"/>
    <s v="Extra Bed"/>
    <d v="2027-05-18T00:00:00"/>
  </r>
  <r>
    <s v="TR001600"/>
    <x v="1599"/>
    <x v="2"/>
    <s v="C01600"/>
    <s v="David"/>
    <x v="36"/>
    <x v="2"/>
    <x v="2"/>
    <x v="0"/>
    <x v="0"/>
    <x v="2"/>
    <n v="4"/>
    <x v="3"/>
    <x v="2"/>
    <x v="2"/>
    <s v="Breakfast Only"/>
    <n v="18790.29"/>
    <n v="574.41999999999996"/>
    <n v="3.9"/>
    <s v="Good"/>
    <x v="0"/>
    <x v="0"/>
    <x v="2"/>
    <x v="0"/>
    <s v="N/A"/>
    <s v="Wheelchair"/>
    <d v="2027-05-19T00:00:00"/>
  </r>
  <r>
    <s v="TR001601"/>
    <x v="1600"/>
    <x v="1"/>
    <s v="C01601"/>
    <s v="Eva"/>
    <x v="16"/>
    <x v="2"/>
    <x v="4"/>
    <x v="1"/>
    <x v="0"/>
    <x v="4"/>
    <n v="13"/>
    <x v="0"/>
    <x v="0"/>
    <x v="1"/>
    <s v="Full Board"/>
    <n v="9916.41"/>
    <n v="2903.62"/>
    <n v="4.0999999999999996"/>
    <s v="Good"/>
    <x v="1"/>
    <x v="3"/>
    <x v="2"/>
    <x v="0"/>
    <s v="REF321"/>
    <s v="Extra Bed"/>
    <d v="2027-05-20T00:00:00"/>
  </r>
  <r>
    <s v="TR001602"/>
    <x v="1601"/>
    <x v="0"/>
    <s v="C01602"/>
    <s v="Charlie"/>
    <x v="48"/>
    <x v="0"/>
    <x v="0"/>
    <x v="0"/>
    <x v="0"/>
    <x v="0"/>
    <n v="10"/>
    <x v="1"/>
    <x v="3"/>
    <x v="1"/>
    <s v="Half Board"/>
    <n v="9740.67"/>
    <n v="3459.66"/>
    <n v="4.7"/>
    <s v="None"/>
    <x v="3"/>
    <x v="2"/>
    <x v="0"/>
    <x v="0"/>
    <s v="REF456"/>
    <s v="N/A"/>
    <d v="2027-05-21T00:00:00"/>
  </r>
  <r>
    <s v="TR001603"/>
    <x v="1602"/>
    <x v="3"/>
    <s v="C01603"/>
    <s v="David"/>
    <x v="44"/>
    <x v="2"/>
    <x v="4"/>
    <x v="1"/>
    <x v="0"/>
    <x v="4"/>
    <n v="3"/>
    <x v="3"/>
    <x v="1"/>
    <x v="0"/>
    <s v="Full Board"/>
    <n v="10883.99"/>
    <n v="4450.49"/>
    <n v="2.5"/>
    <s v="Average"/>
    <x v="2"/>
    <x v="2"/>
    <x v="0"/>
    <x v="0"/>
    <s v="N/A"/>
    <s v="Extra Bed"/>
    <d v="2027-05-22T00:00:00"/>
  </r>
  <r>
    <s v="TR001604"/>
    <x v="1603"/>
    <x v="2"/>
    <s v="C01604"/>
    <s v="Bob"/>
    <x v="13"/>
    <x v="2"/>
    <x v="1"/>
    <x v="1"/>
    <x v="0"/>
    <x v="1"/>
    <n v="7"/>
    <x v="0"/>
    <x v="0"/>
    <x v="3"/>
    <s v="Half Board"/>
    <n v="5141.91"/>
    <n v="4370.55"/>
    <n v="3.7"/>
    <s v="Good"/>
    <x v="3"/>
    <x v="2"/>
    <x v="1"/>
    <x v="0"/>
    <s v="REF789"/>
    <s v="Early Check-in"/>
    <d v="2027-05-23T00:00:00"/>
  </r>
  <r>
    <s v="TR001605"/>
    <x v="1604"/>
    <x v="1"/>
    <s v="C01605"/>
    <s v="Bob"/>
    <x v="39"/>
    <x v="2"/>
    <x v="4"/>
    <x v="1"/>
    <x v="0"/>
    <x v="4"/>
    <n v="13"/>
    <x v="1"/>
    <x v="1"/>
    <x v="3"/>
    <s v="All Inclusive"/>
    <n v="45401.25"/>
    <n v="4890"/>
    <n v="3.4"/>
    <s v="Average"/>
    <x v="3"/>
    <x v="3"/>
    <x v="1"/>
    <x v="0"/>
    <s v="REF123"/>
    <s v="Wheelchair"/>
    <d v="2027-05-24T00:00:00"/>
  </r>
  <r>
    <s v="TR001606"/>
    <x v="1605"/>
    <x v="0"/>
    <s v="C01606"/>
    <s v="Charlie"/>
    <x v="4"/>
    <x v="2"/>
    <x v="0"/>
    <x v="0"/>
    <x v="0"/>
    <x v="0"/>
    <n v="5"/>
    <x v="1"/>
    <x v="1"/>
    <x v="0"/>
    <s v="Half Board"/>
    <n v="28416.11"/>
    <n v="2560.39"/>
    <n v="3.1"/>
    <s v="Average"/>
    <x v="1"/>
    <x v="0"/>
    <x v="0"/>
    <x v="1"/>
    <s v="REF789"/>
    <s v="Wheelchair"/>
    <d v="2027-05-25T00:00:00"/>
  </r>
  <r>
    <s v="TR001607"/>
    <x v="1606"/>
    <x v="3"/>
    <s v="C01607"/>
    <s v="Alice"/>
    <x v="51"/>
    <x v="0"/>
    <x v="2"/>
    <x v="0"/>
    <x v="0"/>
    <x v="2"/>
    <n v="8"/>
    <x v="2"/>
    <x v="2"/>
    <x v="3"/>
    <s v="Half Board"/>
    <n v="35898.089999999997"/>
    <n v="4153.8"/>
    <n v="4.5999999999999996"/>
    <s v="Excellent"/>
    <x v="1"/>
    <x v="1"/>
    <x v="0"/>
    <x v="0"/>
    <s v="REF789"/>
    <s v="Sea View"/>
    <d v="2027-05-26T00:00:00"/>
  </r>
  <r>
    <s v="TR001608"/>
    <x v="1607"/>
    <x v="2"/>
    <s v="C01608"/>
    <s v="Alice"/>
    <x v="14"/>
    <x v="2"/>
    <x v="2"/>
    <x v="0"/>
    <x v="0"/>
    <x v="2"/>
    <n v="7"/>
    <x v="1"/>
    <x v="0"/>
    <x v="1"/>
    <s v="Half Board"/>
    <n v="41921.1"/>
    <n v="2136.41"/>
    <n v="1"/>
    <s v="Poor"/>
    <x v="0"/>
    <x v="3"/>
    <x v="2"/>
    <x v="0"/>
    <s v="REF123"/>
    <s v="Extra Bed"/>
    <d v="2027-05-27T00:00:00"/>
  </r>
  <r>
    <s v="TR001609"/>
    <x v="1608"/>
    <x v="3"/>
    <s v="C01609"/>
    <s v="Alice"/>
    <x v="49"/>
    <x v="0"/>
    <x v="4"/>
    <x v="1"/>
    <x v="0"/>
    <x v="4"/>
    <n v="11"/>
    <x v="4"/>
    <x v="1"/>
    <x v="1"/>
    <s v="All Inclusive"/>
    <n v="40202.43"/>
    <n v="2111.5700000000002"/>
    <n v="2.1"/>
    <s v="None"/>
    <x v="1"/>
    <x v="2"/>
    <x v="2"/>
    <x v="0"/>
    <s v="REF789"/>
    <s v="Early Check-in"/>
    <d v="2027-05-28T00:00:00"/>
  </r>
  <r>
    <s v="TR001610"/>
    <x v="1609"/>
    <x v="0"/>
    <s v="C01610"/>
    <s v="Bob"/>
    <x v="26"/>
    <x v="2"/>
    <x v="3"/>
    <x v="1"/>
    <x v="0"/>
    <x v="3"/>
    <n v="10"/>
    <x v="0"/>
    <x v="2"/>
    <x v="1"/>
    <s v="Full Board"/>
    <n v="44482.46"/>
    <n v="1266.74"/>
    <n v="3.2"/>
    <s v="None"/>
    <x v="2"/>
    <x v="1"/>
    <x v="2"/>
    <x v="1"/>
    <s v="REF789"/>
    <s v="Extra Bed"/>
    <d v="2027-05-29T00:00:00"/>
  </r>
  <r>
    <s v="TR001611"/>
    <x v="1610"/>
    <x v="2"/>
    <s v="C01611"/>
    <s v="Alice"/>
    <x v="22"/>
    <x v="2"/>
    <x v="4"/>
    <x v="1"/>
    <x v="0"/>
    <x v="4"/>
    <n v="10"/>
    <x v="0"/>
    <x v="3"/>
    <x v="3"/>
    <s v="All Inclusive"/>
    <n v="48460.97"/>
    <n v="4091.19"/>
    <n v="1.7"/>
    <s v="Poor"/>
    <x v="0"/>
    <x v="1"/>
    <x v="2"/>
    <x v="0"/>
    <s v="REF456"/>
    <s v="Sea View"/>
    <d v="2027-05-30T00:00:00"/>
  </r>
  <r>
    <s v="TR001612"/>
    <x v="1611"/>
    <x v="3"/>
    <s v="C01612"/>
    <s v="Eva"/>
    <x v="37"/>
    <x v="2"/>
    <x v="1"/>
    <x v="1"/>
    <x v="0"/>
    <x v="1"/>
    <n v="11"/>
    <x v="0"/>
    <x v="1"/>
    <x v="3"/>
    <s v="Half Board"/>
    <n v="23636.32"/>
    <n v="4929.08"/>
    <n v="4.5999999999999996"/>
    <s v="Excellent"/>
    <x v="2"/>
    <x v="1"/>
    <x v="1"/>
    <x v="1"/>
    <s v="REF456"/>
    <s v="Sea View"/>
    <d v="2027-05-31T00:00:00"/>
  </r>
  <r>
    <s v="TR001613"/>
    <x v="1612"/>
    <x v="1"/>
    <s v="C01613"/>
    <s v="David"/>
    <x v="27"/>
    <x v="2"/>
    <x v="2"/>
    <x v="0"/>
    <x v="0"/>
    <x v="2"/>
    <n v="5"/>
    <x v="1"/>
    <x v="0"/>
    <x v="2"/>
    <s v="Breakfast Only"/>
    <n v="47665.77"/>
    <n v="1281.71"/>
    <n v="3.6"/>
    <s v="Good"/>
    <x v="2"/>
    <x v="1"/>
    <x v="2"/>
    <x v="0"/>
    <s v="N/A"/>
    <s v="Extra Bed"/>
    <d v="2027-06-01T00:00:00"/>
  </r>
  <r>
    <s v="TR001614"/>
    <x v="1613"/>
    <x v="2"/>
    <s v="C01614"/>
    <s v="Bob"/>
    <x v="32"/>
    <x v="0"/>
    <x v="2"/>
    <x v="0"/>
    <x v="0"/>
    <x v="2"/>
    <n v="2"/>
    <x v="1"/>
    <x v="3"/>
    <x v="2"/>
    <s v="All Inclusive"/>
    <n v="36994.629999999997"/>
    <n v="280.66000000000003"/>
    <n v="2.9"/>
    <s v="Average"/>
    <x v="0"/>
    <x v="1"/>
    <x v="2"/>
    <x v="1"/>
    <s v="REF321"/>
    <s v="Extra Bed"/>
    <d v="2027-06-02T00:00:00"/>
  </r>
  <r>
    <s v="TR001615"/>
    <x v="1614"/>
    <x v="3"/>
    <s v="C01615"/>
    <s v="Charlie"/>
    <x v="14"/>
    <x v="0"/>
    <x v="2"/>
    <x v="0"/>
    <x v="0"/>
    <x v="2"/>
    <n v="3"/>
    <x v="0"/>
    <x v="1"/>
    <x v="2"/>
    <s v="Breakfast Only"/>
    <n v="6321.4"/>
    <n v="4077.71"/>
    <n v="4.3"/>
    <s v="Good"/>
    <x v="1"/>
    <x v="2"/>
    <x v="0"/>
    <x v="1"/>
    <s v="N/A"/>
    <s v="Extra Bed"/>
    <d v="2027-06-03T00:00:00"/>
  </r>
  <r>
    <s v="TR001616"/>
    <x v="1615"/>
    <x v="0"/>
    <s v="C01616"/>
    <s v="Charlie"/>
    <x v="24"/>
    <x v="0"/>
    <x v="3"/>
    <x v="1"/>
    <x v="0"/>
    <x v="3"/>
    <n v="9"/>
    <x v="3"/>
    <x v="1"/>
    <x v="3"/>
    <s v="All Inclusive"/>
    <n v="35043.81"/>
    <n v="3101.15"/>
    <n v="2.8"/>
    <s v="Average"/>
    <x v="3"/>
    <x v="0"/>
    <x v="2"/>
    <x v="1"/>
    <s v="REF456"/>
    <s v="N/A"/>
    <d v="2027-06-04T00:00:00"/>
  </r>
  <r>
    <s v="TR001617"/>
    <x v="1616"/>
    <x v="0"/>
    <s v="C01617"/>
    <s v="David"/>
    <x v="6"/>
    <x v="1"/>
    <x v="3"/>
    <x v="1"/>
    <x v="0"/>
    <x v="3"/>
    <n v="11"/>
    <x v="3"/>
    <x v="0"/>
    <x v="2"/>
    <s v="All Inclusive"/>
    <n v="35275.68"/>
    <n v="4798.49"/>
    <n v="3.2"/>
    <s v="Average"/>
    <x v="1"/>
    <x v="1"/>
    <x v="0"/>
    <x v="0"/>
    <s v="REF456"/>
    <s v="Sea View"/>
    <d v="2027-06-05T00:00:00"/>
  </r>
  <r>
    <s v="TR001618"/>
    <x v="1617"/>
    <x v="2"/>
    <s v="C01618"/>
    <s v="Bob"/>
    <x v="18"/>
    <x v="2"/>
    <x v="0"/>
    <x v="0"/>
    <x v="0"/>
    <x v="0"/>
    <n v="9"/>
    <x v="4"/>
    <x v="1"/>
    <x v="1"/>
    <s v="Half Board"/>
    <n v="45575.45"/>
    <n v="1261.2"/>
    <n v="1"/>
    <s v="Poor"/>
    <x v="2"/>
    <x v="0"/>
    <x v="0"/>
    <x v="1"/>
    <s v="REF123"/>
    <s v="Wheelchair"/>
    <d v="2027-06-06T00:00:00"/>
  </r>
  <r>
    <s v="TR001619"/>
    <x v="1618"/>
    <x v="3"/>
    <s v="C01619"/>
    <s v="Alice"/>
    <x v="13"/>
    <x v="2"/>
    <x v="4"/>
    <x v="1"/>
    <x v="0"/>
    <x v="4"/>
    <n v="3"/>
    <x v="2"/>
    <x v="0"/>
    <x v="3"/>
    <s v="Full Board"/>
    <n v="20527.810000000001"/>
    <n v="355.14"/>
    <n v="2.5"/>
    <s v="Average"/>
    <x v="2"/>
    <x v="0"/>
    <x v="2"/>
    <x v="0"/>
    <s v="REF123"/>
    <s v="N/A"/>
    <d v="2027-06-07T00:00:00"/>
  </r>
  <r>
    <s v="TR001620"/>
    <x v="1619"/>
    <x v="2"/>
    <s v="C01620"/>
    <s v="Alice"/>
    <x v="44"/>
    <x v="0"/>
    <x v="4"/>
    <x v="1"/>
    <x v="0"/>
    <x v="4"/>
    <n v="5"/>
    <x v="4"/>
    <x v="0"/>
    <x v="0"/>
    <s v="Full Board"/>
    <n v="30490.84"/>
    <n v="2462.21"/>
    <n v="1.6"/>
    <s v="Poor"/>
    <x v="0"/>
    <x v="3"/>
    <x v="2"/>
    <x v="0"/>
    <s v="REF456"/>
    <s v="Early Check-in"/>
    <d v="2027-06-08T00:00:00"/>
  </r>
  <r>
    <s v="TR001621"/>
    <x v="1620"/>
    <x v="2"/>
    <s v="C01621"/>
    <s v="Eva"/>
    <x v="1"/>
    <x v="1"/>
    <x v="1"/>
    <x v="1"/>
    <x v="0"/>
    <x v="1"/>
    <n v="2"/>
    <x v="0"/>
    <x v="0"/>
    <x v="3"/>
    <s v="Half Board"/>
    <n v="3572.81"/>
    <n v="427.33"/>
    <n v="3.8"/>
    <s v="Good"/>
    <x v="2"/>
    <x v="2"/>
    <x v="0"/>
    <x v="0"/>
    <s v="REF789"/>
    <s v="Wheelchair"/>
    <d v="2027-06-09T00:00:00"/>
  </r>
  <r>
    <s v="TR001622"/>
    <x v="1621"/>
    <x v="3"/>
    <s v="C01622"/>
    <s v="Eva"/>
    <x v="39"/>
    <x v="2"/>
    <x v="2"/>
    <x v="0"/>
    <x v="0"/>
    <x v="2"/>
    <n v="8"/>
    <x v="0"/>
    <x v="0"/>
    <x v="2"/>
    <s v="All Inclusive"/>
    <n v="18607.54"/>
    <n v="1308.95"/>
    <n v="2.9"/>
    <s v="Average"/>
    <x v="0"/>
    <x v="1"/>
    <x v="1"/>
    <x v="1"/>
    <s v="N/A"/>
    <s v="Wheelchair"/>
    <d v="2027-06-10T00:00:00"/>
  </r>
  <r>
    <s v="TR001623"/>
    <x v="1622"/>
    <x v="3"/>
    <s v="C01623"/>
    <s v="Alice"/>
    <x v="14"/>
    <x v="0"/>
    <x v="3"/>
    <x v="1"/>
    <x v="0"/>
    <x v="3"/>
    <n v="5"/>
    <x v="0"/>
    <x v="1"/>
    <x v="3"/>
    <s v="Full Board"/>
    <n v="5925.46"/>
    <n v="629.89"/>
    <n v="2.2000000000000002"/>
    <s v="Average"/>
    <x v="0"/>
    <x v="0"/>
    <x v="0"/>
    <x v="0"/>
    <s v="REF456"/>
    <s v="Wheelchair"/>
    <d v="2027-06-11T00:00:00"/>
  </r>
  <r>
    <s v="TR001624"/>
    <x v="1623"/>
    <x v="1"/>
    <s v="C01624"/>
    <s v="Charlie"/>
    <x v="4"/>
    <x v="2"/>
    <x v="1"/>
    <x v="1"/>
    <x v="0"/>
    <x v="1"/>
    <n v="12"/>
    <x v="2"/>
    <x v="3"/>
    <x v="2"/>
    <s v="Full Board"/>
    <n v="27528.03"/>
    <n v="1120.6600000000001"/>
    <n v="2.9"/>
    <s v="Average"/>
    <x v="1"/>
    <x v="3"/>
    <x v="1"/>
    <x v="1"/>
    <s v="REF456"/>
    <s v="Sea View"/>
    <d v="2027-06-12T00:00:00"/>
  </r>
  <r>
    <s v="TR001625"/>
    <x v="1624"/>
    <x v="3"/>
    <s v="C01625"/>
    <s v="Charlie"/>
    <x v="25"/>
    <x v="2"/>
    <x v="1"/>
    <x v="1"/>
    <x v="0"/>
    <x v="1"/>
    <n v="9"/>
    <x v="1"/>
    <x v="3"/>
    <x v="2"/>
    <s v="Full Board"/>
    <n v="41420.04"/>
    <n v="530.72"/>
    <n v="1.8"/>
    <s v="Poor"/>
    <x v="2"/>
    <x v="0"/>
    <x v="1"/>
    <x v="0"/>
    <s v="REF123"/>
    <s v="Early Check-in"/>
    <d v="2027-06-13T00:00:00"/>
  </r>
  <r>
    <s v="TR001626"/>
    <x v="1625"/>
    <x v="0"/>
    <s v="C01626"/>
    <s v="Eva"/>
    <x v="25"/>
    <x v="0"/>
    <x v="3"/>
    <x v="1"/>
    <x v="0"/>
    <x v="3"/>
    <n v="10"/>
    <x v="2"/>
    <x v="2"/>
    <x v="0"/>
    <s v="Half Board"/>
    <n v="12702.81"/>
    <n v="4769.53"/>
    <n v="4.7"/>
    <s v="Excellent"/>
    <x v="1"/>
    <x v="1"/>
    <x v="2"/>
    <x v="0"/>
    <s v="N/A"/>
    <s v="N/A"/>
    <d v="2027-06-14T00:00:00"/>
  </r>
  <r>
    <s v="TR001627"/>
    <x v="1626"/>
    <x v="2"/>
    <s v="C01627"/>
    <s v="David"/>
    <x v="7"/>
    <x v="0"/>
    <x v="4"/>
    <x v="1"/>
    <x v="0"/>
    <x v="4"/>
    <n v="13"/>
    <x v="4"/>
    <x v="0"/>
    <x v="0"/>
    <s v="Breakfast Only"/>
    <n v="27789.73"/>
    <n v="1392.81"/>
    <n v="1.2"/>
    <s v="Poor"/>
    <x v="3"/>
    <x v="2"/>
    <x v="2"/>
    <x v="0"/>
    <s v="N/A"/>
    <s v="Early Check-in"/>
    <d v="2027-06-15T00:00:00"/>
  </r>
  <r>
    <s v="TR001628"/>
    <x v="1627"/>
    <x v="2"/>
    <s v="C01628"/>
    <s v="Alice"/>
    <x v="12"/>
    <x v="2"/>
    <x v="2"/>
    <x v="0"/>
    <x v="0"/>
    <x v="2"/>
    <n v="10"/>
    <x v="1"/>
    <x v="1"/>
    <x v="1"/>
    <s v="Breakfast Only"/>
    <n v="12588.41"/>
    <n v="2219.4899999999998"/>
    <n v="4.5"/>
    <s v="Excellent"/>
    <x v="1"/>
    <x v="2"/>
    <x v="2"/>
    <x v="0"/>
    <s v="REF321"/>
    <s v="N/A"/>
    <d v="2027-06-16T00:00:00"/>
  </r>
  <r>
    <s v="TR001629"/>
    <x v="1628"/>
    <x v="0"/>
    <s v="C01629"/>
    <s v="Eva"/>
    <x v="50"/>
    <x v="2"/>
    <x v="4"/>
    <x v="1"/>
    <x v="0"/>
    <x v="4"/>
    <n v="4"/>
    <x v="1"/>
    <x v="1"/>
    <x v="2"/>
    <s v="Breakfast Only"/>
    <n v="8672.36"/>
    <n v="4493.0600000000004"/>
    <n v="3"/>
    <s v="None"/>
    <x v="2"/>
    <x v="1"/>
    <x v="2"/>
    <x v="0"/>
    <s v="REF456"/>
    <s v="Sea View"/>
    <d v="2027-06-17T00:00:00"/>
  </r>
  <r>
    <s v="TR001630"/>
    <x v="1629"/>
    <x v="3"/>
    <s v="C01630"/>
    <s v="Eva"/>
    <x v="7"/>
    <x v="0"/>
    <x v="1"/>
    <x v="1"/>
    <x v="0"/>
    <x v="1"/>
    <n v="6"/>
    <x v="4"/>
    <x v="2"/>
    <x v="3"/>
    <s v="Breakfast Only"/>
    <n v="27016.85"/>
    <n v="3386.61"/>
    <n v="3.5"/>
    <s v="Good"/>
    <x v="3"/>
    <x v="0"/>
    <x v="0"/>
    <x v="0"/>
    <s v="REF321"/>
    <s v="Early Check-in"/>
    <d v="2027-06-18T00:00:00"/>
  </r>
  <r>
    <s v="TR001631"/>
    <x v="1630"/>
    <x v="0"/>
    <s v="C01631"/>
    <s v="Alice"/>
    <x v="50"/>
    <x v="2"/>
    <x v="2"/>
    <x v="0"/>
    <x v="0"/>
    <x v="2"/>
    <n v="7"/>
    <x v="1"/>
    <x v="3"/>
    <x v="0"/>
    <s v="Breakfast Only"/>
    <n v="6719.99"/>
    <n v="3090.19"/>
    <n v="2.2000000000000002"/>
    <s v="None"/>
    <x v="2"/>
    <x v="3"/>
    <x v="1"/>
    <x v="0"/>
    <s v="REF123"/>
    <s v="Wheelchair"/>
    <d v="2027-06-19T00:00:00"/>
  </r>
  <r>
    <s v="TR001632"/>
    <x v="1631"/>
    <x v="0"/>
    <s v="C01632"/>
    <s v="Alice"/>
    <x v="49"/>
    <x v="2"/>
    <x v="0"/>
    <x v="0"/>
    <x v="0"/>
    <x v="0"/>
    <n v="7"/>
    <x v="3"/>
    <x v="1"/>
    <x v="0"/>
    <s v="Full Board"/>
    <n v="30605.67"/>
    <n v="3527.82"/>
    <n v="4.9000000000000004"/>
    <s v="None"/>
    <x v="3"/>
    <x v="2"/>
    <x v="0"/>
    <x v="1"/>
    <s v="REF321"/>
    <s v="Early Check-in"/>
    <d v="2027-06-20T00:00:00"/>
  </r>
  <r>
    <s v="TR001633"/>
    <x v="1632"/>
    <x v="1"/>
    <s v="C01633"/>
    <s v="Charlie"/>
    <x v="19"/>
    <x v="0"/>
    <x v="1"/>
    <x v="1"/>
    <x v="0"/>
    <x v="1"/>
    <n v="11"/>
    <x v="4"/>
    <x v="2"/>
    <x v="2"/>
    <s v="Full Board"/>
    <n v="4472.8599999999997"/>
    <n v="4144.1099999999997"/>
    <n v="2.1"/>
    <s v="Average"/>
    <x v="2"/>
    <x v="2"/>
    <x v="1"/>
    <x v="0"/>
    <s v="REF789"/>
    <s v="Sea View"/>
    <d v="2027-06-21T00:00:00"/>
  </r>
  <r>
    <s v="TR001634"/>
    <x v="1633"/>
    <x v="0"/>
    <s v="C01634"/>
    <s v="David"/>
    <x v="48"/>
    <x v="2"/>
    <x v="4"/>
    <x v="1"/>
    <x v="0"/>
    <x v="4"/>
    <n v="9"/>
    <x v="4"/>
    <x v="3"/>
    <x v="3"/>
    <s v="All Inclusive"/>
    <n v="8015.6"/>
    <n v="4388.3500000000004"/>
    <n v="3.4"/>
    <s v="Average"/>
    <x v="1"/>
    <x v="0"/>
    <x v="0"/>
    <x v="0"/>
    <s v="REF456"/>
    <s v="Sea View"/>
    <d v="2027-06-22T00:00:00"/>
  </r>
  <r>
    <s v="TR001635"/>
    <x v="1634"/>
    <x v="2"/>
    <s v="C01635"/>
    <s v="David"/>
    <x v="11"/>
    <x v="2"/>
    <x v="4"/>
    <x v="1"/>
    <x v="0"/>
    <x v="4"/>
    <n v="7"/>
    <x v="3"/>
    <x v="1"/>
    <x v="0"/>
    <s v="Full Board"/>
    <n v="28849.88"/>
    <n v="3213.2"/>
    <n v="5"/>
    <s v="None"/>
    <x v="2"/>
    <x v="0"/>
    <x v="1"/>
    <x v="1"/>
    <s v="REF456"/>
    <s v="Sea View"/>
    <d v="2027-06-23T00:00:00"/>
  </r>
  <r>
    <s v="TR001636"/>
    <x v="1635"/>
    <x v="0"/>
    <s v="C01636"/>
    <s v="Alice"/>
    <x v="4"/>
    <x v="1"/>
    <x v="4"/>
    <x v="1"/>
    <x v="0"/>
    <x v="4"/>
    <n v="7"/>
    <x v="2"/>
    <x v="0"/>
    <x v="0"/>
    <s v="Half Board"/>
    <n v="30796.15"/>
    <n v="4450.04"/>
    <n v="4.5"/>
    <s v="None"/>
    <x v="0"/>
    <x v="0"/>
    <x v="2"/>
    <x v="1"/>
    <s v="N/A"/>
    <s v="N/A"/>
    <d v="2027-06-24T00:00:00"/>
  </r>
  <r>
    <s v="TR001637"/>
    <x v="1636"/>
    <x v="2"/>
    <s v="C01637"/>
    <s v="Bob"/>
    <x v="25"/>
    <x v="0"/>
    <x v="3"/>
    <x v="1"/>
    <x v="0"/>
    <x v="3"/>
    <n v="5"/>
    <x v="2"/>
    <x v="2"/>
    <x v="3"/>
    <s v="All Inclusive"/>
    <n v="4362.3900000000003"/>
    <n v="2676.99"/>
    <n v="3.1"/>
    <s v="Average"/>
    <x v="0"/>
    <x v="3"/>
    <x v="1"/>
    <x v="1"/>
    <s v="REF321"/>
    <s v="Early Check-in"/>
    <d v="2027-06-25T00:00:00"/>
  </r>
  <r>
    <s v="TR001638"/>
    <x v="1637"/>
    <x v="2"/>
    <s v="C01638"/>
    <s v="Eva"/>
    <x v="1"/>
    <x v="1"/>
    <x v="1"/>
    <x v="1"/>
    <x v="0"/>
    <x v="1"/>
    <n v="8"/>
    <x v="2"/>
    <x v="1"/>
    <x v="0"/>
    <s v="Full Board"/>
    <n v="29948.71"/>
    <n v="1386.45"/>
    <n v="5"/>
    <s v="Excellent"/>
    <x v="1"/>
    <x v="0"/>
    <x v="2"/>
    <x v="0"/>
    <s v="N/A"/>
    <s v="Wheelchair"/>
    <d v="2027-06-26T00:00:00"/>
  </r>
  <r>
    <s v="TR001639"/>
    <x v="1638"/>
    <x v="2"/>
    <s v="C01639"/>
    <s v="Eva"/>
    <x v="1"/>
    <x v="1"/>
    <x v="2"/>
    <x v="0"/>
    <x v="0"/>
    <x v="2"/>
    <n v="9"/>
    <x v="1"/>
    <x v="2"/>
    <x v="3"/>
    <s v="All Inclusive"/>
    <n v="42409.62"/>
    <n v="4400.38"/>
    <n v="3.8"/>
    <s v="None"/>
    <x v="1"/>
    <x v="3"/>
    <x v="1"/>
    <x v="1"/>
    <s v="REF321"/>
    <s v="Wheelchair"/>
    <d v="2027-06-27T00:00:00"/>
  </r>
  <r>
    <s v="TR001640"/>
    <x v="1639"/>
    <x v="3"/>
    <s v="C01640"/>
    <s v="Alice"/>
    <x v="27"/>
    <x v="1"/>
    <x v="4"/>
    <x v="1"/>
    <x v="0"/>
    <x v="4"/>
    <n v="4"/>
    <x v="3"/>
    <x v="2"/>
    <x v="2"/>
    <s v="All Inclusive"/>
    <n v="36948.86"/>
    <n v="2707.36"/>
    <n v="1.8"/>
    <s v="Poor"/>
    <x v="3"/>
    <x v="1"/>
    <x v="0"/>
    <x v="0"/>
    <s v="REF321"/>
    <s v="Extra Bed"/>
    <d v="2027-06-28T00:00:00"/>
  </r>
  <r>
    <s v="TR001641"/>
    <x v="1640"/>
    <x v="1"/>
    <s v="C01641"/>
    <s v="Bob"/>
    <x v="6"/>
    <x v="2"/>
    <x v="4"/>
    <x v="1"/>
    <x v="0"/>
    <x v="4"/>
    <n v="8"/>
    <x v="4"/>
    <x v="2"/>
    <x v="0"/>
    <s v="Breakfast Only"/>
    <n v="9165.7000000000007"/>
    <n v="4530.6899999999996"/>
    <n v="2.6"/>
    <s v="Average"/>
    <x v="1"/>
    <x v="3"/>
    <x v="1"/>
    <x v="1"/>
    <s v="REF123"/>
    <s v="Sea View"/>
    <d v="2027-06-29T00:00:00"/>
  </r>
  <r>
    <s v="TR001642"/>
    <x v="1641"/>
    <x v="2"/>
    <s v="C01642"/>
    <s v="Charlie"/>
    <x v="4"/>
    <x v="2"/>
    <x v="3"/>
    <x v="1"/>
    <x v="0"/>
    <x v="3"/>
    <n v="4"/>
    <x v="4"/>
    <x v="0"/>
    <x v="2"/>
    <s v="All Inclusive"/>
    <n v="30846.31"/>
    <n v="200.84"/>
    <n v="2.2999999999999998"/>
    <s v="Average"/>
    <x v="0"/>
    <x v="0"/>
    <x v="0"/>
    <x v="0"/>
    <s v="REF321"/>
    <s v="Wheelchair"/>
    <d v="2027-06-30T00:00:00"/>
  </r>
  <r>
    <s v="TR001643"/>
    <x v="1642"/>
    <x v="2"/>
    <s v="C01643"/>
    <s v="Alice"/>
    <x v="45"/>
    <x v="1"/>
    <x v="2"/>
    <x v="0"/>
    <x v="0"/>
    <x v="2"/>
    <n v="9"/>
    <x v="4"/>
    <x v="3"/>
    <x v="3"/>
    <s v="Full Board"/>
    <n v="34595.870000000003"/>
    <n v="1987.58"/>
    <n v="2.4"/>
    <s v="Average"/>
    <x v="1"/>
    <x v="3"/>
    <x v="0"/>
    <x v="1"/>
    <s v="N/A"/>
    <s v="Sea View"/>
    <d v="2027-07-01T00:00:00"/>
  </r>
  <r>
    <s v="TR001644"/>
    <x v="1643"/>
    <x v="3"/>
    <s v="C01644"/>
    <s v="Alice"/>
    <x v="40"/>
    <x v="1"/>
    <x v="1"/>
    <x v="1"/>
    <x v="0"/>
    <x v="1"/>
    <n v="2"/>
    <x v="1"/>
    <x v="3"/>
    <x v="2"/>
    <s v="Breakfast Only"/>
    <n v="4749.87"/>
    <n v="4739.03"/>
    <n v="4"/>
    <s v="Good"/>
    <x v="0"/>
    <x v="3"/>
    <x v="2"/>
    <x v="0"/>
    <s v="REF321"/>
    <s v="Wheelchair"/>
    <d v="2027-07-02T00:00:00"/>
  </r>
  <r>
    <s v="TR001645"/>
    <x v="1644"/>
    <x v="2"/>
    <s v="C01645"/>
    <s v="Eva"/>
    <x v="50"/>
    <x v="1"/>
    <x v="0"/>
    <x v="0"/>
    <x v="0"/>
    <x v="0"/>
    <n v="2"/>
    <x v="1"/>
    <x v="1"/>
    <x v="2"/>
    <s v="Full Board"/>
    <n v="43201.34"/>
    <n v="1248.25"/>
    <n v="3.3"/>
    <s v="Average"/>
    <x v="1"/>
    <x v="3"/>
    <x v="1"/>
    <x v="0"/>
    <s v="REF321"/>
    <s v="Early Check-in"/>
    <d v="2027-07-03T00:00:00"/>
  </r>
  <r>
    <s v="TR001646"/>
    <x v="1645"/>
    <x v="0"/>
    <s v="C01646"/>
    <s v="Alice"/>
    <x v="17"/>
    <x v="2"/>
    <x v="3"/>
    <x v="1"/>
    <x v="0"/>
    <x v="3"/>
    <n v="7"/>
    <x v="2"/>
    <x v="0"/>
    <x v="2"/>
    <s v="Breakfast Only"/>
    <n v="45594.57"/>
    <n v="4707.68"/>
    <n v="1.2"/>
    <s v="Poor"/>
    <x v="0"/>
    <x v="2"/>
    <x v="0"/>
    <x v="0"/>
    <s v="REF456"/>
    <s v="Extra Bed"/>
    <d v="2027-07-04T00:00:00"/>
  </r>
  <r>
    <s v="TR001647"/>
    <x v="1646"/>
    <x v="0"/>
    <s v="C01647"/>
    <s v="Alice"/>
    <x v="22"/>
    <x v="1"/>
    <x v="1"/>
    <x v="1"/>
    <x v="0"/>
    <x v="1"/>
    <n v="11"/>
    <x v="1"/>
    <x v="3"/>
    <x v="1"/>
    <s v="Full Board"/>
    <n v="42971.26"/>
    <n v="4769.51"/>
    <n v="4.5"/>
    <s v="Excellent"/>
    <x v="3"/>
    <x v="0"/>
    <x v="1"/>
    <x v="1"/>
    <s v="REF456"/>
    <s v="Sea View"/>
    <d v="2027-07-05T00:00:00"/>
  </r>
  <r>
    <s v="TR001648"/>
    <x v="1647"/>
    <x v="1"/>
    <s v="C01648"/>
    <s v="Alice"/>
    <x v="18"/>
    <x v="1"/>
    <x v="0"/>
    <x v="0"/>
    <x v="0"/>
    <x v="0"/>
    <n v="10"/>
    <x v="2"/>
    <x v="1"/>
    <x v="3"/>
    <s v="Breakfast Only"/>
    <n v="41757.68"/>
    <n v="4410.71"/>
    <n v="2.2000000000000002"/>
    <s v="Average"/>
    <x v="2"/>
    <x v="3"/>
    <x v="2"/>
    <x v="1"/>
    <s v="REF456"/>
    <s v="N/A"/>
    <d v="2027-07-06T00:00:00"/>
  </r>
  <r>
    <s v="TR001649"/>
    <x v="1648"/>
    <x v="2"/>
    <s v="C01649"/>
    <s v="Eva"/>
    <x v="23"/>
    <x v="0"/>
    <x v="4"/>
    <x v="1"/>
    <x v="0"/>
    <x v="4"/>
    <n v="13"/>
    <x v="2"/>
    <x v="1"/>
    <x v="3"/>
    <s v="Breakfast Only"/>
    <n v="38013.360000000001"/>
    <n v="2818.34"/>
    <n v="5"/>
    <s v="Excellent"/>
    <x v="2"/>
    <x v="0"/>
    <x v="2"/>
    <x v="1"/>
    <s v="REF789"/>
    <s v="N/A"/>
    <d v="2027-07-07T00:00:00"/>
  </r>
  <r>
    <s v="TR001650"/>
    <x v="1649"/>
    <x v="3"/>
    <s v="C01650"/>
    <s v="Charlie"/>
    <x v="28"/>
    <x v="0"/>
    <x v="4"/>
    <x v="1"/>
    <x v="0"/>
    <x v="4"/>
    <n v="5"/>
    <x v="4"/>
    <x v="2"/>
    <x v="3"/>
    <s v="Half Board"/>
    <n v="32771.31"/>
    <n v="3234.7"/>
    <n v="4.8"/>
    <s v="Excellent"/>
    <x v="0"/>
    <x v="1"/>
    <x v="1"/>
    <x v="1"/>
    <s v="REF456"/>
    <s v="Wheelchair"/>
    <d v="2027-07-08T00:00:00"/>
  </r>
  <r>
    <s v="TR001651"/>
    <x v="1650"/>
    <x v="0"/>
    <s v="C01651"/>
    <s v="Charlie"/>
    <x v="2"/>
    <x v="2"/>
    <x v="2"/>
    <x v="0"/>
    <x v="0"/>
    <x v="2"/>
    <n v="7"/>
    <x v="1"/>
    <x v="0"/>
    <x v="3"/>
    <s v="Full Board"/>
    <n v="34895.47"/>
    <n v="4348.08"/>
    <n v="4.8"/>
    <s v="None"/>
    <x v="1"/>
    <x v="3"/>
    <x v="0"/>
    <x v="1"/>
    <s v="REF789"/>
    <s v="Early Check-in"/>
    <d v="2027-07-09T00:00:00"/>
  </r>
  <r>
    <s v="TR001652"/>
    <x v="1651"/>
    <x v="3"/>
    <s v="C01652"/>
    <s v="Alice"/>
    <x v="39"/>
    <x v="0"/>
    <x v="0"/>
    <x v="0"/>
    <x v="0"/>
    <x v="0"/>
    <n v="13"/>
    <x v="2"/>
    <x v="3"/>
    <x v="3"/>
    <s v="All Inclusive"/>
    <n v="40900.58"/>
    <n v="3879.49"/>
    <n v="4.2"/>
    <s v="None"/>
    <x v="1"/>
    <x v="3"/>
    <x v="0"/>
    <x v="0"/>
    <s v="REF789"/>
    <s v="Sea View"/>
    <d v="2027-07-10T00:00:00"/>
  </r>
  <r>
    <s v="TR001653"/>
    <x v="1652"/>
    <x v="3"/>
    <s v="C01653"/>
    <s v="Eva"/>
    <x v="21"/>
    <x v="0"/>
    <x v="4"/>
    <x v="1"/>
    <x v="0"/>
    <x v="4"/>
    <n v="6"/>
    <x v="3"/>
    <x v="0"/>
    <x v="0"/>
    <s v="Breakfast Only"/>
    <n v="34137.43"/>
    <n v="3150.47"/>
    <n v="1.9"/>
    <s v="None"/>
    <x v="2"/>
    <x v="1"/>
    <x v="0"/>
    <x v="1"/>
    <s v="N/A"/>
    <s v="Extra Bed"/>
    <d v="2027-07-11T00:00:00"/>
  </r>
  <r>
    <s v="TR001654"/>
    <x v="1653"/>
    <x v="0"/>
    <s v="C01654"/>
    <s v="Charlie"/>
    <x v="18"/>
    <x v="0"/>
    <x v="4"/>
    <x v="1"/>
    <x v="0"/>
    <x v="4"/>
    <n v="13"/>
    <x v="3"/>
    <x v="0"/>
    <x v="0"/>
    <s v="Full Board"/>
    <n v="18403.169999999998"/>
    <n v="4911.3"/>
    <n v="3.1"/>
    <s v="Average"/>
    <x v="0"/>
    <x v="0"/>
    <x v="1"/>
    <x v="0"/>
    <s v="REF456"/>
    <s v="Early Check-in"/>
    <d v="2027-07-12T00:00:00"/>
  </r>
  <r>
    <s v="TR001655"/>
    <x v="1654"/>
    <x v="3"/>
    <s v="C01655"/>
    <s v="Charlie"/>
    <x v="42"/>
    <x v="2"/>
    <x v="2"/>
    <x v="0"/>
    <x v="0"/>
    <x v="2"/>
    <n v="2"/>
    <x v="1"/>
    <x v="3"/>
    <x v="0"/>
    <s v="Breakfast Only"/>
    <n v="20670.169999999998"/>
    <n v="3428.38"/>
    <n v="1.9"/>
    <s v="Poor"/>
    <x v="1"/>
    <x v="1"/>
    <x v="0"/>
    <x v="0"/>
    <s v="REF321"/>
    <s v="Wheelchair"/>
    <d v="2027-07-13T00:00:00"/>
  </r>
  <r>
    <s v="TR001656"/>
    <x v="1655"/>
    <x v="0"/>
    <s v="C01656"/>
    <s v="Charlie"/>
    <x v="3"/>
    <x v="0"/>
    <x v="1"/>
    <x v="1"/>
    <x v="0"/>
    <x v="1"/>
    <n v="7"/>
    <x v="4"/>
    <x v="3"/>
    <x v="2"/>
    <s v="Half Board"/>
    <n v="45161.7"/>
    <n v="4877.41"/>
    <n v="2"/>
    <s v="Average"/>
    <x v="2"/>
    <x v="1"/>
    <x v="0"/>
    <x v="0"/>
    <s v="REF123"/>
    <s v="Early Check-in"/>
    <d v="2027-07-14T00:00:00"/>
  </r>
  <r>
    <s v="TR001657"/>
    <x v="1656"/>
    <x v="3"/>
    <s v="C01657"/>
    <s v="Eva"/>
    <x v="44"/>
    <x v="2"/>
    <x v="4"/>
    <x v="1"/>
    <x v="0"/>
    <x v="4"/>
    <n v="10"/>
    <x v="4"/>
    <x v="0"/>
    <x v="2"/>
    <s v="Half Board"/>
    <n v="3804.74"/>
    <n v="286.94"/>
    <n v="3.4"/>
    <s v="Average"/>
    <x v="0"/>
    <x v="1"/>
    <x v="0"/>
    <x v="0"/>
    <s v="REF321"/>
    <s v="Extra Bed"/>
    <d v="2027-07-15T00:00:00"/>
  </r>
  <r>
    <s v="TR001658"/>
    <x v="1657"/>
    <x v="0"/>
    <s v="C01658"/>
    <s v="Eva"/>
    <x v="11"/>
    <x v="1"/>
    <x v="3"/>
    <x v="1"/>
    <x v="0"/>
    <x v="3"/>
    <n v="13"/>
    <x v="2"/>
    <x v="1"/>
    <x v="3"/>
    <s v="Half Board"/>
    <n v="35844.57"/>
    <n v="694.8"/>
    <n v="1.2"/>
    <s v="Poor"/>
    <x v="3"/>
    <x v="1"/>
    <x v="2"/>
    <x v="1"/>
    <s v="REF456"/>
    <s v="Early Check-in"/>
    <d v="2027-07-16T00:00:00"/>
  </r>
  <r>
    <s v="TR001659"/>
    <x v="1658"/>
    <x v="2"/>
    <s v="C01659"/>
    <s v="Alice"/>
    <x v="13"/>
    <x v="0"/>
    <x v="3"/>
    <x v="1"/>
    <x v="0"/>
    <x v="3"/>
    <n v="4"/>
    <x v="1"/>
    <x v="0"/>
    <x v="1"/>
    <s v="Half Board"/>
    <n v="47874.54"/>
    <n v="2257.29"/>
    <n v="4.9000000000000004"/>
    <s v="Excellent"/>
    <x v="1"/>
    <x v="0"/>
    <x v="0"/>
    <x v="1"/>
    <s v="REF321"/>
    <s v="Sea View"/>
    <d v="2027-07-17T00:00:00"/>
  </r>
  <r>
    <s v="TR001660"/>
    <x v="1659"/>
    <x v="1"/>
    <s v="C01660"/>
    <s v="David"/>
    <x v="14"/>
    <x v="2"/>
    <x v="1"/>
    <x v="1"/>
    <x v="0"/>
    <x v="1"/>
    <n v="12"/>
    <x v="3"/>
    <x v="3"/>
    <x v="3"/>
    <s v="All Inclusive"/>
    <n v="36192.720000000001"/>
    <n v="1924.4"/>
    <n v="4.7"/>
    <s v="Excellent"/>
    <x v="1"/>
    <x v="3"/>
    <x v="1"/>
    <x v="1"/>
    <s v="REF456"/>
    <s v="Wheelchair"/>
    <d v="2027-07-18T00:00:00"/>
  </r>
  <r>
    <s v="TR001661"/>
    <x v="1660"/>
    <x v="0"/>
    <s v="C01661"/>
    <s v="Charlie"/>
    <x v="49"/>
    <x v="0"/>
    <x v="0"/>
    <x v="0"/>
    <x v="0"/>
    <x v="0"/>
    <n v="4"/>
    <x v="2"/>
    <x v="0"/>
    <x v="0"/>
    <s v="All Inclusive"/>
    <n v="49713.86"/>
    <n v="3913.67"/>
    <n v="2.5"/>
    <s v="Average"/>
    <x v="0"/>
    <x v="1"/>
    <x v="1"/>
    <x v="1"/>
    <s v="REF456"/>
    <s v="Extra Bed"/>
    <d v="2027-07-19T00:00:00"/>
  </r>
  <r>
    <s v="TR001662"/>
    <x v="1661"/>
    <x v="0"/>
    <s v="C01662"/>
    <s v="David"/>
    <x v="43"/>
    <x v="1"/>
    <x v="2"/>
    <x v="0"/>
    <x v="0"/>
    <x v="2"/>
    <n v="3"/>
    <x v="2"/>
    <x v="3"/>
    <x v="3"/>
    <s v="Breakfast Only"/>
    <n v="35314.61"/>
    <n v="803.07"/>
    <n v="3.1"/>
    <s v="Average"/>
    <x v="2"/>
    <x v="1"/>
    <x v="0"/>
    <x v="1"/>
    <s v="REF321"/>
    <s v="Wheelchair"/>
    <d v="2027-07-20T00:00:00"/>
  </r>
  <r>
    <s v="TR001663"/>
    <x v="1662"/>
    <x v="1"/>
    <s v="C01663"/>
    <s v="Eva"/>
    <x v="5"/>
    <x v="2"/>
    <x v="3"/>
    <x v="1"/>
    <x v="0"/>
    <x v="3"/>
    <n v="14"/>
    <x v="0"/>
    <x v="1"/>
    <x v="2"/>
    <s v="Full Board"/>
    <n v="4615.0600000000004"/>
    <n v="4880.4799999999996"/>
    <n v="2.9"/>
    <s v="None"/>
    <x v="0"/>
    <x v="2"/>
    <x v="1"/>
    <x v="1"/>
    <s v="REF789"/>
    <s v="Sea View"/>
    <d v="2027-07-21T00:00:00"/>
  </r>
  <r>
    <s v="TR001664"/>
    <x v="1663"/>
    <x v="0"/>
    <s v="C01664"/>
    <s v="Eva"/>
    <x v="22"/>
    <x v="2"/>
    <x v="3"/>
    <x v="1"/>
    <x v="0"/>
    <x v="3"/>
    <n v="5"/>
    <x v="1"/>
    <x v="0"/>
    <x v="3"/>
    <s v="Half Board"/>
    <n v="41869.46"/>
    <n v="1575.33"/>
    <n v="4.5"/>
    <s v="Excellent"/>
    <x v="2"/>
    <x v="0"/>
    <x v="1"/>
    <x v="0"/>
    <s v="N/A"/>
    <s v="Extra Bed"/>
    <d v="2027-07-22T00:00:00"/>
  </r>
  <r>
    <s v="TR001665"/>
    <x v="1664"/>
    <x v="0"/>
    <s v="C01665"/>
    <s v="Eva"/>
    <x v="3"/>
    <x v="2"/>
    <x v="1"/>
    <x v="1"/>
    <x v="0"/>
    <x v="1"/>
    <n v="11"/>
    <x v="2"/>
    <x v="1"/>
    <x v="0"/>
    <s v="Half Board"/>
    <n v="16377.61"/>
    <n v="2144.62"/>
    <n v="3.8"/>
    <s v="Good"/>
    <x v="0"/>
    <x v="1"/>
    <x v="0"/>
    <x v="1"/>
    <s v="N/A"/>
    <s v="Extra Bed"/>
    <d v="2027-07-23T00:00:00"/>
  </r>
  <r>
    <s v="TR001666"/>
    <x v="1665"/>
    <x v="3"/>
    <s v="C01666"/>
    <s v="David"/>
    <x v="2"/>
    <x v="1"/>
    <x v="0"/>
    <x v="0"/>
    <x v="0"/>
    <x v="0"/>
    <n v="4"/>
    <x v="3"/>
    <x v="0"/>
    <x v="3"/>
    <s v="All Inclusive"/>
    <n v="23964.69"/>
    <n v="1373.73"/>
    <n v="2.1"/>
    <s v="Average"/>
    <x v="3"/>
    <x v="2"/>
    <x v="2"/>
    <x v="0"/>
    <s v="N/A"/>
    <s v="Wheelchair"/>
    <d v="2027-07-24T00:00:00"/>
  </r>
  <r>
    <s v="TR001667"/>
    <x v="1666"/>
    <x v="1"/>
    <s v="C01667"/>
    <s v="Eva"/>
    <x v="14"/>
    <x v="1"/>
    <x v="0"/>
    <x v="0"/>
    <x v="0"/>
    <x v="0"/>
    <n v="13"/>
    <x v="0"/>
    <x v="0"/>
    <x v="2"/>
    <s v="All Inclusive"/>
    <n v="17668.32"/>
    <n v="2896.82"/>
    <n v="2.8"/>
    <s v="None"/>
    <x v="1"/>
    <x v="1"/>
    <x v="0"/>
    <x v="0"/>
    <s v="N/A"/>
    <s v="Early Check-in"/>
    <d v="2027-07-25T00:00:00"/>
  </r>
  <r>
    <s v="TR001668"/>
    <x v="1667"/>
    <x v="2"/>
    <s v="C01668"/>
    <s v="Alice"/>
    <x v="26"/>
    <x v="1"/>
    <x v="1"/>
    <x v="1"/>
    <x v="0"/>
    <x v="1"/>
    <n v="3"/>
    <x v="3"/>
    <x v="3"/>
    <x v="1"/>
    <s v="Half Board"/>
    <n v="15622.04"/>
    <n v="293.14"/>
    <n v="2.7"/>
    <s v="Average"/>
    <x v="2"/>
    <x v="0"/>
    <x v="1"/>
    <x v="0"/>
    <s v="REF123"/>
    <s v="Early Check-in"/>
    <d v="2027-07-26T00:00:00"/>
  </r>
  <r>
    <s v="TR001669"/>
    <x v="1668"/>
    <x v="0"/>
    <s v="C01669"/>
    <s v="Eva"/>
    <x v="0"/>
    <x v="2"/>
    <x v="3"/>
    <x v="1"/>
    <x v="0"/>
    <x v="3"/>
    <n v="2"/>
    <x v="4"/>
    <x v="2"/>
    <x v="0"/>
    <s v="Full Board"/>
    <n v="23276.07"/>
    <n v="748.39"/>
    <n v="4.8"/>
    <s v="Excellent"/>
    <x v="3"/>
    <x v="2"/>
    <x v="1"/>
    <x v="0"/>
    <s v="REF456"/>
    <s v="N/A"/>
    <d v="2027-07-27T00:00:00"/>
  </r>
  <r>
    <s v="TR001670"/>
    <x v="1669"/>
    <x v="1"/>
    <s v="C01670"/>
    <s v="Bob"/>
    <x v="38"/>
    <x v="1"/>
    <x v="2"/>
    <x v="0"/>
    <x v="0"/>
    <x v="2"/>
    <n v="4"/>
    <x v="0"/>
    <x v="3"/>
    <x v="3"/>
    <s v="Breakfast Only"/>
    <n v="20801.32"/>
    <n v="3728.99"/>
    <n v="1.7"/>
    <s v="None"/>
    <x v="0"/>
    <x v="2"/>
    <x v="0"/>
    <x v="1"/>
    <s v="REF123"/>
    <s v="N/A"/>
    <d v="2027-07-28T00:00:00"/>
  </r>
  <r>
    <s v="TR001671"/>
    <x v="1670"/>
    <x v="3"/>
    <s v="C01671"/>
    <s v="David"/>
    <x v="30"/>
    <x v="0"/>
    <x v="3"/>
    <x v="1"/>
    <x v="0"/>
    <x v="3"/>
    <n v="11"/>
    <x v="0"/>
    <x v="0"/>
    <x v="2"/>
    <s v="Breakfast Only"/>
    <n v="32766.91"/>
    <n v="932.5"/>
    <n v="1.4"/>
    <s v="Poor"/>
    <x v="2"/>
    <x v="0"/>
    <x v="1"/>
    <x v="1"/>
    <s v="N/A"/>
    <s v="Extra Bed"/>
    <d v="2027-07-29T00:00:00"/>
  </r>
  <r>
    <s v="TR001672"/>
    <x v="1671"/>
    <x v="2"/>
    <s v="C01672"/>
    <s v="Bob"/>
    <x v="10"/>
    <x v="1"/>
    <x v="0"/>
    <x v="0"/>
    <x v="0"/>
    <x v="0"/>
    <n v="7"/>
    <x v="2"/>
    <x v="2"/>
    <x v="0"/>
    <s v="Breakfast Only"/>
    <n v="41218.11"/>
    <n v="1177.57"/>
    <n v="4.5"/>
    <s v="Excellent"/>
    <x v="2"/>
    <x v="2"/>
    <x v="2"/>
    <x v="0"/>
    <s v="N/A"/>
    <s v="Wheelchair"/>
    <d v="2027-07-30T00:00:00"/>
  </r>
  <r>
    <s v="TR001673"/>
    <x v="1672"/>
    <x v="1"/>
    <s v="C01673"/>
    <s v="Eva"/>
    <x v="14"/>
    <x v="2"/>
    <x v="3"/>
    <x v="1"/>
    <x v="0"/>
    <x v="3"/>
    <n v="10"/>
    <x v="4"/>
    <x v="2"/>
    <x v="0"/>
    <s v="Breakfast Only"/>
    <n v="16963.169999999998"/>
    <n v="3964.91"/>
    <n v="4.5999999999999996"/>
    <s v="Excellent"/>
    <x v="3"/>
    <x v="2"/>
    <x v="0"/>
    <x v="1"/>
    <s v="REF321"/>
    <s v="Extra Bed"/>
    <d v="2027-07-31T00:00:00"/>
  </r>
  <r>
    <s v="TR001674"/>
    <x v="1673"/>
    <x v="2"/>
    <s v="C01674"/>
    <s v="Alice"/>
    <x v="26"/>
    <x v="0"/>
    <x v="2"/>
    <x v="0"/>
    <x v="0"/>
    <x v="2"/>
    <n v="12"/>
    <x v="2"/>
    <x v="1"/>
    <x v="2"/>
    <s v="Full Board"/>
    <n v="13044.89"/>
    <n v="466.51"/>
    <n v="4.5"/>
    <s v="Excellent"/>
    <x v="0"/>
    <x v="1"/>
    <x v="1"/>
    <x v="0"/>
    <s v="N/A"/>
    <s v="Wheelchair"/>
    <d v="2027-08-01T00:00:00"/>
  </r>
  <r>
    <s v="TR001675"/>
    <x v="1674"/>
    <x v="2"/>
    <s v="C01675"/>
    <s v="Charlie"/>
    <x v="9"/>
    <x v="1"/>
    <x v="4"/>
    <x v="1"/>
    <x v="0"/>
    <x v="4"/>
    <n v="6"/>
    <x v="1"/>
    <x v="0"/>
    <x v="3"/>
    <s v="Full Board"/>
    <n v="34344.080000000002"/>
    <n v="2187.37"/>
    <n v="3"/>
    <s v="Average"/>
    <x v="3"/>
    <x v="2"/>
    <x v="2"/>
    <x v="0"/>
    <s v="REF456"/>
    <s v="Sea View"/>
    <d v="2027-08-02T00:00:00"/>
  </r>
  <r>
    <s v="TR001676"/>
    <x v="1675"/>
    <x v="2"/>
    <s v="C01676"/>
    <s v="Eva"/>
    <x v="1"/>
    <x v="0"/>
    <x v="3"/>
    <x v="1"/>
    <x v="0"/>
    <x v="3"/>
    <n v="4"/>
    <x v="3"/>
    <x v="3"/>
    <x v="3"/>
    <s v="Full Board"/>
    <n v="34505.040000000001"/>
    <n v="115.32"/>
    <n v="3.6"/>
    <s v="Good"/>
    <x v="0"/>
    <x v="3"/>
    <x v="1"/>
    <x v="0"/>
    <s v="N/A"/>
    <s v="N/A"/>
    <d v="2027-08-03T00:00:00"/>
  </r>
  <r>
    <s v="TR001677"/>
    <x v="1676"/>
    <x v="0"/>
    <s v="C01677"/>
    <s v="Alice"/>
    <x v="5"/>
    <x v="0"/>
    <x v="1"/>
    <x v="1"/>
    <x v="0"/>
    <x v="1"/>
    <n v="6"/>
    <x v="3"/>
    <x v="2"/>
    <x v="3"/>
    <s v="All Inclusive"/>
    <n v="45353.17"/>
    <n v="1734.04"/>
    <n v="3.3"/>
    <s v="Average"/>
    <x v="3"/>
    <x v="0"/>
    <x v="2"/>
    <x v="0"/>
    <s v="N/A"/>
    <s v="Extra Bed"/>
    <d v="2027-08-04T00:00:00"/>
  </r>
  <r>
    <s v="TR001678"/>
    <x v="1677"/>
    <x v="0"/>
    <s v="C01678"/>
    <s v="David"/>
    <x v="34"/>
    <x v="2"/>
    <x v="4"/>
    <x v="1"/>
    <x v="0"/>
    <x v="4"/>
    <n v="6"/>
    <x v="2"/>
    <x v="2"/>
    <x v="0"/>
    <s v="Half Board"/>
    <n v="3749.45"/>
    <n v="3494.91"/>
    <n v="1.3"/>
    <s v="None"/>
    <x v="3"/>
    <x v="1"/>
    <x v="1"/>
    <x v="1"/>
    <s v="REF123"/>
    <s v="Sea View"/>
    <d v="2027-08-05T00:00:00"/>
  </r>
  <r>
    <s v="TR001679"/>
    <x v="1678"/>
    <x v="3"/>
    <s v="C01679"/>
    <s v="Bob"/>
    <x v="49"/>
    <x v="0"/>
    <x v="1"/>
    <x v="1"/>
    <x v="0"/>
    <x v="1"/>
    <n v="6"/>
    <x v="3"/>
    <x v="3"/>
    <x v="1"/>
    <s v="Full Board"/>
    <n v="43092.91"/>
    <n v="450.52"/>
    <n v="3.4"/>
    <s v="None"/>
    <x v="3"/>
    <x v="2"/>
    <x v="0"/>
    <x v="0"/>
    <s v="REF456"/>
    <s v="Early Check-in"/>
    <d v="2027-08-06T00:00:00"/>
  </r>
  <r>
    <s v="TR001680"/>
    <x v="1679"/>
    <x v="3"/>
    <s v="C01680"/>
    <s v="Bob"/>
    <x v="15"/>
    <x v="0"/>
    <x v="1"/>
    <x v="1"/>
    <x v="0"/>
    <x v="1"/>
    <n v="13"/>
    <x v="3"/>
    <x v="3"/>
    <x v="0"/>
    <s v="Breakfast Only"/>
    <n v="27487.1"/>
    <n v="4441.67"/>
    <n v="1.1000000000000001"/>
    <s v="Poor"/>
    <x v="3"/>
    <x v="3"/>
    <x v="1"/>
    <x v="1"/>
    <s v="REF789"/>
    <s v="N/A"/>
    <d v="2027-08-07T00:00:00"/>
  </r>
  <r>
    <s v="TR001681"/>
    <x v="1680"/>
    <x v="1"/>
    <s v="C01681"/>
    <s v="Bob"/>
    <x v="8"/>
    <x v="2"/>
    <x v="1"/>
    <x v="1"/>
    <x v="0"/>
    <x v="1"/>
    <n v="13"/>
    <x v="1"/>
    <x v="2"/>
    <x v="3"/>
    <s v="Full Board"/>
    <n v="32201.200000000001"/>
    <n v="4547.5"/>
    <n v="2.2999999999999998"/>
    <s v="Average"/>
    <x v="0"/>
    <x v="1"/>
    <x v="0"/>
    <x v="0"/>
    <s v="REF321"/>
    <s v="Wheelchair"/>
    <d v="2027-08-08T00:00:00"/>
  </r>
  <r>
    <s v="TR001682"/>
    <x v="1681"/>
    <x v="3"/>
    <s v="C01682"/>
    <s v="David"/>
    <x v="1"/>
    <x v="2"/>
    <x v="3"/>
    <x v="1"/>
    <x v="0"/>
    <x v="3"/>
    <n v="8"/>
    <x v="4"/>
    <x v="3"/>
    <x v="0"/>
    <s v="Half Board"/>
    <n v="7294.46"/>
    <n v="524.95000000000005"/>
    <n v="4.7"/>
    <s v="Excellent"/>
    <x v="1"/>
    <x v="0"/>
    <x v="2"/>
    <x v="1"/>
    <s v="REF789"/>
    <s v="Early Check-in"/>
    <d v="2027-08-09T00:00:00"/>
  </r>
  <r>
    <s v="TR001683"/>
    <x v="1682"/>
    <x v="2"/>
    <s v="C01683"/>
    <s v="Alice"/>
    <x v="1"/>
    <x v="2"/>
    <x v="0"/>
    <x v="0"/>
    <x v="0"/>
    <x v="0"/>
    <n v="6"/>
    <x v="0"/>
    <x v="1"/>
    <x v="1"/>
    <s v="All Inclusive"/>
    <n v="23332.9"/>
    <n v="4953.66"/>
    <n v="2.2000000000000002"/>
    <s v="Average"/>
    <x v="3"/>
    <x v="2"/>
    <x v="2"/>
    <x v="1"/>
    <s v="REF123"/>
    <s v="Early Check-in"/>
    <d v="2027-08-10T00:00:00"/>
  </r>
  <r>
    <s v="TR001684"/>
    <x v="1683"/>
    <x v="2"/>
    <s v="C01684"/>
    <s v="David"/>
    <x v="24"/>
    <x v="0"/>
    <x v="4"/>
    <x v="1"/>
    <x v="0"/>
    <x v="4"/>
    <n v="8"/>
    <x v="2"/>
    <x v="2"/>
    <x v="0"/>
    <s v="Breakfast Only"/>
    <n v="13683.21"/>
    <n v="1487.65"/>
    <n v="4.8"/>
    <s v="Excellent"/>
    <x v="0"/>
    <x v="0"/>
    <x v="1"/>
    <x v="1"/>
    <s v="N/A"/>
    <s v="Sea View"/>
    <d v="2027-08-11T00:00:00"/>
  </r>
  <r>
    <s v="TR001685"/>
    <x v="1684"/>
    <x v="0"/>
    <s v="C01685"/>
    <s v="Bob"/>
    <x v="41"/>
    <x v="0"/>
    <x v="2"/>
    <x v="0"/>
    <x v="0"/>
    <x v="2"/>
    <n v="10"/>
    <x v="2"/>
    <x v="1"/>
    <x v="2"/>
    <s v="All Inclusive"/>
    <n v="14948.58"/>
    <n v="420.51"/>
    <n v="2"/>
    <s v="Average"/>
    <x v="1"/>
    <x v="0"/>
    <x v="0"/>
    <x v="0"/>
    <s v="REF321"/>
    <s v="Extra Bed"/>
    <d v="2027-08-12T00:00:00"/>
  </r>
  <r>
    <s v="TR001686"/>
    <x v="1685"/>
    <x v="2"/>
    <s v="C01686"/>
    <s v="Eva"/>
    <x v="14"/>
    <x v="0"/>
    <x v="0"/>
    <x v="0"/>
    <x v="0"/>
    <x v="0"/>
    <n v="6"/>
    <x v="1"/>
    <x v="0"/>
    <x v="3"/>
    <s v="Full Board"/>
    <n v="26692.47"/>
    <n v="25.34"/>
    <n v="2.2999999999999998"/>
    <s v="Average"/>
    <x v="2"/>
    <x v="2"/>
    <x v="0"/>
    <x v="0"/>
    <s v="REF456"/>
    <s v="Extra Bed"/>
    <d v="2027-08-13T00:00:00"/>
  </r>
  <r>
    <s v="TR001687"/>
    <x v="1686"/>
    <x v="1"/>
    <s v="C01687"/>
    <s v="Charlie"/>
    <x v="44"/>
    <x v="2"/>
    <x v="3"/>
    <x v="1"/>
    <x v="0"/>
    <x v="3"/>
    <n v="3"/>
    <x v="1"/>
    <x v="1"/>
    <x v="3"/>
    <s v="Breakfast Only"/>
    <n v="41185.43"/>
    <n v="2042.61"/>
    <n v="3.5"/>
    <s v="Good"/>
    <x v="2"/>
    <x v="2"/>
    <x v="2"/>
    <x v="1"/>
    <s v="REF321"/>
    <s v="Sea View"/>
    <d v="2027-08-14T00:00:00"/>
  </r>
  <r>
    <s v="TR001688"/>
    <x v="1687"/>
    <x v="2"/>
    <s v="C01688"/>
    <s v="David"/>
    <x v="37"/>
    <x v="1"/>
    <x v="1"/>
    <x v="1"/>
    <x v="0"/>
    <x v="1"/>
    <n v="6"/>
    <x v="0"/>
    <x v="3"/>
    <x v="3"/>
    <s v="Breakfast Only"/>
    <n v="37957.699999999997"/>
    <n v="3149.05"/>
    <n v="4"/>
    <s v="Good"/>
    <x v="3"/>
    <x v="1"/>
    <x v="2"/>
    <x v="1"/>
    <s v="REF123"/>
    <s v="Early Check-in"/>
    <d v="2027-08-15T00:00:00"/>
  </r>
  <r>
    <s v="TR001689"/>
    <x v="1688"/>
    <x v="2"/>
    <s v="C01689"/>
    <s v="David"/>
    <x v="22"/>
    <x v="0"/>
    <x v="2"/>
    <x v="0"/>
    <x v="0"/>
    <x v="2"/>
    <n v="9"/>
    <x v="4"/>
    <x v="2"/>
    <x v="0"/>
    <s v="Full Board"/>
    <n v="30777"/>
    <n v="1660.9"/>
    <n v="3"/>
    <s v="Average"/>
    <x v="2"/>
    <x v="0"/>
    <x v="1"/>
    <x v="0"/>
    <s v="N/A"/>
    <s v="N/A"/>
    <d v="2027-08-16T00:00:00"/>
  </r>
  <r>
    <s v="TR001690"/>
    <x v="1689"/>
    <x v="1"/>
    <s v="C01690"/>
    <s v="Alice"/>
    <x v="7"/>
    <x v="1"/>
    <x v="4"/>
    <x v="1"/>
    <x v="0"/>
    <x v="4"/>
    <n v="13"/>
    <x v="2"/>
    <x v="1"/>
    <x v="0"/>
    <s v="Full Board"/>
    <n v="28352.66"/>
    <n v="4183.59"/>
    <n v="4.5"/>
    <s v="Excellent"/>
    <x v="3"/>
    <x v="2"/>
    <x v="2"/>
    <x v="1"/>
    <s v="REF123"/>
    <s v="Early Check-in"/>
    <d v="2027-08-17T00:00:00"/>
  </r>
  <r>
    <s v="TR001691"/>
    <x v="1690"/>
    <x v="3"/>
    <s v="C01691"/>
    <s v="Alice"/>
    <x v="39"/>
    <x v="2"/>
    <x v="0"/>
    <x v="0"/>
    <x v="0"/>
    <x v="0"/>
    <n v="5"/>
    <x v="1"/>
    <x v="3"/>
    <x v="0"/>
    <s v="Half Board"/>
    <n v="23083.38"/>
    <n v="3583.03"/>
    <n v="1.2"/>
    <s v="Poor"/>
    <x v="3"/>
    <x v="0"/>
    <x v="2"/>
    <x v="1"/>
    <s v="REF456"/>
    <s v="Sea View"/>
    <d v="2027-08-18T00:00:00"/>
  </r>
  <r>
    <s v="TR001692"/>
    <x v="1691"/>
    <x v="3"/>
    <s v="C01692"/>
    <s v="David"/>
    <x v="48"/>
    <x v="0"/>
    <x v="0"/>
    <x v="0"/>
    <x v="0"/>
    <x v="0"/>
    <n v="3"/>
    <x v="2"/>
    <x v="3"/>
    <x v="3"/>
    <s v="Full Board"/>
    <n v="48717.37"/>
    <n v="1750.81"/>
    <n v="4.7"/>
    <s v="None"/>
    <x v="1"/>
    <x v="2"/>
    <x v="0"/>
    <x v="1"/>
    <s v="REF789"/>
    <s v="Early Check-in"/>
    <d v="2027-08-19T00:00:00"/>
  </r>
  <r>
    <s v="TR001693"/>
    <x v="1692"/>
    <x v="1"/>
    <s v="C01693"/>
    <s v="Bob"/>
    <x v="47"/>
    <x v="1"/>
    <x v="2"/>
    <x v="0"/>
    <x v="0"/>
    <x v="2"/>
    <n v="11"/>
    <x v="3"/>
    <x v="1"/>
    <x v="0"/>
    <s v="Full Board"/>
    <n v="29329.05"/>
    <n v="3671.55"/>
    <n v="1.8"/>
    <s v="Poor"/>
    <x v="2"/>
    <x v="0"/>
    <x v="0"/>
    <x v="0"/>
    <s v="N/A"/>
    <s v="Early Check-in"/>
    <d v="2027-08-20T00:00:00"/>
  </r>
  <r>
    <s v="TR001694"/>
    <x v="1693"/>
    <x v="0"/>
    <s v="C01694"/>
    <s v="Charlie"/>
    <x v="16"/>
    <x v="0"/>
    <x v="3"/>
    <x v="1"/>
    <x v="0"/>
    <x v="3"/>
    <n v="4"/>
    <x v="2"/>
    <x v="2"/>
    <x v="3"/>
    <s v="Full Board"/>
    <n v="14936.42"/>
    <n v="4702.4399999999996"/>
    <n v="4.5"/>
    <s v="Excellent"/>
    <x v="3"/>
    <x v="1"/>
    <x v="0"/>
    <x v="0"/>
    <s v="N/A"/>
    <s v="Early Check-in"/>
    <d v="2027-08-21T00:00:00"/>
  </r>
  <r>
    <s v="TR001695"/>
    <x v="1694"/>
    <x v="2"/>
    <s v="C01695"/>
    <s v="Alice"/>
    <x v="26"/>
    <x v="0"/>
    <x v="4"/>
    <x v="1"/>
    <x v="0"/>
    <x v="4"/>
    <n v="10"/>
    <x v="4"/>
    <x v="1"/>
    <x v="0"/>
    <s v="Breakfast Only"/>
    <n v="13814.27"/>
    <n v="465.48"/>
    <n v="2.6"/>
    <s v="Average"/>
    <x v="2"/>
    <x v="0"/>
    <x v="2"/>
    <x v="0"/>
    <s v="REF123"/>
    <s v="Early Check-in"/>
    <d v="2027-08-22T00:00:00"/>
  </r>
  <r>
    <s v="TR001696"/>
    <x v="1695"/>
    <x v="1"/>
    <s v="C01696"/>
    <s v="Bob"/>
    <x v="12"/>
    <x v="0"/>
    <x v="2"/>
    <x v="0"/>
    <x v="0"/>
    <x v="2"/>
    <n v="10"/>
    <x v="4"/>
    <x v="0"/>
    <x v="3"/>
    <s v="Half Board"/>
    <n v="31733.59"/>
    <n v="1530.52"/>
    <n v="4.3"/>
    <s v="Good"/>
    <x v="1"/>
    <x v="2"/>
    <x v="1"/>
    <x v="0"/>
    <s v="REF123"/>
    <s v="N/A"/>
    <d v="2027-08-23T00:00:00"/>
  </r>
  <r>
    <s v="TR001697"/>
    <x v="1696"/>
    <x v="2"/>
    <s v="C01697"/>
    <s v="Eva"/>
    <x v="44"/>
    <x v="1"/>
    <x v="1"/>
    <x v="1"/>
    <x v="0"/>
    <x v="1"/>
    <n v="9"/>
    <x v="2"/>
    <x v="1"/>
    <x v="2"/>
    <s v="Breakfast Only"/>
    <n v="27572.89"/>
    <n v="2316.63"/>
    <n v="3.7"/>
    <s v="Good"/>
    <x v="2"/>
    <x v="3"/>
    <x v="1"/>
    <x v="0"/>
    <s v="REF123"/>
    <s v="Wheelchair"/>
    <d v="2027-08-24T00:00:00"/>
  </r>
  <r>
    <s v="TR001698"/>
    <x v="1697"/>
    <x v="0"/>
    <s v="C01698"/>
    <s v="Alice"/>
    <x v="14"/>
    <x v="2"/>
    <x v="4"/>
    <x v="1"/>
    <x v="0"/>
    <x v="4"/>
    <n v="9"/>
    <x v="3"/>
    <x v="1"/>
    <x v="0"/>
    <s v="Full Board"/>
    <n v="3361.8"/>
    <n v="2489.9499999999998"/>
    <n v="1.7"/>
    <s v="Poor"/>
    <x v="1"/>
    <x v="1"/>
    <x v="2"/>
    <x v="0"/>
    <s v="N/A"/>
    <s v="Wheelchair"/>
    <d v="2027-08-25T00:00:00"/>
  </r>
  <r>
    <s v="TR001699"/>
    <x v="1698"/>
    <x v="2"/>
    <s v="C01699"/>
    <s v="Bob"/>
    <x v="4"/>
    <x v="0"/>
    <x v="0"/>
    <x v="0"/>
    <x v="0"/>
    <x v="0"/>
    <n v="9"/>
    <x v="4"/>
    <x v="2"/>
    <x v="3"/>
    <s v="Half Board"/>
    <n v="42013.07"/>
    <n v="2710.98"/>
    <n v="4.7"/>
    <s v="Excellent"/>
    <x v="1"/>
    <x v="1"/>
    <x v="1"/>
    <x v="1"/>
    <s v="REF123"/>
    <s v="Extra Bed"/>
    <d v="2027-08-26T00:00:00"/>
  </r>
  <r>
    <s v="TR001700"/>
    <x v="1699"/>
    <x v="1"/>
    <s v="C01700"/>
    <s v="Bob"/>
    <x v="5"/>
    <x v="2"/>
    <x v="2"/>
    <x v="0"/>
    <x v="0"/>
    <x v="2"/>
    <n v="9"/>
    <x v="1"/>
    <x v="1"/>
    <x v="2"/>
    <s v="Full Board"/>
    <n v="36093.75"/>
    <n v="1503.13"/>
    <n v="2"/>
    <s v="Average"/>
    <x v="1"/>
    <x v="3"/>
    <x v="2"/>
    <x v="1"/>
    <s v="REF321"/>
    <s v="Wheelchair"/>
    <d v="2027-08-27T00:00:00"/>
  </r>
  <r>
    <s v="TR001701"/>
    <x v="1700"/>
    <x v="2"/>
    <s v="C01701"/>
    <s v="Charlie"/>
    <x v="23"/>
    <x v="2"/>
    <x v="0"/>
    <x v="0"/>
    <x v="0"/>
    <x v="0"/>
    <n v="9"/>
    <x v="2"/>
    <x v="3"/>
    <x v="2"/>
    <s v="Breakfast Only"/>
    <n v="34105.980000000003"/>
    <n v="3336.3"/>
    <n v="2"/>
    <s v="Average"/>
    <x v="3"/>
    <x v="2"/>
    <x v="1"/>
    <x v="1"/>
    <s v="REF321"/>
    <s v="Wheelchair"/>
    <d v="2027-08-28T00:00:00"/>
  </r>
  <r>
    <s v="TR001702"/>
    <x v="1701"/>
    <x v="3"/>
    <s v="C01702"/>
    <s v="Charlie"/>
    <x v="8"/>
    <x v="1"/>
    <x v="0"/>
    <x v="0"/>
    <x v="0"/>
    <x v="0"/>
    <n v="2"/>
    <x v="3"/>
    <x v="2"/>
    <x v="1"/>
    <s v="Breakfast Only"/>
    <n v="6232.69"/>
    <n v="3225.42"/>
    <n v="4.3"/>
    <s v="Good"/>
    <x v="0"/>
    <x v="1"/>
    <x v="2"/>
    <x v="1"/>
    <s v="REF321"/>
    <s v="Wheelchair"/>
    <d v="2027-08-29T00:00:00"/>
  </r>
  <r>
    <s v="TR001703"/>
    <x v="1702"/>
    <x v="0"/>
    <s v="C01703"/>
    <s v="Eva"/>
    <x v="12"/>
    <x v="1"/>
    <x v="0"/>
    <x v="0"/>
    <x v="0"/>
    <x v="0"/>
    <n v="7"/>
    <x v="1"/>
    <x v="3"/>
    <x v="0"/>
    <s v="Full Board"/>
    <n v="20016.62"/>
    <n v="2889.11"/>
    <n v="1.4"/>
    <s v="Poor"/>
    <x v="3"/>
    <x v="3"/>
    <x v="0"/>
    <x v="1"/>
    <s v="N/A"/>
    <s v="Early Check-in"/>
    <d v="2027-08-30T00:00:00"/>
  </r>
  <r>
    <s v="TR001704"/>
    <x v="1703"/>
    <x v="0"/>
    <s v="C01704"/>
    <s v="Bob"/>
    <x v="16"/>
    <x v="2"/>
    <x v="3"/>
    <x v="1"/>
    <x v="0"/>
    <x v="3"/>
    <n v="13"/>
    <x v="2"/>
    <x v="2"/>
    <x v="3"/>
    <s v="Half Board"/>
    <n v="46962.97"/>
    <n v="568.80999999999995"/>
    <n v="1.9"/>
    <s v="None"/>
    <x v="2"/>
    <x v="3"/>
    <x v="1"/>
    <x v="1"/>
    <s v="REF123"/>
    <s v="Early Check-in"/>
    <d v="2027-08-31T00:00:00"/>
  </r>
  <r>
    <s v="TR001705"/>
    <x v="1704"/>
    <x v="0"/>
    <s v="C01705"/>
    <s v="Bob"/>
    <x v="14"/>
    <x v="0"/>
    <x v="0"/>
    <x v="0"/>
    <x v="0"/>
    <x v="0"/>
    <n v="10"/>
    <x v="3"/>
    <x v="0"/>
    <x v="1"/>
    <s v="Breakfast Only"/>
    <n v="43541.69"/>
    <n v="2384.84"/>
    <n v="3"/>
    <s v="Average"/>
    <x v="3"/>
    <x v="0"/>
    <x v="0"/>
    <x v="0"/>
    <s v="REF456"/>
    <s v="N/A"/>
    <d v="2027-09-01T00:00:00"/>
  </r>
  <r>
    <s v="TR001706"/>
    <x v="1705"/>
    <x v="1"/>
    <s v="C01706"/>
    <s v="Charlie"/>
    <x v="31"/>
    <x v="1"/>
    <x v="1"/>
    <x v="1"/>
    <x v="0"/>
    <x v="1"/>
    <n v="9"/>
    <x v="1"/>
    <x v="0"/>
    <x v="0"/>
    <s v="Full Board"/>
    <n v="16420.52"/>
    <n v="1781.13"/>
    <n v="4.3"/>
    <s v="Good"/>
    <x v="3"/>
    <x v="0"/>
    <x v="0"/>
    <x v="1"/>
    <s v="REF123"/>
    <s v="Early Check-in"/>
    <d v="2027-09-02T00:00:00"/>
  </r>
  <r>
    <s v="TR001707"/>
    <x v="1706"/>
    <x v="0"/>
    <s v="C01707"/>
    <s v="Alice"/>
    <x v="42"/>
    <x v="0"/>
    <x v="1"/>
    <x v="1"/>
    <x v="0"/>
    <x v="1"/>
    <n v="4"/>
    <x v="4"/>
    <x v="0"/>
    <x v="2"/>
    <s v="All Inclusive"/>
    <n v="10381.77"/>
    <n v="2455.19"/>
    <n v="1.6"/>
    <s v="None"/>
    <x v="0"/>
    <x v="2"/>
    <x v="1"/>
    <x v="1"/>
    <s v="N/A"/>
    <s v="Early Check-in"/>
    <d v="2027-09-03T00:00:00"/>
  </r>
  <r>
    <s v="TR001708"/>
    <x v="1707"/>
    <x v="3"/>
    <s v="C01708"/>
    <s v="Alice"/>
    <x v="12"/>
    <x v="0"/>
    <x v="4"/>
    <x v="1"/>
    <x v="0"/>
    <x v="4"/>
    <n v="12"/>
    <x v="2"/>
    <x v="1"/>
    <x v="0"/>
    <s v="Full Board"/>
    <n v="24107.13"/>
    <n v="4609.33"/>
    <n v="3.2"/>
    <s v="Average"/>
    <x v="2"/>
    <x v="3"/>
    <x v="2"/>
    <x v="0"/>
    <s v="REF321"/>
    <s v="Wheelchair"/>
    <d v="2027-09-04T00:00:00"/>
  </r>
  <r>
    <s v="TR001709"/>
    <x v="1708"/>
    <x v="1"/>
    <s v="C01709"/>
    <s v="David"/>
    <x v="42"/>
    <x v="0"/>
    <x v="0"/>
    <x v="0"/>
    <x v="0"/>
    <x v="0"/>
    <n v="2"/>
    <x v="2"/>
    <x v="0"/>
    <x v="3"/>
    <s v="Full Board"/>
    <n v="19724.03"/>
    <n v="2402.66"/>
    <n v="3.8"/>
    <s v="Good"/>
    <x v="1"/>
    <x v="0"/>
    <x v="0"/>
    <x v="0"/>
    <s v="N/A"/>
    <s v="N/A"/>
    <d v="2027-09-05T00:00:00"/>
  </r>
  <r>
    <s v="TR001710"/>
    <x v="1709"/>
    <x v="3"/>
    <s v="C01710"/>
    <s v="Charlie"/>
    <x v="36"/>
    <x v="2"/>
    <x v="0"/>
    <x v="0"/>
    <x v="0"/>
    <x v="0"/>
    <n v="3"/>
    <x v="4"/>
    <x v="2"/>
    <x v="2"/>
    <s v="Half Board"/>
    <n v="35064.639999999999"/>
    <n v="69.900000000000006"/>
    <n v="4.4000000000000004"/>
    <s v="Good"/>
    <x v="1"/>
    <x v="2"/>
    <x v="0"/>
    <x v="1"/>
    <s v="REF123"/>
    <s v="N/A"/>
    <d v="2027-09-06T00:00:00"/>
  </r>
  <r>
    <s v="TR001711"/>
    <x v="1710"/>
    <x v="2"/>
    <s v="C01711"/>
    <s v="David"/>
    <x v="26"/>
    <x v="0"/>
    <x v="2"/>
    <x v="0"/>
    <x v="0"/>
    <x v="2"/>
    <n v="12"/>
    <x v="0"/>
    <x v="0"/>
    <x v="1"/>
    <s v="Full Board"/>
    <n v="48422.44"/>
    <n v="2194.1799999999998"/>
    <n v="4.7"/>
    <s v="None"/>
    <x v="2"/>
    <x v="1"/>
    <x v="2"/>
    <x v="1"/>
    <s v="N/A"/>
    <s v="Wheelchair"/>
    <d v="2027-09-07T00:00:00"/>
  </r>
  <r>
    <s v="TR001712"/>
    <x v="1711"/>
    <x v="2"/>
    <s v="C01712"/>
    <s v="Charlie"/>
    <x v="51"/>
    <x v="2"/>
    <x v="3"/>
    <x v="1"/>
    <x v="0"/>
    <x v="3"/>
    <n v="3"/>
    <x v="1"/>
    <x v="2"/>
    <x v="0"/>
    <s v="All Inclusive"/>
    <n v="20061.07"/>
    <n v="4103.24"/>
    <n v="4.0999999999999996"/>
    <s v="Good"/>
    <x v="3"/>
    <x v="0"/>
    <x v="2"/>
    <x v="1"/>
    <s v="REF456"/>
    <s v="Wheelchair"/>
    <d v="2027-09-08T00:00:00"/>
  </r>
  <r>
    <s v="TR001713"/>
    <x v="1712"/>
    <x v="2"/>
    <s v="C01713"/>
    <s v="Eva"/>
    <x v="32"/>
    <x v="2"/>
    <x v="4"/>
    <x v="1"/>
    <x v="0"/>
    <x v="4"/>
    <n v="8"/>
    <x v="4"/>
    <x v="3"/>
    <x v="0"/>
    <s v="Full Board"/>
    <n v="5924.54"/>
    <n v="3900.3"/>
    <n v="3.6"/>
    <s v="Good"/>
    <x v="0"/>
    <x v="2"/>
    <x v="1"/>
    <x v="0"/>
    <s v="N/A"/>
    <s v="N/A"/>
    <d v="2027-09-09T00:00:00"/>
  </r>
  <r>
    <s v="TR001714"/>
    <x v="1713"/>
    <x v="2"/>
    <s v="C01714"/>
    <s v="Bob"/>
    <x v="2"/>
    <x v="0"/>
    <x v="0"/>
    <x v="0"/>
    <x v="0"/>
    <x v="0"/>
    <n v="13"/>
    <x v="2"/>
    <x v="1"/>
    <x v="1"/>
    <s v="All Inclusive"/>
    <n v="45187.86"/>
    <n v="2566.9499999999998"/>
    <n v="2.7"/>
    <s v="Average"/>
    <x v="0"/>
    <x v="0"/>
    <x v="1"/>
    <x v="0"/>
    <s v="REF789"/>
    <s v="Sea View"/>
    <d v="2027-09-10T00:00:00"/>
  </r>
  <r>
    <s v="TR001715"/>
    <x v="1714"/>
    <x v="3"/>
    <s v="C01715"/>
    <s v="Eva"/>
    <x v="10"/>
    <x v="0"/>
    <x v="2"/>
    <x v="0"/>
    <x v="0"/>
    <x v="2"/>
    <n v="7"/>
    <x v="1"/>
    <x v="3"/>
    <x v="0"/>
    <s v="Breakfast Only"/>
    <n v="4783.6400000000003"/>
    <n v="1248.8499999999999"/>
    <n v="1.4"/>
    <s v="Poor"/>
    <x v="2"/>
    <x v="1"/>
    <x v="2"/>
    <x v="0"/>
    <s v="N/A"/>
    <s v="Wheelchair"/>
    <d v="2027-09-11T00:00:00"/>
  </r>
  <r>
    <s v="TR001716"/>
    <x v="1715"/>
    <x v="1"/>
    <s v="C01716"/>
    <s v="Charlie"/>
    <x v="33"/>
    <x v="0"/>
    <x v="3"/>
    <x v="1"/>
    <x v="0"/>
    <x v="3"/>
    <n v="12"/>
    <x v="1"/>
    <x v="3"/>
    <x v="0"/>
    <s v="Full Board"/>
    <n v="47780"/>
    <n v="2325.44"/>
    <n v="3.8"/>
    <s v="Good"/>
    <x v="2"/>
    <x v="1"/>
    <x v="0"/>
    <x v="0"/>
    <s v="REF123"/>
    <s v="Wheelchair"/>
    <d v="2027-09-12T00:00:00"/>
  </r>
  <r>
    <s v="TR001717"/>
    <x v="1716"/>
    <x v="1"/>
    <s v="C01717"/>
    <s v="Bob"/>
    <x v="2"/>
    <x v="0"/>
    <x v="4"/>
    <x v="1"/>
    <x v="0"/>
    <x v="4"/>
    <n v="3"/>
    <x v="0"/>
    <x v="0"/>
    <x v="0"/>
    <s v="Half Board"/>
    <n v="34235.230000000003"/>
    <n v="2818.51"/>
    <n v="5"/>
    <s v="Excellent"/>
    <x v="3"/>
    <x v="0"/>
    <x v="2"/>
    <x v="1"/>
    <s v="REF789"/>
    <s v="N/A"/>
    <d v="2027-09-13T00:00:00"/>
  </r>
  <r>
    <s v="TR001718"/>
    <x v="1717"/>
    <x v="0"/>
    <s v="C01718"/>
    <s v="Alice"/>
    <x v="40"/>
    <x v="2"/>
    <x v="4"/>
    <x v="1"/>
    <x v="0"/>
    <x v="4"/>
    <n v="9"/>
    <x v="2"/>
    <x v="0"/>
    <x v="2"/>
    <s v="Full Board"/>
    <n v="47259.39"/>
    <n v="4999.3599999999997"/>
    <n v="3.9"/>
    <s v="None"/>
    <x v="0"/>
    <x v="1"/>
    <x v="1"/>
    <x v="1"/>
    <s v="REF321"/>
    <s v="Sea View"/>
    <d v="2027-09-14T00:00:00"/>
  </r>
  <r>
    <s v="TR001719"/>
    <x v="1718"/>
    <x v="3"/>
    <s v="C01719"/>
    <s v="Alice"/>
    <x v="29"/>
    <x v="0"/>
    <x v="0"/>
    <x v="0"/>
    <x v="0"/>
    <x v="0"/>
    <n v="10"/>
    <x v="3"/>
    <x v="0"/>
    <x v="2"/>
    <s v="All Inclusive"/>
    <n v="12384.01"/>
    <n v="3220.89"/>
    <n v="1.1000000000000001"/>
    <s v="Poor"/>
    <x v="2"/>
    <x v="2"/>
    <x v="0"/>
    <x v="1"/>
    <s v="REF123"/>
    <s v="Sea View"/>
    <d v="2027-09-15T00:00:00"/>
  </r>
  <r>
    <s v="TR001720"/>
    <x v="1719"/>
    <x v="2"/>
    <s v="C01720"/>
    <s v="David"/>
    <x v="18"/>
    <x v="0"/>
    <x v="4"/>
    <x v="1"/>
    <x v="0"/>
    <x v="4"/>
    <n v="8"/>
    <x v="0"/>
    <x v="3"/>
    <x v="3"/>
    <s v="All Inclusive"/>
    <n v="4912.8900000000003"/>
    <n v="3471.32"/>
    <n v="3"/>
    <s v="Average"/>
    <x v="3"/>
    <x v="0"/>
    <x v="0"/>
    <x v="0"/>
    <s v="REF456"/>
    <s v="Extra Bed"/>
    <d v="2027-09-16T00:00:00"/>
  </r>
  <r>
    <s v="TR001721"/>
    <x v="1720"/>
    <x v="3"/>
    <s v="C01721"/>
    <s v="Charlie"/>
    <x v="15"/>
    <x v="2"/>
    <x v="2"/>
    <x v="0"/>
    <x v="0"/>
    <x v="2"/>
    <n v="5"/>
    <x v="0"/>
    <x v="1"/>
    <x v="0"/>
    <s v="Half Board"/>
    <n v="25945.87"/>
    <n v="2457.27"/>
    <n v="3.5"/>
    <s v="Good"/>
    <x v="3"/>
    <x v="0"/>
    <x v="1"/>
    <x v="0"/>
    <s v="N/A"/>
    <s v="Sea View"/>
    <d v="2027-09-17T00:00:00"/>
  </r>
  <r>
    <s v="TR001722"/>
    <x v="1721"/>
    <x v="0"/>
    <s v="C01722"/>
    <s v="Charlie"/>
    <x v="2"/>
    <x v="1"/>
    <x v="4"/>
    <x v="1"/>
    <x v="0"/>
    <x v="4"/>
    <n v="14"/>
    <x v="3"/>
    <x v="1"/>
    <x v="3"/>
    <s v="All Inclusive"/>
    <n v="24179.3"/>
    <n v="1772.45"/>
    <n v="3.8"/>
    <s v="Good"/>
    <x v="2"/>
    <x v="1"/>
    <x v="0"/>
    <x v="1"/>
    <s v="N/A"/>
    <s v="Wheelchair"/>
    <d v="2027-09-18T00:00:00"/>
  </r>
  <r>
    <s v="TR001723"/>
    <x v="1722"/>
    <x v="0"/>
    <s v="C01723"/>
    <s v="Alice"/>
    <x v="12"/>
    <x v="1"/>
    <x v="1"/>
    <x v="1"/>
    <x v="0"/>
    <x v="1"/>
    <n v="14"/>
    <x v="3"/>
    <x v="3"/>
    <x v="2"/>
    <s v="Full Board"/>
    <n v="18580.14"/>
    <n v="4064.76"/>
    <n v="3.9"/>
    <s v="None"/>
    <x v="0"/>
    <x v="2"/>
    <x v="2"/>
    <x v="1"/>
    <s v="REF123"/>
    <s v="Early Check-in"/>
    <d v="2027-09-19T00:00:00"/>
  </r>
  <r>
    <s v="TR001724"/>
    <x v="1723"/>
    <x v="3"/>
    <s v="C01724"/>
    <s v="Eva"/>
    <x v="38"/>
    <x v="2"/>
    <x v="2"/>
    <x v="0"/>
    <x v="0"/>
    <x v="2"/>
    <n v="2"/>
    <x v="0"/>
    <x v="1"/>
    <x v="0"/>
    <s v="All Inclusive"/>
    <n v="48009.85"/>
    <n v="2474.66"/>
    <n v="3.2"/>
    <s v="Average"/>
    <x v="1"/>
    <x v="0"/>
    <x v="1"/>
    <x v="1"/>
    <s v="N/A"/>
    <s v="N/A"/>
    <d v="2027-09-20T00:00:00"/>
  </r>
  <r>
    <s v="TR001725"/>
    <x v="1724"/>
    <x v="3"/>
    <s v="C01725"/>
    <s v="Bob"/>
    <x v="2"/>
    <x v="1"/>
    <x v="3"/>
    <x v="1"/>
    <x v="0"/>
    <x v="3"/>
    <n v="5"/>
    <x v="1"/>
    <x v="3"/>
    <x v="3"/>
    <s v="Full Board"/>
    <n v="41661.440000000002"/>
    <n v="4973.45"/>
    <n v="1.9"/>
    <s v="Poor"/>
    <x v="3"/>
    <x v="0"/>
    <x v="0"/>
    <x v="0"/>
    <s v="N/A"/>
    <s v="Wheelchair"/>
    <d v="2027-09-21T00:00:00"/>
  </r>
  <r>
    <s v="TR001726"/>
    <x v="1725"/>
    <x v="3"/>
    <s v="C01726"/>
    <s v="Eva"/>
    <x v="33"/>
    <x v="2"/>
    <x v="3"/>
    <x v="1"/>
    <x v="0"/>
    <x v="3"/>
    <n v="5"/>
    <x v="4"/>
    <x v="3"/>
    <x v="0"/>
    <s v="Full Board"/>
    <n v="34094.36"/>
    <n v="2285.6"/>
    <n v="4.8"/>
    <s v="Excellent"/>
    <x v="1"/>
    <x v="1"/>
    <x v="1"/>
    <x v="1"/>
    <s v="REF321"/>
    <s v="N/A"/>
    <d v="2027-09-22T00:00:00"/>
  </r>
  <r>
    <s v="TR001727"/>
    <x v="1726"/>
    <x v="1"/>
    <s v="C01727"/>
    <s v="Eva"/>
    <x v="41"/>
    <x v="0"/>
    <x v="0"/>
    <x v="0"/>
    <x v="0"/>
    <x v="0"/>
    <n v="9"/>
    <x v="4"/>
    <x v="1"/>
    <x v="0"/>
    <s v="All Inclusive"/>
    <n v="10654.34"/>
    <n v="340"/>
    <n v="3.8"/>
    <s v="None"/>
    <x v="3"/>
    <x v="1"/>
    <x v="0"/>
    <x v="0"/>
    <s v="N/A"/>
    <s v="Sea View"/>
    <d v="2027-09-23T00:00:00"/>
  </r>
  <r>
    <s v="TR001728"/>
    <x v="1727"/>
    <x v="2"/>
    <s v="C01728"/>
    <s v="Alice"/>
    <x v="30"/>
    <x v="0"/>
    <x v="0"/>
    <x v="0"/>
    <x v="0"/>
    <x v="0"/>
    <n v="5"/>
    <x v="0"/>
    <x v="2"/>
    <x v="1"/>
    <s v="Half Board"/>
    <n v="37513.199999999997"/>
    <n v="3412.89"/>
    <n v="1.9"/>
    <s v="Poor"/>
    <x v="0"/>
    <x v="2"/>
    <x v="2"/>
    <x v="1"/>
    <s v="N/A"/>
    <s v="N/A"/>
    <d v="2027-09-24T00:00:00"/>
  </r>
  <r>
    <s v="TR001729"/>
    <x v="1728"/>
    <x v="3"/>
    <s v="C01729"/>
    <s v="Alice"/>
    <x v="29"/>
    <x v="1"/>
    <x v="1"/>
    <x v="1"/>
    <x v="0"/>
    <x v="1"/>
    <n v="5"/>
    <x v="1"/>
    <x v="2"/>
    <x v="3"/>
    <s v="Breakfast Only"/>
    <n v="37169.589999999997"/>
    <n v="233.21"/>
    <n v="2.2999999999999998"/>
    <s v="None"/>
    <x v="1"/>
    <x v="2"/>
    <x v="1"/>
    <x v="1"/>
    <s v="REF321"/>
    <s v="Wheelchair"/>
    <d v="2027-09-25T00:00:00"/>
  </r>
  <r>
    <s v="TR001730"/>
    <x v="1729"/>
    <x v="3"/>
    <s v="C01730"/>
    <s v="Alice"/>
    <x v="45"/>
    <x v="0"/>
    <x v="3"/>
    <x v="1"/>
    <x v="0"/>
    <x v="3"/>
    <n v="14"/>
    <x v="3"/>
    <x v="0"/>
    <x v="2"/>
    <s v="Half Board"/>
    <n v="22978.2"/>
    <n v="1252.51"/>
    <n v="4.7"/>
    <s v="Excellent"/>
    <x v="2"/>
    <x v="1"/>
    <x v="0"/>
    <x v="0"/>
    <s v="N/A"/>
    <s v="Early Check-in"/>
    <d v="2027-09-26T00:00:00"/>
  </r>
  <r>
    <s v="TR001731"/>
    <x v="1730"/>
    <x v="3"/>
    <s v="C01731"/>
    <s v="David"/>
    <x v="20"/>
    <x v="1"/>
    <x v="3"/>
    <x v="1"/>
    <x v="0"/>
    <x v="3"/>
    <n v="3"/>
    <x v="0"/>
    <x v="1"/>
    <x v="3"/>
    <s v="Breakfast Only"/>
    <n v="46464.94"/>
    <n v="1768.69"/>
    <n v="4.5"/>
    <s v="Excellent"/>
    <x v="3"/>
    <x v="2"/>
    <x v="2"/>
    <x v="0"/>
    <s v="REF321"/>
    <s v="Wheelchair"/>
    <d v="2027-09-27T00:00:00"/>
  </r>
  <r>
    <s v="TR001732"/>
    <x v="1731"/>
    <x v="0"/>
    <s v="C01732"/>
    <s v="Eva"/>
    <x v="19"/>
    <x v="1"/>
    <x v="3"/>
    <x v="1"/>
    <x v="0"/>
    <x v="3"/>
    <n v="13"/>
    <x v="2"/>
    <x v="0"/>
    <x v="3"/>
    <s v="Half Board"/>
    <n v="10847.96"/>
    <n v="3697.42"/>
    <n v="2.6"/>
    <s v="None"/>
    <x v="2"/>
    <x v="3"/>
    <x v="2"/>
    <x v="0"/>
    <s v="REF456"/>
    <s v="Extra Bed"/>
    <d v="2027-09-28T00:00:00"/>
  </r>
  <r>
    <s v="TR001733"/>
    <x v="1732"/>
    <x v="0"/>
    <s v="C01733"/>
    <s v="Charlie"/>
    <x v="48"/>
    <x v="0"/>
    <x v="3"/>
    <x v="1"/>
    <x v="0"/>
    <x v="3"/>
    <n v="11"/>
    <x v="1"/>
    <x v="3"/>
    <x v="3"/>
    <s v="Full Board"/>
    <n v="15564.87"/>
    <n v="2471.1799999999998"/>
    <n v="1.2"/>
    <s v="Poor"/>
    <x v="2"/>
    <x v="3"/>
    <x v="2"/>
    <x v="1"/>
    <s v="N/A"/>
    <s v="N/A"/>
    <d v="2027-09-29T00:00:00"/>
  </r>
  <r>
    <s v="TR001734"/>
    <x v="1733"/>
    <x v="1"/>
    <s v="C01734"/>
    <s v="Bob"/>
    <x v="33"/>
    <x v="0"/>
    <x v="4"/>
    <x v="1"/>
    <x v="0"/>
    <x v="4"/>
    <n v="8"/>
    <x v="2"/>
    <x v="2"/>
    <x v="1"/>
    <s v="Full Board"/>
    <n v="5971.54"/>
    <n v="143.22999999999999"/>
    <n v="1.2"/>
    <s v="Poor"/>
    <x v="0"/>
    <x v="1"/>
    <x v="0"/>
    <x v="0"/>
    <s v="REF123"/>
    <s v="Wheelchair"/>
    <d v="2027-09-30T00:00:00"/>
  </r>
  <r>
    <s v="TR001735"/>
    <x v="1734"/>
    <x v="2"/>
    <s v="C01735"/>
    <s v="David"/>
    <x v="4"/>
    <x v="1"/>
    <x v="2"/>
    <x v="0"/>
    <x v="0"/>
    <x v="2"/>
    <n v="5"/>
    <x v="2"/>
    <x v="1"/>
    <x v="0"/>
    <s v="All Inclusive"/>
    <n v="40386.199999999997"/>
    <n v="3084.25"/>
    <n v="2.1"/>
    <s v="None"/>
    <x v="2"/>
    <x v="0"/>
    <x v="0"/>
    <x v="1"/>
    <s v="REF789"/>
    <s v="Sea View"/>
    <d v="2027-10-01T00:00:00"/>
  </r>
  <r>
    <s v="TR001736"/>
    <x v="1735"/>
    <x v="1"/>
    <s v="C01736"/>
    <s v="Charlie"/>
    <x v="10"/>
    <x v="0"/>
    <x v="2"/>
    <x v="0"/>
    <x v="0"/>
    <x v="2"/>
    <n v="12"/>
    <x v="0"/>
    <x v="1"/>
    <x v="2"/>
    <s v="Breakfast Only"/>
    <n v="32222.69"/>
    <n v="2057.1799999999998"/>
    <n v="3.5"/>
    <s v="Good"/>
    <x v="3"/>
    <x v="1"/>
    <x v="2"/>
    <x v="0"/>
    <s v="REF456"/>
    <s v="Sea View"/>
    <d v="2027-10-02T00:00:00"/>
  </r>
  <r>
    <s v="TR001737"/>
    <x v="1736"/>
    <x v="2"/>
    <s v="C01737"/>
    <s v="Eva"/>
    <x v="17"/>
    <x v="2"/>
    <x v="1"/>
    <x v="1"/>
    <x v="0"/>
    <x v="1"/>
    <n v="7"/>
    <x v="1"/>
    <x v="1"/>
    <x v="1"/>
    <s v="Breakfast Only"/>
    <n v="17802.189999999999"/>
    <n v="4609.17"/>
    <n v="3.3"/>
    <s v="Average"/>
    <x v="2"/>
    <x v="1"/>
    <x v="2"/>
    <x v="1"/>
    <s v="N/A"/>
    <s v="Wheelchair"/>
    <d v="2027-10-03T00:00:00"/>
  </r>
  <r>
    <s v="TR001738"/>
    <x v="1737"/>
    <x v="0"/>
    <s v="C01738"/>
    <s v="Alice"/>
    <x v="38"/>
    <x v="0"/>
    <x v="4"/>
    <x v="1"/>
    <x v="0"/>
    <x v="4"/>
    <n v="4"/>
    <x v="2"/>
    <x v="2"/>
    <x v="2"/>
    <s v="All Inclusive"/>
    <n v="10699.24"/>
    <n v="2497.81"/>
    <n v="3.5"/>
    <s v="Good"/>
    <x v="2"/>
    <x v="1"/>
    <x v="2"/>
    <x v="0"/>
    <s v="REF123"/>
    <s v="Extra Bed"/>
    <d v="2027-10-04T00:00:00"/>
  </r>
  <r>
    <s v="TR001739"/>
    <x v="1738"/>
    <x v="0"/>
    <s v="C01739"/>
    <s v="Eva"/>
    <x v="49"/>
    <x v="0"/>
    <x v="3"/>
    <x v="1"/>
    <x v="0"/>
    <x v="3"/>
    <n v="8"/>
    <x v="1"/>
    <x v="0"/>
    <x v="1"/>
    <s v="Half Board"/>
    <n v="4886.95"/>
    <n v="3544.88"/>
    <n v="3.9"/>
    <s v="Good"/>
    <x v="3"/>
    <x v="0"/>
    <x v="2"/>
    <x v="0"/>
    <s v="REF789"/>
    <s v="N/A"/>
    <d v="2027-10-05T00:00:00"/>
  </r>
  <r>
    <s v="TR001740"/>
    <x v="1739"/>
    <x v="0"/>
    <s v="C01740"/>
    <s v="Bob"/>
    <x v="6"/>
    <x v="2"/>
    <x v="3"/>
    <x v="1"/>
    <x v="0"/>
    <x v="3"/>
    <n v="7"/>
    <x v="4"/>
    <x v="2"/>
    <x v="0"/>
    <s v="All Inclusive"/>
    <n v="10837.04"/>
    <n v="1094.3399999999999"/>
    <n v="1.1000000000000001"/>
    <s v="Poor"/>
    <x v="2"/>
    <x v="3"/>
    <x v="2"/>
    <x v="1"/>
    <s v="REF321"/>
    <s v="Extra Bed"/>
    <d v="2027-10-06T00:00:00"/>
  </r>
  <r>
    <s v="TR001741"/>
    <x v="1740"/>
    <x v="1"/>
    <s v="C01741"/>
    <s v="David"/>
    <x v="1"/>
    <x v="0"/>
    <x v="0"/>
    <x v="0"/>
    <x v="0"/>
    <x v="0"/>
    <n v="4"/>
    <x v="2"/>
    <x v="0"/>
    <x v="2"/>
    <s v="Half Board"/>
    <n v="24304.38"/>
    <n v="3804.87"/>
    <n v="1.4"/>
    <s v="Poor"/>
    <x v="0"/>
    <x v="2"/>
    <x v="0"/>
    <x v="0"/>
    <s v="N/A"/>
    <s v="Early Check-in"/>
    <d v="2027-10-07T00:00:00"/>
  </r>
  <r>
    <s v="TR001742"/>
    <x v="1741"/>
    <x v="3"/>
    <s v="C01742"/>
    <s v="David"/>
    <x v="1"/>
    <x v="0"/>
    <x v="0"/>
    <x v="0"/>
    <x v="0"/>
    <x v="0"/>
    <n v="5"/>
    <x v="2"/>
    <x v="3"/>
    <x v="3"/>
    <s v="All Inclusive"/>
    <n v="14617.32"/>
    <n v="3604.78"/>
    <n v="2.4"/>
    <s v="Average"/>
    <x v="3"/>
    <x v="3"/>
    <x v="1"/>
    <x v="1"/>
    <s v="REF321"/>
    <s v="Wheelchair"/>
    <d v="2027-10-08T00:00:00"/>
  </r>
  <r>
    <s v="TR001743"/>
    <x v="1742"/>
    <x v="3"/>
    <s v="C01743"/>
    <s v="Bob"/>
    <x v="34"/>
    <x v="1"/>
    <x v="1"/>
    <x v="1"/>
    <x v="0"/>
    <x v="1"/>
    <n v="11"/>
    <x v="1"/>
    <x v="3"/>
    <x v="1"/>
    <s v="Breakfast Only"/>
    <n v="15172.16"/>
    <n v="4520.41"/>
    <n v="1.6"/>
    <s v="Poor"/>
    <x v="0"/>
    <x v="2"/>
    <x v="1"/>
    <x v="1"/>
    <s v="REF456"/>
    <s v="Extra Bed"/>
    <d v="2027-10-09T00:00:00"/>
  </r>
  <r>
    <s v="TR001744"/>
    <x v="1743"/>
    <x v="0"/>
    <s v="C01744"/>
    <s v="Charlie"/>
    <x v="17"/>
    <x v="0"/>
    <x v="3"/>
    <x v="1"/>
    <x v="0"/>
    <x v="3"/>
    <n v="6"/>
    <x v="4"/>
    <x v="0"/>
    <x v="2"/>
    <s v="Breakfast Only"/>
    <n v="44152.09"/>
    <n v="169.11"/>
    <n v="1.3"/>
    <s v="None"/>
    <x v="2"/>
    <x v="2"/>
    <x v="1"/>
    <x v="1"/>
    <s v="REF789"/>
    <s v="Early Check-in"/>
    <d v="2027-10-10T00:00:00"/>
  </r>
  <r>
    <s v="TR001745"/>
    <x v="1744"/>
    <x v="3"/>
    <s v="C01745"/>
    <s v="Charlie"/>
    <x v="30"/>
    <x v="0"/>
    <x v="1"/>
    <x v="1"/>
    <x v="0"/>
    <x v="1"/>
    <n v="10"/>
    <x v="2"/>
    <x v="3"/>
    <x v="0"/>
    <s v="Half Board"/>
    <n v="27211.47"/>
    <n v="2237.5"/>
    <n v="3.6"/>
    <s v="None"/>
    <x v="1"/>
    <x v="1"/>
    <x v="0"/>
    <x v="0"/>
    <s v="REF789"/>
    <s v="Extra Bed"/>
    <d v="2027-10-11T00:00:00"/>
  </r>
  <r>
    <s v="TR001746"/>
    <x v="1745"/>
    <x v="3"/>
    <s v="C01746"/>
    <s v="David"/>
    <x v="31"/>
    <x v="2"/>
    <x v="4"/>
    <x v="1"/>
    <x v="0"/>
    <x v="4"/>
    <n v="7"/>
    <x v="0"/>
    <x v="3"/>
    <x v="2"/>
    <s v="Breakfast Only"/>
    <n v="37274.839999999997"/>
    <n v="3395.78"/>
    <n v="4.3"/>
    <s v="Good"/>
    <x v="0"/>
    <x v="1"/>
    <x v="1"/>
    <x v="1"/>
    <s v="REF321"/>
    <s v="Early Check-in"/>
    <d v="2027-10-12T00:00:00"/>
  </r>
  <r>
    <s v="TR001747"/>
    <x v="1746"/>
    <x v="1"/>
    <s v="C01747"/>
    <s v="David"/>
    <x v="51"/>
    <x v="1"/>
    <x v="2"/>
    <x v="0"/>
    <x v="0"/>
    <x v="2"/>
    <n v="14"/>
    <x v="1"/>
    <x v="1"/>
    <x v="1"/>
    <s v="Breakfast Only"/>
    <n v="4678.41"/>
    <n v="475.82"/>
    <n v="4"/>
    <s v="Good"/>
    <x v="0"/>
    <x v="2"/>
    <x v="1"/>
    <x v="0"/>
    <s v="REF321"/>
    <s v="Sea View"/>
    <d v="2027-10-13T00:00:00"/>
  </r>
  <r>
    <s v="TR001748"/>
    <x v="1747"/>
    <x v="2"/>
    <s v="C01748"/>
    <s v="Alice"/>
    <x v="43"/>
    <x v="1"/>
    <x v="3"/>
    <x v="1"/>
    <x v="0"/>
    <x v="3"/>
    <n v="5"/>
    <x v="1"/>
    <x v="1"/>
    <x v="0"/>
    <s v="Breakfast Only"/>
    <n v="20162.68"/>
    <n v="2053.02"/>
    <n v="4.3"/>
    <s v="None"/>
    <x v="2"/>
    <x v="0"/>
    <x v="1"/>
    <x v="0"/>
    <s v="REF456"/>
    <s v="Sea View"/>
    <d v="2027-10-14T00:00:00"/>
  </r>
  <r>
    <s v="TR001749"/>
    <x v="1748"/>
    <x v="0"/>
    <s v="C01749"/>
    <s v="Charlie"/>
    <x v="35"/>
    <x v="1"/>
    <x v="4"/>
    <x v="1"/>
    <x v="0"/>
    <x v="4"/>
    <n v="12"/>
    <x v="2"/>
    <x v="2"/>
    <x v="3"/>
    <s v="Breakfast Only"/>
    <n v="25520.959999999999"/>
    <n v="4710.7299999999996"/>
    <n v="3.7"/>
    <s v="Good"/>
    <x v="1"/>
    <x v="0"/>
    <x v="1"/>
    <x v="1"/>
    <s v="REF123"/>
    <s v="Wheelchair"/>
    <d v="2027-10-15T00:00:00"/>
  </r>
  <r>
    <s v="TR001750"/>
    <x v="1749"/>
    <x v="0"/>
    <s v="C01750"/>
    <s v="Bob"/>
    <x v="20"/>
    <x v="0"/>
    <x v="3"/>
    <x v="1"/>
    <x v="0"/>
    <x v="3"/>
    <n v="12"/>
    <x v="4"/>
    <x v="2"/>
    <x v="1"/>
    <s v="Full Board"/>
    <n v="11761.59"/>
    <n v="2179.67"/>
    <n v="3.9"/>
    <s v="None"/>
    <x v="3"/>
    <x v="0"/>
    <x v="2"/>
    <x v="0"/>
    <s v="N/A"/>
    <s v="Extra Bed"/>
    <d v="2027-10-16T00:00:00"/>
  </r>
  <r>
    <s v="TR001751"/>
    <x v="1750"/>
    <x v="1"/>
    <s v="C01751"/>
    <s v="Charlie"/>
    <x v="44"/>
    <x v="1"/>
    <x v="0"/>
    <x v="0"/>
    <x v="0"/>
    <x v="0"/>
    <n v="8"/>
    <x v="2"/>
    <x v="2"/>
    <x v="1"/>
    <s v="All Inclusive"/>
    <n v="8649"/>
    <n v="4927.0200000000004"/>
    <n v="2.1"/>
    <s v="Average"/>
    <x v="1"/>
    <x v="0"/>
    <x v="0"/>
    <x v="1"/>
    <s v="REF123"/>
    <s v="Sea View"/>
    <d v="2027-10-17T00:00:00"/>
  </r>
  <r>
    <s v="TR001752"/>
    <x v="1751"/>
    <x v="1"/>
    <s v="C01752"/>
    <s v="Alice"/>
    <x v="31"/>
    <x v="2"/>
    <x v="1"/>
    <x v="1"/>
    <x v="0"/>
    <x v="1"/>
    <n v="3"/>
    <x v="3"/>
    <x v="1"/>
    <x v="0"/>
    <s v="All Inclusive"/>
    <n v="43904.28"/>
    <n v="284.2"/>
    <n v="5"/>
    <s v="Excellent"/>
    <x v="3"/>
    <x v="1"/>
    <x v="1"/>
    <x v="1"/>
    <s v="REF789"/>
    <s v="N/A"/>
    <d v="2027-10-18T00:00:00"/>
  </r>
  <r>
    <s v="TR001753"/>
    <x v="1752"/>
    <x v="3"/>
    <s v="C01753"/>
    <s v="David"/>
    <x v="18"/>
    <x v="1"/>
    <x v="0"/>
    <x v="0"/>
    <x v="0"/>
    <x v="0"/>
    <n v="5"/>
    <x v="2"/>
    <x v="2"/>
    <x v="1"/>
    <s v="Full Board"/>
    <n v="47153.29"/>
    <n v="3589.15"/>
    <n v="1.7"/>
    <s v="None"/>
    <x v="2"/>
    <x v="3"/>
    <x v="2"/>
    <x v="1"/>
    <s v="N/A"/>
    <s v="Sea View"/>
    <d v="2027-10-19T00:00:00"/>
  </r>
  <r>
    <s v="TR001754"/>
    <x v="1753"/>
    <x v="0"/>
    <s v="C01754"/>
    <s v="David"/>
    <x v="26"/>
    <x v="2"/>
    <x v="2"/>
    <x v="0"/>
    <x v="0"/>
    <x v="2"/>
    <n v="6"/>
    <x v="3"/>
    <x v="2"/>
    <x v="2"/>
    <s v="Breakfast Only"/>
    <n v="6703.91"/>
    <n v="2905.08"/>
    <n v="1.9"/>
    <s v="None"/>
    <x v="1"/>
    <x v="3"/>
    <x v="1"/>
    <x v="1"/>
    <s v="REF456"/>
    <s v="Sea View"/>
    <d v="2027-10-20T00:00:00"/>
  </r>
  <r>
    <s v="TR001755"/>
    <x v="1754"/>
    <x v="2"/>
    <s v="C01755"/>
    <s v="Alice"/>
    <x v="38"/>
    <x v="1"/>
    <x v="0"/>
    <x v="0"/>
    <x v="0"/>
    <x v="0"/>
    <n v="5"/>
    <x v="0"/>
    <x v="1"/>
    <x v="3"/>
    <s v="All Inclusive"/>
    <n v="19403.88"/>
    <n v="2502.6999999999998"/>
    <n v="2.2000000000000002"/>
    <s v="None"/>
    <x v="2"/>
    <x v="2"/>
    <x v="1"/>
    <x v="1"/>
    <s v="REF123"/>
    <s v="Extra Bed"/>
    <d v="2027-10-21T00:00:00"/>
  </r>
  <r>
    <s v="TR001756"/>
    <x v="1755"/>
    <x v="1"/>
    <s v="C01756"/>
    <s v="Bob"/>
    <x v="4"/>
    <x v="1"/>
    <x v="3"/>
    <x v="1"/>
    <x v="0"/>
    <x v="3"/>
    <n v="5"/>
    <x v="1"/>
    <x v="0"/>
    <x v="2"/>
    <s v="All Inclusive"/>
    <n v="48039.42"/>
    <n v="4854.24"/>
    <n v="4.9000000000000004"/>
    <s v="Excellent"/>
    <x v="0"/>
    <x v="0"/>
    <x v="1"/>
    <x v="1"/>
    <s v="REF123"/>
    <s v="Early Check-in"/>
    <d v="2027-10-22T00:00:00"/>
  </r>
  <r>
    <s v="TR001757"/>
    <x v="1756"/>
    <x v="2"/>
    <s v="C01757"/>
    <s v="David"/>
    <x v="23"/>
    <x v="2"/>
    <x v="0"/>
    <x v="0"/>
    <x v="0"/>
    <x v="0"/>
    <n v="12"/>
    <x v="1"/>
    <x v="1"/>
    <x v="0"/>
    <s v="All Inclusive"/>
    <n v="6908.6"/>
    <n v="648.25"/>
    <n v="5"/>
    <s v="Excellent"/>
    <x v="1"/>
    <x v="1"/>
    <x v="1"/>
    <x v="0"/>
    <s v="N/A"/>
    <s v="N/A"/>
    <d v="2027-10-23T00:00:00"/>
  </r>
  <r>
    <s v="TR001758"/>
    <x v="1757"/>
    <x v="2"/>
    <s v="C01758"/>
    <s v="Eva"/>
    <x v="42"/>
    <x v="1"/>
    <x v="3"/>
    <x v="1"/>
    <x v="0"/>
    <x v="3"/>
    <n v="14"/>
    <x v="4"/>
    <x v="0"/>
    <x v="1"/>
    <s v="Half Board"/>
    <n v="33251.14"/>
    <n v="4479.99"/>
    <n v="4.2"/>
    <s v="Good"/>
    <x v="3"/>
    <x v="1"/>
    <x v="1"/>
    <x v="0"/>
    <s v="REF456"/>
    <s v="N/A"/>
    <d v="2027-10-24T00:00:00"/>
  </r>
  <r>
    <s v="TR001759"/>
    <x v="1758"/>
    <x v="0"/>
    <s v="C01759"/>
    <s v="David"/>
    <x v="42"/>
    <x v="1"/>
    <x v="2"/>
    <x v="0"/>
    <x v="0"/>
    <x v="2"/>
    <n v="10"/>
    <x v="2"/>
    <x v="1"/>
    <x v="3"/>
    <s v="Full Board"/>
    <n v="48694.400000000001"/>
    <n v="3456.2"/>
    <n v="3.5"/>
    <s v="Good"/>
    <x v="0"/>
    <x v="1"/>
    <x v="2"/>
    <x v="0"/>
    <s v="REF456"/>
    <s v="Early Check-in"/>
    <d v="2027-10-25T00:00:00"/>
  </r>
  <r>
    <s v="TR001760"/>
    <x v="1759"/>
    <x v="0"/>
    <s v="C01760"/>
    <s v="Eva"/>
    <x v="51"/>
    <x v="1"/>
    <x v="0"/>
    <x v="0"/>
    <x v="0"/>
    <x v="0"/>
    <n v="12"/>
    <x v="0"/>
    <x v="2"/>
    <x v="0"/>
    <s v="Half Board"/>
    <n v="48976.51"/>
    <n v="1294.98"/>
    <n v="3.1"/>
    <s v="Average"/>
    <x v="3"/>
    <x v="2"/>
    <x v="1"/>
    <x v="0"/>
    <s v="REF123"/>
    <s v="Extra Bed"/>
    <d v="2027-10-26T00:00:00"/>
  </r>
  <r>
    <s v="TR001761"/>
    <x v="1760"/>
    <x v="1"/>
    <s v="C01761"/>
    <s v="Alice"/>
    <x v="15"/>
    <x v="0"/>
    <x v="1"/>
    <x v="1"/>
    <x v="0"/>
    <x v="1"/>
    <n v="14"/>
    <x v="3"/>
    <x v="3"/>
    <x v="2"/>
    <s v="Half Board"/>
    <n v="25147.5"/>
    <n v="4508.3500000000004"/>
    <n v="4.9000000000000004"/>
    <s v="None"/>
    <x v="0"/>
    <x v="1"/>
    <x v="2"/>
    <x v="0"/>
    <s v="REF123"/>
    <s v="Sea View"/>
    <d v="2027-10-27T00:00:00"/>
  </r>
  <r>
    <s v="TR001762"/>
    <x v="1761"/>
    <x v="0"/>
    <s v="C01762"/>
    <s v="Alice"/>
    <x v="27"/>
    <x v="2"/>
    <x v="1"/>
    <x v="1"/>
    <x v="0"/>
    <x v="1"/>
    <n v="3"/>
    <x v="4"/>
    <x v="3"/>
    <x v="1"/>
    <s v="Full Board"/>
    <n v="10649.21"/>
    <n v="2146.4699999999998"/>
    <n v="3.8"/>
    <s v="Good"/>
    <x v="3"/>
    <x v="2"/>
    <x v="1"/>
    <x v="1"/>
    <s v="REF321"/>
    <s v="Early Check-in"/>
    <d v="2027-10-28T00:00:00"/>
  </r>
  <r>
    <s v="TR001763"/>
    <x v="1762"/>
    <x v="0"/>
    <s v="C01763"/>
    <s v="David"/>
    <x v="11"/>
    <x v="1"/>
    <x v="1"/>
    <x v="1"/>
    <x v="0"/>
    <x v="1"/>
    <n v="7"/>
    <x v="0"/>
    <x v="0"/>
    <x v="1"/>
    <s v="All Inclusive"/>
    <n v="12497.96"/>
    <n v="4071.14"/>
    <n v="4.8"/>
    <s v="Excellent"/>
    <x v="3"/>
    <x v="2"/>
    <x v="0"/>
    <x v="0"/>
    <s v="N/A"/>
    <s v="N/A"/>
    <d v="2027-10-29T00:00:00"/>
  </r>
  <r>
    <s v="TR001764"/>
    <x v="1763"/>
    <x v="0"/>
    <s v="C01764"/>
    <s v="Charlie"/>
    <x v="5"/>
    <x v="2"/>
    <x v="0"/>
    <x v="0"/>
    <x v="0"/>
    <x v="0"/>
    <n v="9"/>
    <x v="0"/>
    <x v="0"/>
    <x v="0"/>
    <s v="Half Board"/>
    <n v="44811.27"/>
    <n v="1944.18"/>
    <n v="2.2999999999999998"/>
    <s v="Average"/>
    <x v="2"/>
    <x v="2"/>
    <x v="2"/>
    <x v="1"/>
    <s v="REF456"/>
    <s v="N/A"/>
    <d v="2027-10-30T00:00:00"/>
  </r>
  <r>
    <s v="TR001765"/>
    <x v="1764"/>
    <x v="2"/>
    <s v="C01765"/>
    <s v="Eva"/>
    <x v="25"/>
    <x v="2"/>
    <x v="0"/>
    <x v="0"/>
    <x v="0"/>
    <x v="0"/>
    <n v="9"/>
    <x v="3"/>
    <x v="0"/>
    <x v="2"/>
    <s v="All Inclusive"/>
    <n v="45849.1"/>
    <n v="4254.6499999999996"/>
    <n v="2.2999999999999998"/>
    <s v="None"/>
    <x v="0"/>
    <x v="2"/>
    <x v="1"/>
    <x v="0"/>
    <s v="REF789"/>
    <s v="Sea View"/>
    <d v="2027-10-31T00:00:00"/>
  </r>
  <r>
    <s v="TR001766"/>
    <x v="1765"/>
    <x v="1"/>
    <s v="C01766"/>
    <s v="Bob"/>
    <x v="37"/>
    <x v="2"/>
    <x v="0"/>
    <x v="0"/>
    <x v="0"/>
    <x v="0"/>
    <n v="12"/>
    <x v="3"/>
    <x v="3"/>
    <x v="1"/>
    <s v="Half Board"/>
    <n v="31570.34"/>
    <n v="3183.15"/>
    <n v="4.4000000000000004"/>
    <s v="None"/>
    <x v="2"/>
    <x v="1"/>
    <x v="2"/>
    <x v="0"/>
    <s v="N/A"/>
    <s v="Sea View"/>
    <d v="2027-11-01T00:00:00"/>
  </r>
  <r>
    <s v="TR001767"/>
    <x v="1766"/>
    <x v="3"/>
    <s v="C01767"/>
    <s v="David"/>
    <x v="49"/>
    <x v="1"/>
    <x v="3"/>
    <x v="1"/>
    <x v="0"/>
    <x v="3"/>
    <n v="8"/>
    <x v="1"/>
    <x v="0"/>
    <x v="2"/>
    <s v="All Inclusive"/>
    <n v="39010.29"/>
    <n v="705.23"/>
    <n v="1.6"/>
    <s v="Poor"/>
    <x v="2"/>
    <x v="1"/>
    <x v="1"/>
    <x v="1"/>
    <s v="REF321"/>
    <s v="Wheelchair"/>
    <d v="2027-11-02T00:00:00"/>
  </r>
  <r>
    <s v="TR001768"/>
    <x v="1767"/>
    <x v="2"/>
    <s v="C01768"/>
    <s v="Bob"/>
    <x v="35"/>
    <x v="1"/>
    <x v="2"/>
    <x v="0"/>
    <x v="0"/>
    <x v="2"/>
    <n v="11"/>
    <x v="2"/>
    <x v="1"/>
    <x v="3"/>
    <s v="Breakfast Only"/>
    <n v="37776.769999999997"/>
    <n v="3248.32"/>
    <n v="4.8"/>
    <s v="None"/>
    <x v="2"/>
    <x v="3"/>
    <x v="1"/>
    <x v="0"/>
    <s v="N/A"/>
    <s v="Early Check-in"/>
    <d v="2027-11-03T00:00:00"/>
  </r>
  <r>
    <s v="TR001769"/>
    <x v="1768"/>
    <x v="0"/>
    <s v="C01769"/>
    <s v="David"/>
    <x v="1"/>
    <x v="2"/>
    <x v="1"/>
    <x v="1"/>
    <x v="0"/>
    <x v="1"/>
    <n v="12"/>
    <x v="4"/>
    <x v="1"/>
    <x v="1"/>
    <s v="Breakfast Only"/>
    <n v="34105.620000000003"/>
    <n v="956.72"/>
    <n v="3"/>
    <s v="Average"/>
    <x v="2"/>
    <x v="1"/>
    <x v="2"/>
    <x v="0"/>
    <s v="REF123"/>
    <s v="Sea View"/>
    <d v="2027-11-04T00:00:00"/>
  </r>
  <r>
    <s v="TR001770"/>
    <x v="1769"/>
    <x v="2"/>
    <s v="C01770"/>
    <s v="Charlie"/>
    <x v="21"/>
    <x v="0"/>
    <x v="3"/>
    <x v="1"/>
    <x v="0"/>
    <x v="3"/>
    <n v="5"/>
    <x v="2"/>
    <x v="3"/>
    <x v="3"/>
    <s v="Breakfast Only"/>
    <n v="41882.019999999997"/>
    <n v="2059.61"/>
    <n v="4.7"/>
    <s v="Excellent"/>
    <x v="3"/>
    <x v="0"/>
    <x v="1"/>
    <x v="0"/>
    <s v="N/A"/>
    <s v="Wheelchair"/>
    <d v="2027-11-05T00:00:00"/>
  </r>
  <r>
    <s v="TR001771"/>
    <x v="1770"/>
    <x v="0"/>
    <s v="C01771"/>
    <s v="Charlie"/>
    <x v="22"/>
    <x v="2"/>
    <x v="1"/>
    <x v="1"/>
    <x v="0"/>
    <x v="1"/>
    <n v="8"/>
    <x v="4"/>
    <x v="1"/>
    <x v="1"/>
    <s v="Full Board"/>
    <n v="35214.11"/>
    <n v="851.48"/>
    <n v="2.2999999999999998"/>
    <s v="None"/>
    <x v="2"/>
    <x v="0"/>
    <x v="1"/>
    <x v="1"/>
    <s v="N/A"/>
    <s v="Extra Bed"/>
    <d v="2027-11-06T00:00:00"/>
  </r>
  <r>
    <s v="TR001772"/>
    <x v="1771"/>
    <x v="0"/>
    <s v="C01772"/>
    <s v="Charlie"/>
    <x v="45"/>
    <x v="0"/>
    <x v="3"/>
    <x v="1"/>
    <x v="0"/>
    <x v="3"/>
    <n v="14"/>
    <x v="0"/>
    <x v="0"/>
    <x v="0"/>
    <s v="Breakfast Only"/>
    <n v="28098.11"/>
    <n v="110.08"/>
    <n v="3.9"/>
    <s v="Good"/>
    <x v="2"/>
    <x v="2"/>
    <x v="1"/>
    <x v="0"/>
    <s v="N/A"/>
    <s v="N/A"/>
    <d v="2027-11-07T00:00:00"/>
  </r>
  <r>
    <s v="TR001773"/>
    <x v="1772"/>
    <x v="2"/>
    <s v="C01773"/>
    <s v="Charlie"/>
    <x v="35"/>
    <x v="2"/>
    <x v="0"/>
    <x v="0"/>
    <x v="0"/>
    <x v="0"/>
    <n v="11"/>
    <x v="3"/>
    <x v="3"/>
    <x v="1"/>
    <s v="Half Board"/>
    <n v="14136.95"/>
    <n v="1059.43"/>
    <n v="2.9"/>
    <s v="Average"/>
    <x v="2"/>
    <x v="2"/>
    <x v="1"/>
    <x v="1"/>
    <s v="REF789"/>
    <s v="Early Check-in"/>
    <d v="2027-11-08T00:00:00"/>
  </r>
  <r>
    <s v="TR001774"/>
    <x v="1773"/>
    <x v="1"/>
    <s v="C01774"/>
    <s v="Alice"/>
    <x v="20"/>
    <x v="2"/>
    <x v="1"/>
    <x v="1"/>
    <x v="0"/>
    <x v="1"/>
    <n v="7"/>
    <x v="3"/>
    <x v="0"/>
    <x v="1"/>
    <s v="All Inclusive"/>
    <n v="37962.74"/>
    <n v="2681.86"/>
    <n v="3.5"/>
    <s v="Good"/>
    <x v="3"/>
    <x v="2"/>
    <x v="1"/>
    <x v="0"/>
    <s v="REF321"/>
    <s v="Extra Bed"/>
    <d v="2027-11-09T00:00:00"/>
  </r>
  <r>
    <s v="TR001775"/>
    <x v="1774"/>
    <x v="0"/>
    <s v="C01775"/>
    <s v="Alice"/>
    <x v="9"/>
    <x v="2"/>
    <x v="0"/>
    <x v="0"/>
    <x v="0"/>
    <x v="0"/>
    <n v="12"/>
    <x v="0"/>
    <x v="1"/>
    <x v="2"/>
    <s v="All Inclusive"/>
    <n v="25251.58"/>
    <n v="2407.8000000000002"/>
    <n v="3"/>
    <s v="None"/>
    <x v="0"/>
    <x v="3"/>
    <x v="1"/>
    <x v="1"/>
    <s v="N/A"/>
    <s v="Early Check-in"/>
    <d v="2027-11-10T00:00:00"/>
  </r>
  <r>
    <s v="TR001776"/>
    <x v="1775"/>
    <x v="1"/>
    <s v="C01776"/>
    <s v="Eva"/>
    <x v="22"/>
    <x v="1"/>
    <x v="1"/>
    <x v="1"/>
    <x v="0"/>
    <x v="1"/>
    <n v="7"/>
    <x v="0"/>
    <x v="0"/>
    <x v="2"/>
    <s v="All Inclusive"/>
    <n v="16855.21"/>
    <n v="2507.4899999999998"/>
    <n v="4.9000000000000004"/>
    <s v="Excellent"/>
    <x v="3"/>
    <x v="2"/>
    <x v="2"/>
    <x v="0"/>
    <s v="N/A"/>
    <s v="Early Check-in"/>
    <d v="2027-11-11T00:00:00"/>
  </r>
  <r>
    <s v="TR001777"/>
    <x v="1776"/>
    <x v="3"/>
    <s v="C01777"/>
    <s v="Bob"/>
    <x v="42"/>
    <x v="0"/>
    <x v="4"/>
    <x v="1"/>
    <x v="0"/>
    <x v="4"/>
    <n v="3"/>
    <x v="4"/>
    <x v="3"/>
    <x v="3"/>
    <s v="All Inclusive"/>
    <n v="40691.47"/>
    <n v="1238.43"/>
    <n v="3.8"/>
    <s v="Good"/>
    <x v="3"/>
    <x v="3"/>
    <x v="0"/>
    <x v="1"/>
    <s v="REF789"/>
    <s v="Sea View"/>
    <d v="2027-11-12T00:00:00"/>
  </r>
  <r>
    <s v="TR001778"/>
    <x v="1777"/>
    <x v="0"/>
    <s v="C01778"/>
    <s v="David"/>
    <x v="35"/>
    <x v="0"/>
    <x v="3"/>
    <x v="1"/>
    <x v="0"/>
    <x v="3"/>
    <n v="9"/>
    <x v="0"/>
    <x v="0"/>
    <x v="3"/>
    <s v="Half Board"/>
    <n v="35745.54"/>
    <n v="3425.81"/>
    <n v="2"/>
    <s v="Average"/>
    <x v="3"/>
    <x v="2"/>
    <x v="1"/>
    <x v="1"/>
    <s v="REF456"/>
    <s v="Wheelchair"/>
    <d v="2027-11-13T00:00:00"/>
  </r>
  <r>
    <s v="TR001779"/>
    <x v="1778"/>
    <x v="1"/>
    <s v="C01779"/>
    <s v="David"/>
    <x v="47"/>
    <x v="2"/>
    <x v="4"/>
    <x v="1"/>
    <x v="0"/>
    <x v="4"/>
    <n v="9"/>
    <x v="4"/>
    <x v="1"/>
    <x v="3"/>
    <s v="All Inclusive"/>
    <n v="47054.96"/>
    <n v="3521.32"/>
    <n v="4.5999999999999996"/>
    <s v="None"/>
    <x v="0"/>
    <x v="0"/>
    <x v="2"/>
    <x v="0"/>
    <s v="N/A"/>
    <s v="Early Check-in"/>
    <d v="2027-11-14T00:00:00"/>
  </r>
  <r>
    <s v="TR001780"/>
    <x v="1779"/>
    <x v="1"/>
    <s v="C01780"/>
    <s v="Alice"/>
    <x v="51"/>
    <x v="1"/>
    <x v="3"/>
    <x v="1"/>
    <x v="0"/>
    <x v="3"/>
    <n v="12"/>
    <x v="2"/>
    <x v="2"/>
    <x v="1"/>
    <s v="Half Board"/>
    <n v="10775.76"/>
    <n v="1789.84"/>
    <n v="2.2000000000000002"/>
    <s v="None"/>
    <x v="2"/>
    <x v="2"/>
    <x v="0"/>
    <x v="0"/>
    <s v="N/A"/>
    <s v="Extra Bed"/>
    <d v="2027-11-15T00:00:00"/>
  </r>
  <r>
    <s v="TR001781"/>
    <x v="1780"/>
    <x v="3"/>
    <s v="C01781"/>
    <s v="David"/>
    <x v="32"/>
    <x v="1"/>
    <x v="2"/>
    <x v="0"/>
    <x v="0"/>
    <x v="2"/>
    <n v="8"/>
    <x v="3"/>
    <x v="3"/>
    <x v="1"/>
    <s v="Half Board"/>
    <n v="33511.9"/>
    <n v="4405.8500000000004"/>
    <n v="2.5"/>
    <s v="Average"/>
    <x v="2"/>
    <x v="1"/>
    <x v="2"/>
    <x v="0"/>
    <s v="REF456"/>
    <s v="Early Check-in"/>
    <d v="2027-11-16T00:00:00"/>
  </r>
  <r>
    <s v="TR001782"/>
    <x v="1781"/>
    <x v="1"/>
    <s v="C01782"/>
    <s v="Alice"/>
    <x v="44"/>
    <x v="0"/>
    <x v="1"/>
    <x v="1"/>
    <x v="0"/>
    <x v="1"/>
    <n v="12"/>
    <x v="3"/>
    <x v="0"/>
    <x v="3"/>
    <s v="All Inclusive"/>
    <n v="14479.26"/>
    <n v="3220.12"/>
    <n v="1.4"/>
    <s v="Poor"/>
    <x v="0"/>
    <x v="2"/>
    <x v="0"/>
    <x v="1"/>
    <s v="N/A"/>
    <s v="Wheelchair"/>
    <d v="2027-11-17T00:00:00"/>
  </r>
  <r>
    <s v="TR001783"/>
    <x v="1782"/>
    <x v="1"/>
    <s v="C01783"/>
    <s v="Eva"/>
    <x v="7"/>
    <x v="1"/>
    <x v="2"/>
    <x v="0"/>
    <x v="0"/>
    <x v="2"/>
    <n v="10"/>
    <x v="3"/>
    <x v="3"/>
    <x v="0"/>
    <s v="All Inclusive"/>
    <n v="45468.4"/>
    <n v="3565.2"/>
    <n v="4.5999999999999996"/>
    <s v="Excellent"/>
    <x v="0"/>
    <x v="1"/>
    <x v="0"/>
    <x v="0"/>
    <s v="N/A"/>
    <s v="N/A"/>
    <d v="2027-11-18T00:00:00"/>
  </r>
  <r>
    <s v="TR001784"/>
    <x v="1783"/>
    <x v="3"/>
    <s v="C01784"/>
    <s v="Bob"/>
    <x v="26"/>
    <x v="0"/>
    <x v="2"/>
    <x v="0"/>
    <x v="0"/>
    <x v="2"/>
    <n v="9"/>
    <x v="2"/>
    <x v="0"/>
    <x v="0"/>
    <s v="All Inclusive"/>
    <n v="7676.47"/>
    <n v="1386.7"/>
    <n v="2.1"/>
    <s v="Average"/>
    <x v="1"/>
    <x v="1"/>
    <x v="0"/>
    <x v="1"/>
    <s v="N/A"/>
    <s v="Early Check-in"/>
    <d v="2027-11-19T00:00:00"/>
  </r>
  <r>
    <s v="TR001785"/>
    <x v="1784"/>
    <x v="0"/>
    <s v="C01785"/>
    <s v="Eva"/>
    <x v="27"/>
    <x v="0"/>
    <x v="3"/>
    <x v="1"/>
    <x v="0"/>
    <x v="3"/>
    <n v="10"/>
    <x v="2"/>
    <x v="2"/>
    <x v="1"/>
    <s v="Half Board"/>
    <n v="33839.599999999999"/>
    <n v="3.06"/>
    <n v="2"/>
    <s v="Average"/>
    <x v="2"/>
    <x v="1"/>
    <x v="2"/>
    <x v="0"/>
    <s v="REF321"/>
    <s v="Extra Bed"/>
    <d v="2027-11-20T00:00:00"/>
  </r>
  <r>
    <s v="TR001786"/>
    <x v="1785"/>
    <x v="1"/>
    <s v="C01786"/>
    <s v="Charlie"/>
    <x v="32"/>
    <x v="0"/>
    <x v="4"/>
    <x v="1"/>
    <x v="0"/>
    <x v="4"/>
    <n v="10"/>
    <x v="1"/>
    <x v="1"/>
    <x v="0"/>
    <s v="Full Board"/>
    <n v="40181.03"/>
    <n v="4326.88"/>
    <n v="4.7"/>
    <s v="None"/>
    <x v="3"/>
    <x v="1"/>
    <x v="0"/>
    <x v="0"/>
    <s v="REF123"/>
    <s v="N/A"/>
    <d v="2027-11-21T00:00:00"/>
  </r>
  <r>
    <s v="TR001787"/>
    <x v="1786"/>
    <x v="1"/>
    <s v="C01787"/>
    <s v="Charlie"/>
    <x v="25"/>
    <x v="1"/>
    <x v="0"/>
    <x v="0"/>
    <x v="0"/>
    <x v="0"/>
    <n v="7"/>
    <x v="4"/>
    <x v="0"/>
    <x v="0"/>
    <s v="Half Board"/>
    <n v="19681.14"/>
    <n v="4112.12"/>
    <n v="4.2"/>
    <s v="Good"/>
    <x v="3"/>
    <x v="3"/>
    <x v="1"/>
    <x v="1"/>
    <s v="REF321"/>
    <s v="N/A"/>
    <d v="2027-11-22T00:00:00"/>
  </r>
  <r>
    <s v="TR001788"/>
    <x v="1787"/>
    <x v="1"/>
    <s v="C01788"/>
    <s v="Charlie"/>
    <x v="7"/>
    <x v="0"/>
    <x v="3"/>
    <x v="1"/>
    <x v="0"/>
    <x v="3"/>
    <n v="3"/>
    <x v="4"/>
    <x v="0"/>
    <x v="3"/>
    <s v="Full Board"/>
    <n v="47844.49"/>
    <n v="615.96"/>
    <n v="1.6"/>
    <s v="Poor"/>
    <x v="2"/>
    <x v="3"/>
    <x v="1"/>
    <x v="0"/>
    <s v="REF456"/>
    <s v="Sea View"/>
    <d v="2027-11-23T00:00:00"/>
  </r>
  <r>
    <s v="TR001789"/>
    <x v="1788"/>
    <x v="2"/>
    <s v="C01789"/>
    <s v="Eva"/>
    <x v="47"/>
    <x v="0"/>
    <x v="0"/>
    <x v="0"/>
    <x v="0"/>
    <x v="0"/>
    <n v="13"/>
    <x v="1"/>
    <x v="2"/>
    <x v="0"/>
    <s v="All Inclusive"/>
    <n v="42984.34"/>
    <n v="1870.53"/>
    <n v="4.0999999999999996"/>
    <s v="Good"/>
    <x v="0"/>
    <x v="2"/>
    <x v="0"/>
    <x v="0"/>
    <s v="REF321"/>
    <s v="Sea View"/>
    <d v="2027-11-24T00:00:00"/>
  </r>
  <r>
    <s v="TR001790"/>
    <x v="1789"/>
    <x v="3"/>
    <s v="C01790"/>
    <s v="David"/>
    <x v="25"/>
    <x v="2"/>
    <x v="2"/>
    <x v="0"/>
    <x v="0"/>
    <x v="2"/>
    <n v="8"/>
    <x v="3"/>
    <x v="3"/>
    <x v="0"/>
    <s v="Half Board"/>
    <n v="16847.060000000001"/>
    <n v="3306.7"/>
    <n v="4.7"/>
    <s v="None"/>
    <x v="1"/>
    <x v="2"/>
    <x v="0"/>
    <x v="0"/>
    <s v="REF321"/>
    <s v="Early Check-in"/>
    <d v="2027-11-25T00:00:00"/>
  </r>
  <r>
    <s v="TR001791"/>
    <x v="1790"/>
    <x v="2"/>
    <s v="C01791"/>
    <s v="Bob"/>
    <x v="37"/>
    <x v="0"/>
    <x v="0"/>
    <x v="0"/>
    <x v="0"/>
    <x v="0"/>
    <n v="4"/>
    <x v="4"/>
    <x v="1"/>
    <x v="1"/>
    <s v="All Inclusive"/>
    <n v="3354.43"/>
    <n v="3260.55"/>
    <n v="1.3"/>
    <s v="Poor"/>
    <x v="3"/>
    <x v="3"/>
    <x v="1"/>
    <x v="1"/>
    <s v="REF789"/>
    <s v="Extra Bed"/>
    <d v="2027-11-26T00:00:00"/>
  </r>
  <r>
    <s v="TR001792"/>
    <x v="1791"/>
    <x v="3"/>
    <s v="C01792"/>
    <s v="Charlie"/>
    <x v="35"/>
    <x v="0"/>
    <x v="4"/>
    <x v="1"/>
    <x v="0"/>
    <x v="4"/>
    <n v="14"/>
    <x v="4"/>
    <x v="0"/>
    <x v="1"/>
    <s v="Full Board"/>
    <n v="16942.89"/>
    <n v="4301.75"/>
    <n v="4.3"/>
    <s v="Good"/>
    <x v="1"/>
    <x v="2"/>
    <x v="2"/>
    <x v="1"/>
    <s v="REF456"/>
    <s v="Sea View"/>
    <d v="2027-11-27T00:00:00"/>
  </r>
  <r>
    <s v="TR001793"/>
    <x v="1792"/>
    <x v="0"/>
    <s v="C01793"/>
    <s v="Charlie"/>
    <x v="2"/>
    <x v="2"/>
    <x v="3"/>
    <x v="1"/>
    <x v="0"/>
    <x v="3"/>
    <n v="8"/>
    <x v="3"/>
    <x v="0"/>
    <x v="1"/>
    <s v="Full Board"/>
    <n v="16221.59"/>
    <n v="701.34"/>
    <n v="3.2"/>
    <s v="Average"/>
    <x v="3"/>
    <x v="2"/>
    <x v="2"/>
    <x v="1"/>
    <s v="REF456"/>
    <s v="Wheelchair"/>
    <d v="2027-11-28T00:00:00"/>
  </r>
  <r>
    <s v="TR001794"/>
    <x v="1793"/>
    <x v="0"/>
    <s v="C01794"/>
    <s v="Charlie"/>
    <x v="13"/>
    <x v="2"/>
    <x v="4"/>
    <x v="1"/>
    <x v="0"/>
    <x v="4"/>
    <n v="10"/>
    <x v="0"/>
    <x v="1"/>
    <x v="0"/>
    <s v="Half Board"/>
    <n v="44828.34"/>
    <n v="2149.6999999999998"/>
    <n v="3.7"/>
    <s v="Good"/>
    <x v="3"/>
    <x v="3"/>
    <x v="1"/>
    <x v="1"/>
    <s v="REF456"/>
    <s v="Wheelchair"/>
    <d v="2027-11-29T00:00:00"/>
  </r>
  <r>
    <s v="TR001795"/>
    <x v="1794"/>
    <x v="1"/>
    <s v="C01795"/>
    <s v="Bob"/>
    <x v="11"/>
    <x v="1"/>
    <x v="4"/>
    <x v="1"/>
    <x v="0"/>
    <x v="4"/>
    <n v="11"/>
    <x v="0"/>
    <x v="2"/>
    <x v="3"/>
    <s v="Half Board"/>
    <n v="48454.7"/>
    <n v="486.12"/>
    <n v="3"/>
    <s v="Average"/>
    <x v="2"/>
    <x v="3"/>
    <x v="2"/>
    <x v="0"/>
    <s v="REF321"/>
    <s v="N/A"/>
    <d v="2027-11-30T00:00:00"/>
  </r>
  <r>
    <s v="TR001796"/>
    <x v="1795"/>
    <x v="3"/>
    <s v="C01796"/>
    <s v="Charlie"/>
    <x v="24"/>
    <x v="0"/>
    <x v="3"/>
    <x v="1"/>
    <x v="0"/>
    <x v="3"/>
    <n v="11"/>
    <x v="1"/>
    <x v="3"/>
    <x v="2"/>
    <s v="Half Board"/>
    <n v="6310.68"/>
    <n v="1947.98"/>
    <n v="3.8"/>
    <s v="Good"/>
    <x v="3"/>
    <x v="2"/>
    <x v="2"/>
    <x v="0"/>
    <s v="REF456"/>
    <s v="N/A"/>
    <d v="2027-12-01T00:00:00"/>
  </r>
  <r>
    <s v="TR001797"/>
    <x v="1796"/>
    <x v="0"/>
    <s v="C01797"/>
    <s v="Bob"/>
    <x v="22"/>
    <x v="1"/>
    <x v="4"/>
    <x v="1"/>
    <x v="0"/>
    <x v="4"/>
    <n v="3"/>
    <x v="2"/>
    <x v="1"/>
    <x v="1"/>
    <s v="Half Board"/>
    <n v="25150.86"/>
    <n v="75.540000000000006"/>
    <n v="1.1000000000000001"/>
    <s v="Poor"/>
    <x v="1"/>
    <x v="3"/>
    <x v="0"/>
    <x v="0"/>
    <s v="REF789"/>
    <s v="N/A"/>
    <d v="2027-12-02T00:00:00"/>
  </r>
  <r>
    <s v="TR001798"/>
    <x v="1797"/>
    <x v="3"/>
    <s v="C01798"/>
    <s v="Charlie"/>
    <x v="31"/>
    <x v="1"/>
    <x v="1"/>
    <x v="1"/>
    <x v="0"/>
    <x v="1"/>
    <n v="14"/>
    <x v="4"/>
    <x v="3"/>
    <x v="1"/>
    <s v="Breakfast Only"/>
    <n v="28771.599999999999"/>
    <n v="4491.37"/>
    <n v="4.0999999999999996"/>
    <s v="None"/>
    <x v="1"/>
    <x v="0"/>
    <x v="2"/>
    <x v="1"/>
    <s v="N/A"/>
    <s v="Wheelchair"/>
    <d v="2027-12-03T00:00:00"/>
  </r>
  <r>
    <s v="TR001799"/>
    <x v="1798"/>
    <x v="0"/>
    <s v="C01799"/>
    <s v="Eva"/>
    <x v="0"/>
    <x v="2"/>
    <x v="1"/>
    <x v="1"/>
    <x v="0"/>
    <x v="1"/>
    <n v="7"/>
    <x v="4"/>
    <x v="2"/>
    <x v="1"/>
    <s v="Breakfast Only"/>
    <n v="7366.85"/>
    <n v="2635.22"/>
    <n v="1.1000000000000001"/>
    <s v="Poor"/>
    <x v="2"/>
    <x v="1"/>
    <x v="1"/>
    <x v="0"/>
    <s v="REF321"/>
    <s v="Sea View"/>
    <d v="2027-12-04T00:00:00"/>
  </r>
  <r>
    <s v="TR001800"/>
    <x v="1799"/>
    <x v="2"/>
    <s v="C01800"/>
    <s v="Eva"/>
    <x v="14"/>
    <x v="1"/>
    <x v="1"/>
    <x v="1"/>
    <x v="0"/>
    <x v="1"/>
    <n v="14"/>
    <x v="1"/>
    <x v="2"/>
    <x v="3"/>
    <s v="All Inclusive"/>
    <n v="20742.39"/>
    <n v="4249.01"/>
    <n v="2.8"/>
    <s v="Average"/>
    <x v="3"/>
    <x v="1"/>
    <x v="2"/>
    <x v="1"/>
    <s v="N/A"/>
    <s v="Sea View"/>
    <d v="2027-12-05T00:00:00"/>
  </r>
  <r>
    <s v="TR001801"/>
    <x v="1800"/>
    <x v="0"/>
    <s v="C01801"/>
    <s v="Bob"/>
    <x v="2"/>
    <x v="0"/>
    <x v="0"/>
    <x v="0"/>
    <x v="0"/>
    <x v="0"/>
    <n v="7"/>
    <x v="1"/>
    <x v="1"/>
    <x v="2"/>
    <s v="Full Board"/>
    <n v="17902.87"/>
    <n v="299.52"/>
    <n v="1.6"/>
    <s v="None"/>
    <x v="1"/>
    <x v="0"/>
    <x v="0"/>
    <x v="0"/>
    <s v="N/A"/>
    <s v="Early Check-in"/>
    <d v="2027-12-06T00:00:00"/>
  </r>
  <r>
    <s v="TR001802"/>
    <x v="1801"/>
    <x v="2"/>
    <s v="C01802"/>
    <s v="Eva"/>
    <x v="4"/>
    <x v="2"/>
    <x v="4"/>
    <x v="1"/>
    <x v="0"/>
    <x v="4"/>
    <n v="10"/>
    <x v="4"/>
    <x v="0"/>
    <x v="2"/>
    <s v="Full Board"/>
    <n v="28194.65"/>
    <n v="1137.29"/>
    <n v="4.3"/>
    <s v="Good"/>
    <x v="0"/>
    <x v="0"/>
    <x v="1"/>
    <x v="1"/>
    <s v="REF321"/>
    <s v="Extra Bed"/>
    <d v="2027-12-07T00:00:00"/>
  </r>
  <r>
    <s v="TR001803"/>
    <x v="1802"/>
    <x v="0"/>
    <s v="C01803"/>
    <s v="Bob"/>
    <x v="26"/>
    <x v="0"/>
    <x v="3"/>
    <x v="1"/>
    <x v="0"/>
    <x v="3"/>
    <n v="14"/>
    <x v="3"/>
    <x v="2"/>
    <x v="1"/>
    <s v="All Inclusive"/>
    <n v="34075.97"/>
    <n v="1296.9000000000001"/>
    <n v="2.2999999999999998"/>
    <s v="Average"/>
    <x v="2"/>
    <x v="2"/>
    <x v="1"/>
    <x v="1"/>
    <s v="REF321"/>
    <s v="Wheelchair"/>
    <d v="2027-12-08T00:00:00"/>
  </r>
  <r>
    <s v="TR001804"/>
    <x v="1803"/>
    <x v="1"/>
    <s v="C01804"/>
    <s v="Eva"/>
    <x v="21"/>
    <x v="0"/>
    <x v="3"/>
    <x v="1"/>
    <x v="0"/>
    <x v="3"/>
    <n v="10"/>
    <x v="3"/>
    <x v="2"/>
    <x v="0"/>
    <s v="All Inclusive"/>
    <n v="36063.800000000003"/>
    <n v="1933.46"/>
    <n v="2.8"/>
    <s v="None"/>
    <x v="0"/>
    <x v="2"/>
    <x v="1"/>
    <x v="0"/>
    <s v="REF456"/>
    <s v="N/A"/>
    <d v="2027-12-09T00:00:00"/>
  </r>
  <r>
    <s v="TR001805"/>
    <x v="1804"/>
    <x v="2"/>
    <s v="C01805"/>
    <s v="Eva"/>
    <x v="0"/>
    <x v="2"/>
    <x v="0"/>
    <x v="0"/>
    <x v="0"/>
    <x v="0"/>
    <n v="14"/>
    <x v="2"/>
    <x v="1"/>
    <x v="1"/>
    <s v="All Inclusive"/>
    <n v="9427.49"/>
    <n v="4014.33"/>
    <n v="2.7"/>
    <s v="Average"/>
    <x v="1"/>
    <x v="1"/>
    <x v="0"/>
    <x v="1"/>
    <s v="REF789"/>
    <s v="Extra Bed"/>
    <d v="2027-12-10T00:00:00"/>
  </r>
  <r>
    <s v="TR001806"/>
    <x v="1805"/>
    <x v="0"/>
    <s v="C01806"/>
    <s v="Bob"/>
    <x v="8"/>
    <x v="0"/>
    <x v="3"/>
    <x v="1"/>
    <x v="0"/>
    <x v="3"/>
    <n v="6"/>
    <x v="4"/>
    <x v="1"/>
    <x v="1"/>
    <s v="Breakfast Only"/>
    <n v="41208.54"/>
    <n v="1932.79"/>
    <n v="4.0999999999999996"/>
    <s v="Good"/>
    <x v="0"/>
    <x v="2"/>
    <x v="1"/>
    <x v="1"/>
    <s v="REF321"/>
    <s v="N/A"/>
    <d v="2027-12-11T00:00:00"/>
  </r>
  <r>
    <s v="TR001807"/>
    <x v="1806"/>
    <x v="1"/>
    <s v="C01807"/>
    <s v="David"/>
    <x v="32"/>
    <x v="2"/>
    <x v="1"/>
    <x v="1"/>
    <x v="0"/>
    <x v="1"/>
    <n v="6"/>
    <x v="4"/>
    <x v="1"/>
    <x v="0"/>
    <s v="All Inclusive"/>
    <n v="34891.480000000003"/>
    <n v="1023.27"/>
    <n v="2.9"/>
    <s v="None"/>
    <x v="2"/>
    <x v="1"/>
    <x v="0"/>
    <x v="0"/>
    <s v="N/A"/>
    <s v="Extra Bed"/>
    <d v="2027-12-12T00:00:00"/>
  </r>
  <r>
    <s v="TR001808"/>
    <x v="1807"/>
    <x v="2"/>
    <s v="C01808"/>
    <s v="Eva"/>
    <x v="45"/>
    <x v="0"/>
    <x v="4"/>
    <x v="1"/>
    <x v="0"/>
    <x v="4"/>
    <n v="10"/>
    <x v="4"/>
    <x v="2"/>
    <x v="0"/>
    <s v="Full Board"/>
    <n v="44786.52"/>
    <n v="324.95"/>
    <n v="4.2"/>
    <s v="Good"/>
    <x v="0"/>
    <x v="2"/>
    <x v="0"/>
    <x v="1"/>
    <s v="REF321"/>
    <s v="Extra Bed"/>
    <d v="2027-12-13T00:00:00"/>
  </r>
  <r>
    <s v="TR001809"/>
    <x v="1808"/>
    <x v="1"/>
    <s v="C01809"/>
    <s v="Charlie"/>
    <x v="8"/>
    <x v="2"/>
    <x v="3"/>
    <x v="1"/>
    <x v="0"/>
    <x v="3"/>
    <n v="9"/>
    <x v="4"/>
    <x v="3"/>
    <x v="1"/>
    <s v="All Inclusive"/>
    <n v="24118.79"/>
    <n v="397.46"/>
    <n v="1.3"/>
    <s v="None"/>
    <x v="1"/>
    <x v="2"/>
    <x v="2"/>
    <x v="1"/>
    <s v="REF789"/>
    <s v="Sea View"/>
    <d v="2027-12-14T00:00:00"/>
  </r>
  <r>
    <s v="TR001810"/>
    <x v="1809"/>
    <x v="3"/>
    <s v="C01810"/>
    <s v="David"/>
    <x v="51"/>
    <x v="1"/>
    <x v="3"/>
    <x v="1"/>
    <x v="0"/>
    <x v="3"/>
    <n v="8"/>
    <x v="1"/>
    <x v="2"/>
    <x v="3"/>
    <s v="Half Board"/>
    <n v="45012.82"/>
    <n v="3800.24"/>
    <n v="1.8"/>
    <s v="Poor"/>
    <x v="0"/>
    <x v="1"/>
    <x v="1"/>
    <x v="0"/>
    <s v="REF123"/>
    <s v="Early Check-in"/>
    <d v="2027-12-15T00:00:00"/>
  </r>
  <r>
    <s v="TR001811"/>
    <x v="1810"/>
    <x v="3"/>
    <s v="C01811"/>
    <s v="Bob"/>
    <x v="7"/>
    <x v="0"/>
    <x v="2"/>
    <x v="0"/>
    <x v="0"/>
    <x v="2"/>
    <n v="9"/>
    <x v="0"/>
    <x v="1"/>
    <x v="3"/>
    <s v="Full Board"/>
    <n v="43691.38"/>
    <n v="2224.0100000000002"/>
    <n v="3.2"/>
    <s v="Average"/>
    <x v="0"/>
    <x v="0"/>
    <x v="2"/>
    <x v="1"/>
    <s v="N/A"/>
    <s v="Early Check-in"/>
    <d v="2027-12-16T00:00:00"/>
  </r>
  <r>
    <s v="TR001812"/>
    <x v="1811"/>
    <x v="2"/>
    <s v="C01812"/>
    <s v="David"/>
    <x v="30"/>
    <x v="2"/>
    <x v="2"/>
    <x v="0"/>
    <x v="0"/>
    <x v="2"/>
    <n v="7"/>
    <x v="4"/>
    <x v="0"/>
    <x v="0"/>
    <s v="Full Board"/>
    <n v="23605.24"/>
    <n v="3630.91"/>
    <n v="4.8"/>
    <s v="Excellent"/>
    <x v="0"/>
    <x v="0"/>
    <x v="2"/>
    <x v="1"/>
    <s v="REF123"/>
    <s v="N/A"/>
    <d v="2027-12-17T00:00:00"/>
  </r>
  <r>
    <s v="TR001813"/>
    <x v="1812"/>
    <x v="0"/>
    <s v="C01813"/>
    <s v="Alice"/>
    <x v="43"/>
    <x v="0"/>
    <x v="2"/>
    <x v="0"/>
    <x v="0"/>
    <x v="2"/>
    <n v="4"/>
    <x v="0"/>
    <x v="0"/>
    <x v="1"/>
    <s v="Full Board"/>
    <n v="20913.740000000002"/>
    <n v="3411.44"/>
    <n v="1.3"/>
    <s v="Poor"/>
    <x v="3"/>
    <x v="2"/>
    <x v="0"/>
    <x v="1"/>
    <s v="REF123"/>
    <s v="Wheelchair"/>
    <d v="2027-12-18T00:00:00"/>
  </r>
  <r>
    <s v="TR001814"/>
    <x v="1813"/>
    <x v="2"/>
    <s v="C01814"/>
    <s v="Alice"/>
    <x v="16"/>
    <x v="0"/>
    <x v="4"/>
    <x v="1"/>
    <x v="0"/>
    <x v="4"/>
    <n v="8"/>
    <x v="3"/>
    <x v="1"/>
    <x v="3"/>
    <s v="Breakfast Only"/>
    <n v="46842.16"/>
    <n v="676.81"/>
    <n v="1.2"/>
    <s v="Poor"/>
    <x v="1"/>
    <x v="0"/>
    <x v="2"/>
    <x v="0"/>
    <s v="REF789"/>
    <s v="Early Check-in"/>
    <d v="2027-12-19T00:00:00"/>
  </r>
  <r>
    <s v="TR001815"/>
    <x v="1814"/>
    <x v="1"/>
    <s v="C01815"/>
    <s v="Eva"/>
    <x v="36"/>
    <x v="0"/>
    <x v="1"/>
    <x v="1"/>
    <x v="0"/>
    <x v="1"/>
    <n v="9"/>
    <x v="2"/>
    <x v="0"/>
    <x v="1"/>
    <s v="Breakfast Only"/>
    <n v="36612.74"/>
    <n v="714.44"/>
    <n v="1.6"/>
    <s v="Poor"/>
    <x v="0"/>
    <x v="2"/>
    <x v="2"/>
    <x v="0"/>
    <s v="REF321"/>
    <s v="Wheelchair"/>
    <d v="2027-12-20T00:00:00"/>
  </r>
  <r>
    <s v="TR001816"/>
    <x v="1815"/>
    <x v="0"/>
    <s v="C01816"/>
    <s v="Eva"/>
    <x v="51"/>
    <x v="2"/>
    <x v="1"/>
    <x v="1"/>
    <x v="0"/>
    <x v="1"/>
    <n v="9"/>
    <x v="3"/>
    <x v="2"/>
    <x v="1"/>
    <s v="Full Board"/>
    <n v="46627.53"/>
    <n v="3776.71"/>
    <n v="3.6"/>
    <s v="Good"/>
    <x v="1"/>
    <x v="3"/>
    <x v="2"/>
    <x v="0"/>
    <s v="REF123"/>
    <s v="N/A"/>
    <d v="2027-12-21T00:00:00"/>
  </r>
  <r>
    <s v="TR001817"/>
    <x v="1816"/>
    <x v="3"/>
    <s v="C01817"/>
    <s v="Charlie"/>
    <x v="38"/>
    <x v="1"/>
    <x v="1"/>
    <x v="1"/>
    <x v="0"/>
    <x v="1"/>
    <n v="2"/>
    <x v="4"/>
    <x v="3"/>
    <x v="1"/>
    <s v="Half Board"/>
    <n v="40457.81"/>
    <n v="3606.34"/>
    <n v="2.6"/>
    <s v="Average"/>
    <x v="0"/>
    <x v="3"/>
    <x v="1"/>
    <x v="0"/>
    <s v="REF456"/>
    <s v="Wheelchair"/>
    <d v="2027-12-22T00:00:00"/>
  </r>
  <r>
    <s v="TR001818"/>
    <x v="1817"/>
    <x v="0"/>
    <s v="C01818"/>
    <s v="David"/>
    <x v="17"/>
    <x v="1"/>
    <x v="4"/>
    <x v="1"/>
    <x v="0"/>
    <x v="4"/>
    <n v="8"/>
    <x v="3"/>
    <x v="2"/>
    <x v="3"/>
    <s v="Full Board"/>
    <n v="31636.98"/>
    <n v="1890.15"/>
    <n v="4.3"/>
    <s v="Good"/>
    <x v="2"/>
    <x v="3"/>
    <x v="2"/>
    <x v="1"/>
    <s v="REF321"/>
    <s v="Extra Bed"/>
    <d v="2027-12-23T00:00:00"/>
  </r>
  <r>
    <s v="TR001819"/>
    <x v="1818"/>
    <x v="3"/>
    <s v="C01819"/>
    <s v="Alice"/>
    <x v="1"/>
    <x v="1"/>
    <x v="4"/>
    <x v="1"/>
    <x v="0"/>
    <x v="4"/>
    <n v="4"/>
    <x v="1"/>
    <x v="1"/>
    <x v="2"/>
    <s v="Breakfast Only"/>
    <n v="8445.08"/>
    <n v="387.11"/>
    <n v="1.3"/>
    <s v="Poor"/>
    <x v="2"/>
    <x v="0"/>
    <x v="0"/>
    <x v="0"/>
    <s v="N/A"/>
    <s v="Extra Bed"/>
    <d v="2027-12-24T00:00:00"/>
  </r>
  <r>
    <s v="TR001820"/>
    <x v="1819"/>
    <x v="0"/>
    <s v="C01820"/>
    <s v="Eva"/>
    <x v="9"/>
    <x v="2"/>
    <x v="2"/>
    <x v="0"/>
    <x v="0"/>
    <x v="2"/>
    <n v="3"/>
    <x v="0"/>
    <x v="2"/>
    <x v="1"/>
    <s v="Half Board"/>
    <n v="16699.59"/>
    <n v="60.49"/>
    <n v="1.8"/>
    <s v="None"/>
    <x v="2"/>
    <x v="0"/>
    <x v="1"/>
    <x v="0"/>
    <s v="REF321"/>
    <s v="N/A"/>
    <d v="2027-12-25T00:00:00"/>
  </r>
  <r>
    <s v="TR001821"/>
    <x v="1820"/>
    <x v="0"/>
    <s v="C01821"/>
    <s v="David"/>
    <x v="48"/>
    <x v="1"/>
    <x v="3"/>
    <x v="1"/>
    <x v="0"/>
    <x v="3"/>
    <n v="3"/>
    <x v="4"/>
    <x v="0"/>
    <x v="3"/>
    <s v="Full Board"/>
    <n v="48535.59"/>
    <n v="1440.78"/>
    <n v="2.2000000000000002"/>
    <s v="Average"/>
    <x v="0"/>
    <x v="1"/>
    <x v="0"/>
    <x v="0"/>
    <s v="REF789"/>
    <s v="Wheelchair"/>
    <d v="2027-12-26T00:00:00"/>
  </r>
  <r>
    <s v="TR001822"/>
    <x v="1821"/>
    <x v="0"/>
    <s v="C01822"/>
    <s v="Eva"/>
    <x v="5"/>
    <x v="2"/>
    <x v="0"/>
    <x v="0"/>
    <x v="0"/>
    <x v="0"/>
    <n v="9"/>
    <x v="1"/>
    <x v="2"/>
    <x v="2"/>
    <s v="Breakfast Only"/>
    <n v="18012.84"/>
    <n v="46.11"/>
    <n v="3.5"/>
    <s v="Good"/>
    <x v="1"/>
    <x v="0"/>
    <x v="1"/>
    <x v="0"/>
    <s v="REF789"/>
    <s v="Wheelchair"/>
    <d v="2027-12-27T00:00:00"/>
  </r>
  <r>
    <s v="TR001823"/>
    <x v="1822"/>
    <x v="1"/>
    <s v="C01823"/>
    <s v="Eva"/>
    <x v="13"/>
    <x v="0"/>
    <x v="0"/>
    <x v="0"/>
    <x v="0"/>
    <x v="0"/>
    <n v="10"/>
    <x v="0"/>
    <x v="3"/>
    <x v="0"/>
    <s v="Half Board"/>
    <n v="7382.98"/>
    <n v="1150.3599999999999"/>
    <n v="3.7"/>
    <s v="Good"/>
    <x v="2"/>
    <x v="2"/>
    <x v="1"/>
    <x v="1"/>
    <s v="N/A"/>
    <s v="N/A"/>
    <d v="2027-12-28T00:00:00"/>
  </r>
  <r>
    <s v="TR001824"/>
    <x v="1823"/>
    <x v="1"/>
    <s v="C01824"/>
    <s v="Alice"/>
    <x v="25"/>
    <x v="0"/>
    <x v="3"/>
    <x v="1"/>
    <x v="0"/>
    <x v="3"/>
    <n v="4"/>
    <x v="1"/>
    <x v="0"/>
    <x v="3"/>
    <s v="All Inclusive"/>
    <n v="36255.01"/>
    <n v="2097.5"/>
    <n v="1.5"/>
    <s v="Poor"/>
    <x v="3"/>
    <x v="1"/>
    <x v="1"/>
    <x v="1"/>
    <s v="N/A"/>
    <s v="Early Check-in"/>
    <d v="2027-12-29T00:00:00"/>
  </r>
  <r>
    <s v="TR001825"/>
    <x v="1824"/>
    <x v="2"/>
    <s v="C01825"/>
    <s v="Alice"/>
    <x v="29"/>
    <x v="1"/>
    <x v="2"/>
    <x v="0"/>
    <x v="0"/>
    <x v="2"/>
    <n v="4"/>
    <x v="3"/>
    <x v="3"/>
    <x v="2"/>
    <s v="All Inclusive"/>
    <n v="37498.199999999997"/>
    <n v="607.08000000000004"/>
    <n v="4.8"/>
    <s v="Excellent"/>
    <x v="2"/>
    <x v="0"/>
    <x v="0"/>
    <x v="0"/>
    <s v="N/A"/>
    <s v="Sea View"/>
    <d v="2027-12-30T00:00:00"/>
  </r>
  <r>
    <s v="TR001826"/>
    <x v="1825"/>
    <x v="2"/>
    <s v="C01826"/>
    <s v="Eva"/>
    <x v="34"/>
    <x v="2"/>
    <x v="3"/>
    <x v="1"/>
    <x v="0"/>
    <x v="3"/>
    <n v="7"/>
    <x v="4"/>
    <x v="3"/>
    <x v="3"/>
    <s v="Full Board"/>
    <n v="16416.509999999998"/>
    <n v="521.39"/>
    <n v="2.4"/>
    <s v="Average"/>
    <x v="2"/>
    <x v="1"/>
    <x v="2"/>
    <x v="1"/>
    <s v="REF789"/>
    <s v="Early Check-in"/>
    <d v="2027-12-31T00:00:00"/>
  </r>
  <r>
    <s v="TR001827"/>
    <x v="1826"/>
    <x v="3"/>
    <s v="C01827"/>
    <s v="Bob"/>
    <x v="33"/>
    <x v="0"/>
    <x v="3"/>
    <x v="1"/>
    <x v="0"/>
    <x v="3"/>
    <n v="12"/>
    <x v="3"/>
    <x v="3"/>
    <x v="2"/>
    <s v="All Inclusive"/>
    <n v="16990.580000000002"/>
    <n v="4482.1899999999996"/>
    <n v="3.9"/>
    <s v="Good"/>
    <x v="3"/>
    <x v="0"/>
    <x v="1"/>
    <x v="0"/>
    <s v="REF321"/>
    <s v="Sea View"/>
    <d v="2028-01-01T00:00:00"/>
  </r>
  <r>
    <s v="TR001828"/>
    <x v="1827"/>
    <x v="1"/>
    <s v="C01828"/>
    <s v="Eva"/>
    <x v="41"/>
    <x v="2"/>
    <x v="0"/>
    <x v="0"/>
    <x v="0"/>
    <x v="0"/>
    <n v="11"/>
    <x v="2"/>
    <x v="2"/>
    <x v="2"/>
    <s v="Breakfast Only"/>
    <n v="25037.97"/>
    <n v="2927.35"/>
    <n v="3.1"/>
    <s v="Average"/>
    <x v="2"/>
    <x v="2"/>
    <x v="0"/>
    <x v="0"/>
    <s v="REF123"/>
    <s v="Wheelchair"/>
    <d v="2028-01-02T00:00:00"/>
  </r>
  <r>
    <s v="TR001829"/>
    <x v="1828"/>
    <x v="3"/>
    <s v="C01829"/>
    <s v="Eva"/>
    <x v="48"/>
    <x v="2"/>
    <x v="2"/>
    <x v="0"/>
    <x v="0"/>
    <x v="2"/>
    <n v="2"/>
    <x v="4"/>
    <x v="2"/>
    <x v="3"/>
    <s v="Half Board"/>
    <n v="4024.08"/>
    <n v="4672.28"/>
    <n v="1.9"/>
    <s v="Poor"/>
    <x v="0"/>
    <x v="3"/>
    <x v="1"/>
    <x v="1"/>
    <s v="REF123"/>
    <s v="Sea View"/>
    <d v="2028-01-03T00:00:00"/>
  </r>
  <r>
    <s v="TR001830"/>
    <x v="1829"/>
    <x v="2"/>
    <s v="C01830"/>
    <s v="Charlie"/>
    <x v="17"/>
    <x v="0"/>
    <x v="4"/>
    <x v="1"/>
    <x v="0"/>
    <x v="4"/>
    <n v="7"/>
    <x v="3"/>
    <x v="2"/>
    <x v="0"/>
    <s v="Full Board"/>
    <n v="40098.18"/>
    <n v="1729.13"/>
    <n v="4.4000000000000004"/>
    <s v="None"/>
    <x v="0"/>
    <x v="3"/>
    <x v="2"/>
    <x v="1"/>
    <s v="REF456"/>
    <s v="Sea View"/>
    <d v="2028-01-04T00:00:00"/>
  </r>
  <r>
    <s v="TR001831"/>
    <x v="1830"/>
    <x v="3"/>
    <s v="C01831"/>
    <s v="Charlie"/>
    <x v="18"/>
    <x v="2"/>
    <x v="0"/>
    <x v="0"/>
    <x v="0"/>
    <x v="0"/>
    <n v="13"/>
    <x v="4"/>
    <x v="2"/>
    <x v="1"/>
    <s v="Half Board"/>
    <n v="17903.169999999998"/>
    <n v="3385.72"/>
    <n v="4.3"/>
    <s v="Good"/>
    <x v="2"/>
    <x v="2"/>
    <x v="1"/>
    <x v="1"/>
    <s v="REF789"/>
    <s v="Wheelchair"/>
    <d v="2028-01-05T00:00:00"/>
  </r>
  <r>
    <s v="TR001832"/>
    <x v="1831"/>
    <x v="2"/>
    <s v="C01832"/>
    <s v="Charlie"/>
    <x v="9"/>
    <x v="0"/>
    <x v="4"/>
    <x v="1"/>
    <x v="0"/>
    <x v="4"/>
    <n v="4"/>
    <x v="0"/>
    <x v="0"/>
    <x v="2"/>
    <s v="Half Board"/>
    <n v="43126.87"/>
    <n v="1023.46"/>
    <n v="2.6"/>
    <s v="Average"/>
    <x v="1"/>
    <x v="1"/>
    <x v="0"/>
    <x v="1"/>
    <s v="N/A"/>
    <s v="Extra Bed"/>
    <d v="2028-01-06T00:00:00"/>
  </r>
  <r>
    <s v="TR001833"/>
    <x v="1832"/>
    <x v="1"/>
    <s v="C01833"/>
    <s v="Bob"/>
    <x v="6"/>
    <x v="0"/>
    <x v="2"/>
    <x v="0"/>
    <x v="0"/>
    <x v="2"/>
    <n v="12"/>
    <x v="4"/>
    <x v="2"/>
    <x v="1"/>
    <s v="Half Board"/>
    <n v="40723.629999999997"/>
    <n v="3091.7"/>
    <n v="3.4"/>
    <s v="None"/>
    <x v="1"/>
    <x v="3"/>
    <x v="1"/>
    <x v="1"/>
    <s v="REF321"/>
    <s v="Sea View"/>
    <d v="2028-01-07T00:00:00"/>
  </r>
  <r>
    <s v="TR001834"/>
    <x v="1833"/>
    <x v="0"/>
    <s v="C01834"/>
    <s v="Bob"/>
    <x v="49"/>
    <x v="0"/>
    <x v="3"/>
    <x v="1"/>
    <x v="0"/>
    <x v="3"/>
    <n v="5"/>
    <x v="4"/>
    <x v="0"/>
    <x v="0"/>
    <s v="Breakfast Only"/>
    <n v="34085.9"/>
    <n v="647.92999999999995"/>
    <n v="2"/>
    <s v="None"/>
    <x v="2"/>
    <x v="0"/>
    <x v="0"/>
    <x v="1"/>
    <s v="REF789"/>
    <s v="N/A"/>
    <d v="2028-01-08T00:00:00"/>
  </r>
  <r>
    <s v="TR001835"/>
    <x v="1834"/>
    <x v="1"/>
    <s v="C01835"/>
    <s v="Eva"/>
    <x v="39"/>
    <x v="2"/>
    <x v="1"/>
    <x v="1"/>
    <x v="0"/>
    <x v="1"/>
    <n v="10"/>
    <x v="0"/>
    <x v="3"/>
    <x v="1"/>
    <s v="Full Board"/>
    <n v="18269.12"/>
    <n v="10.4"/>
    <n v="3.8"/>
    <s v="None"/>
    <x v="3"/>
    <x v="0"/>
    <x v="2"/>
    <x v="0"/>
    <s v="REF456"/>
    <s v="Early Check-in"/>
    <d v="2028-01-09T00:00:00"/>
  </r>
  <r>
    <s v="TR001836"/>
    <x v="1835"/>
    <x v="3"/>
    <s v="C01836"/>
    <s v="Charlie"/>
    <x v="19"/>
    <x v="0"/>
    <x v="1"/>
    <x v="1"/>
    <x v="0"/>
    <x v="1"/>
    <n v="4"/>
    <x v="3"/>
    <x v="0"/>
    <x v="1"/>
    <s v="All Inclusive"/>
    <n v="27266.880000000001"/>
    <n v="4657.66"/>
    <n v="2.2000000000000002"/>
    <s v="Average"/>
    <x v="0"/>
    <x v="1"/>
    <x v="2"/>
    <x v="1"/>
    <s v="REF123"/>
    <s v="Wheelchair"/>
    <d v="2028-01-10T00:00:00"/>
  </r>
  <r>
    <s v="TR001837"/>
    <x v="1836"/>
    <x v="3"/>
    <s v="C01837"/>
    <s v="Bob"/>
    <x v="50"/>
    <x v="2"/>
    <x v="2"/>
    <x v="0"/>
    <x v="0"/>
    <x v="2"/>
    <n v="2"/>
    <x v="4"/>
    <x v="1"/>
    <x v="3"/>
    <s v="Half Board"/>
    <n v="23906.98"/>
    <n v="2774.47"/>
    <n v="4.4000000000000004"/>
    <s v="Good"/>
    <x v="0"/>
    <x v="1"/>
    <x v="1"/>
    <x v="0"/>
    <s v="REF321"/>
    <s v="Wheelchair"/>
    <d v="2028-01-11T00:00:00"/>
  </r>
  <r>
    <s v="TR001838"/>
    <x v="1837"/>
    <x v="1"/>
    <s v="C01838"/>
    <s v="Alice"/>
    <x v="9"/>
    <x v="0"/>
    <x v="1"/>
    <x v="1"/>
    <x v="0"/>
    <x v="1"/>
    <n v="4"/>
    <x v="1"/>
    <x v="2"/>
    <x v="3"/>
    <s v="Half Board"/>
    <n v="18927.45"/>
    <n v="4634.7"/>
    <n v="1.9"/>
    <s v="Poor"/>
    <x v="0"/>
    <x v="2"/>
    <x v="2"/>
    <x v="0"/>
    <s v="REF123"/>
    <s v="Sea View"/>
    <d v="2028-01-12T00:00:00"/>
  </r>
  <r>
    <s v="TR001839"/>
    <x v="1838"/>
    <x v="1"/>
    <s v="C01839"/>
    <s v="Eva"/>
    <x v="43"/>
    <x v="0"/>
    <x v="4"/>
    <x v="1"/>
    <x v="0"/>
    <x v="4"/>
    <n v="8"/>
    <x v="4"/>
    <x v="1"/>
    <x v="0"/>
    <s v="Half Board"/>
    <n v="42862.41"/>
    <n v="1669.16"/>
    <n v="1.1000000000000001"/>
    <s v="Poor"/>
    <x v="2"/>
    <x v="3"/>
    <x v="0"/>
    <x v="0"/>
    <s v="REF321"/>
    <s v="Extra Bed"/>
    <d v="2028-01-13T00:00:00"/>
  </r>
  <r>
    <s v="TR001840"/>
    <x v="1839"/>
    <x v="2"/>
    <s v="C01840"/>
    <s v="David"/>
    <x v="33"/>
    <x v="1"/>
    <x v="1"/>
    <x v="1"/>
    <x v="0"/>
    <x v="1"/>
    <n v="14"/>
    <x v="3"/>
    <x v="0"/>
    <x v="3"/>
    <s v="Breakfast Only"/>
    <n v="25724.83"/>
    <n v="1638.93"/>
    <n v="2.1"/>
    <s v="Average"/>
    <x v="0"/>
    <x v="1"/>
    <x v="1"/>
    <x v="0"/>
    <s v="N/A"/>
    <s v="Extra Bed"/>
    <d v="2028-01-14T00:00:00"/>
  </r>
  <r>
    <s v="TR001841"/>
    <x v="1840"/>
    <x v="3"/>
    <s v="C01841"/>
    <s v="Eva"/>
    <x v="24"/>
    <x v="1"/>
    <x v="2"/>
    <x v="0"/>
    <x v="0"/>
    <x v="2"/>
    <n v="8"/>
    <x v="0"/>
    <x v="2"/>
    <x v="2"/>
    <s v="All Inclusive"/>
    <n v="42137.99"/>
    <n v="2003.28"/>
    <n v="1.8"/>
    <s v="Poor"/>
    <x v="2"/>
    <x v="3"/>
    <x v="0"/>
    <x v="0"/>
    <s v="REF321"/>
    <s v="Early Check-in"/>
    <d v="2028-01-15T00:00:00"/>
  </r>
  <r>
    <s v="TR001842"/>
    <x v="1841"/>
    <x v="3"/>
    <s v="C01842"/>
    <s v="David"/>
    <x v="3"/>
    <x v="1"/>
    <x v="2"/>
    <x v="0"/>
    <x v="0"/>
    <x v="2"/>
    <n v="12"/>
    <x v="3"/>
    <x v="1"/>
    <x v="0"/>
    <s v="Half Board"/>
    <n v="7945.27"/>
    <n v="3530.2"/>
    <n v="3"/>
    <s v="Average"/>
    <x v="2"/>
    <x v="3"/>
    <x v="1"/>
    <x v="1"/>
    <s v="N/A"/>
    <s v="Early Check-in"/>
    <d v="2028-01-16T00:00:00"/>
  </r>
  <r>
    <s v="TR001843"/>
    <x v="1842"/>
    <x v="1"/>
    <s v="C01843"/>
    <s v="Charlie"/>
    <x v="51"/>
    <x v="2"/>
    <x v="4"/>
    <x v="1"/>
    <x v="0"/>
    <x v="4"/>
    <n v="6"/>
    <x v="2"/>
    <x v="2"/>
    <x v="3"/>
    <s v="Breakfast Only"/>
    <n v="9628.17"/>
    <n v="2829.04"/>
    <n v="1.8"/>
    <s v="Poor"/>
    <x v="1"/>
    <x v="0"/>
    <x v="0"/>
    <x v="1"/>
    <s v="REF789"/>
    <s v="Extra Bed"/>
    <d v="2028-01-17T00:00:00"/>
  </r>
  <r>
    <s v="TR001844"/>
    <x v="1843"/>
    <x v="0"/>
    <s v="C01844"/>
    <s v="David"/>
    <x v="40"/>
    <x v="2"/>
    <x v="1"/>
    <x v="1"/>
    <x v="0"/>
    <x v="1"/>
    <n v="2"/>
    <x v="4"/>
    <x v="0"/>
    <x v="3"/>
    <s v="Breakfast Only"/>
    <n v="48934.05"/>
    <n v="4626.7700000000004"/>
    <n v="4.0999999999999996"/>
    <s v="Good"/>
    <x v="3"/>
    <x v="1"/>
    <x v="1"/>
    <x v="0"/>
    <s v="REF123"/>
    <s v="Extra Bed"/>
    <d v="2028-01-18T00:00:00"/>
  </r>
  <r>
    <s v="TR001845"/>
    <x v="1844"/>
    <x v="3"/>
    <s v="C01845"/>
    <s v="Charlie"/>
    <x v="32"/>
    <x v="0"/>
    <x v="1"/>
    <x v="1"/>
    <x v="0"/>
    <x v="1"/>
    <n v="12"/>
    <x v="4"/>
    <x v="1"/>
    <x v="0"/>
    <s v="Half Board"/>
    <n v="30625.119999999999"/>
    <n v="127.2"/>
    <n v="2"/>
    <s v="Average"/>
    <x v="3"/>
    <x v="2"/>
    <x v="0"/>
    <x v="0"/>
    <s v="REF321"/>
    <s v="Extra Bed"/>
    <d v="2028-01-19T00:00:00"/>
  </r>
  <r>
    <s v="TR001846"/>
    <x v="1845"/>
    <x v="0"/>
    <s v="C01846"/>
    <s v="Alice"/>
    <x v="50"/>
    <x v="0"/>
    <x v="3"/>
    <x v="1"/>
    <x v="0"/>
    <x v="3"/>
    <n v="9"/>
    <x v="0"/>
    <x v="0"/>
    <x v="2"/>
    <s v="Half Board"/>
    <n v="26959.17"/>
    <n v="3540.98"/>
    <n v="3.8"/>
    <s v="Good"/>
    <x v="3"/>
    <x v="1"/>
    <x v="0"/>
    <x v="1"/>
    <s v="REF321"/>
    <s v="Sea View"/>
    <d v="2028-01-20T00:00:00"/>
  </r>
  <r>
    <s v="TR001847"/>
    <x v="1846"/>
    <x v="1"/>
    <s v="C01847"/>
    <s v="David"/>
    <x v="9"/>
    <x v="0"/>
    <x v="0"/>
    <x v="0"/>
    <x v="0"/>
    <x v="0"/>
    <n v="11"/>
    <x v="4"/>
    <x v="1"/>
    <x v="0"/>
    <s v="Breakfast Only"/>
    <n v="27588.33"/>
    <n v="1651.64"/>
    <n v="3.3"/>
    <s v="None"/>
    <x v="0"/>
    <x v="3"/>
    <x v="1"/>
    <x v="0"/>
    <s v="REF456"/>
    <s v="N/A"/>
    <d v="2028-01-21T00:00:00"/>
  </r>
  <r>
    <s v="TR001848"/>
    <x v="1847"/>
    <x v="1"/>
    <s v="C01848"/>
    <s v="Eva"/>
    <x v="28"/>
    <x v="0"/>
    <x v="2"/>
    <x v="0"/>
    <x v="0"/>
    <x v="2"/>
    <n v="9"/>
    <x v="1"/>
    <x v="3"/>
    <x v="3"/>
    <s v="Breakfast Only"/>
    <n v="13117.63"/>
    <n v="901.17"/>
    <n v="4.9000000000000004"/>
    <s v="Excellent"/>
    <x v="1"/>
    <x v="0"/>
    <x v="0"/>
    <x v="1"/>
    <s v="REF123"/>
    <s v="Early Check-in"/>
    <d v="2028-01-22T00:00:00"/>
  </r>
  <r>
    <s v="TR001849"/>
    <x v="1848"/>
    <x v="2"/>
    <s v="C01849"/>
    <s v="Charlie"/>
    <x v="50"/>
    <x v="2"/>
    <x v="3"/>
    <x v="1"/>
    <x v="0"/>
    <x v="3"/>
    <n v="11"/>
    <x v="1"/>
    <x v="3"/>
    <x v="3"/>
    <s v="Half Board"/>
    <n v="36779.089999999997"/>
    <n v="2551.98"/>
    <n v="5"/>
    <s v="None"/>
    <x v="1"/>
    <x v="1"/>
    <x v="2"/>
    <x v="1"/>
    <s v="REF789"/>
    <s v="Wheelchair"/>
    <d v="2028-01-23T00:00:00"/>
  </r>
  <r>
    <s v="TR001850"/>
    <x v="1849"/>
    <x v="3"/>
    <s v="C01850"/>
    <s v="Eva"/>
    <x v="34"/>
    <x v="0"/>
    <x v="2"/>
    <x v="0"/>
    <x v="0"/>
    <x v="2"/>
    <n v="13"/>
    <x v="3"/>
    <x v="3"/>
    <x v="0"/>
    <s v="Breakfast Only"/>
    <n v="6984.69"/>
    <n v="2525.3200000000002"/>
    <n v="4.5"/>
    <s v="Excellent"/>
    <x v="2"/>
    <x v="1"/>
    <x v="0"/>
    <x v="1"/>
    <s v="N/A"/>
    <s v="Extra Bed"/>
    <d v="2028-01-24T00:00:00"/>
  </r>
  <r>
    <s v="TR001851"/>
    <x v="1850"/>
    <x v="0"/>
    <s v="C01851"/>
    <s v="Bob"/>
    <x v="48"/>
    <x v="0"/>
    <x v="3"/>
    <x v="1"/>
    <x v="0"/>
    <x v="3"/>
    <n v="11"/>
    <x v="0"/>
    <x v="3"/>
    <x v="2"/>
    <s v="Breakfast Only"/>
    <n v="29946.21"/>
    <n v="685.06"/>
    <n v="4"/>
    <s v="Good"/>
    <x v="1"/>
    <x v="1"/>
    <x v="1"/>
    <x v="0"/>
    <s v="REF789"/>
    <s v="Extra Bed"/>
    <d v="2028-01-25T00:00:00"/>
  </r>
  <r>
    <s v="TR001852"/>
    <x v="1851"/>
    <x v="2"/>
    <s v="C01852"/>
    <s v="Charlie"/>
    <x v="22"/>
    <x v="1"/>
    <x v="0"/>
    <x v="0"/>
    <x v="0"/>
    <x v="0"/>
    <n v="14"/>
    <x v="2"/>
    <x v="3"/>
    <x v="2"/>
    <s v="Half Board"/>
    <n v="29826.13"/>
    <n v="1009.48"/>
    <n v="2.5"/>
    <s v="Average"/>
    <x v="2"/>
    <x v="2"/>
    <x v="2"/>
    <x v="0"/>
    <s v="REF456"/>
    <s v="N/A"/>
    <d v="2028-01-26T00:00:00"/>
  </r>
  <r>
    <s v="TR001853"/>
    <x v="1852"/>
    <x v="3"/>
    <s v="C01853"/>
    <s v="David"/>
    <x v="10"/>
    <x v="0"/>
    <x v="3"/>
    <x v="1"/>
    <x v="0"/>
    <x v="3"/>
    <n v="11"/>
    <x v="3"/>
    <x v="0"/>
    <x v="1"/>
    <s v="Half Board"/>
    <n v="45966.86"/>
    <n v="2040.82"/>
    <n v="4"/>
    <s v="Good"/>
    <x v="1"/>
    <x v="2"/>
    <x v="2"/>
    <x v="0"/>
    <s v="REF789"/>
    <s v="Extra Bed"/>
    <d v="2028-01-27T00:00:00"/>
  </r>
  <r>
    <s v="TR001854"/>
    <x v="1853"/>
    <x v="2"/>
    <s v="C01854"/>
    <s v="Charlie"/>
    <x v="45"/>
    <x v="0"/>
    <x v="2"/>
    <x v="0"/>
    <x v="0"/>
    <x v="2"/>
    <n v="3"/>
    <x v="0"/>
    <x v="3"/>
    <x v="2"/>
    <s v="Full Board"/>
    <n v="27730.59"/>
    <n v="2044.06"/>
    <n v="4.8"/>
    <s v="None"/>
    <x v="2"/>
    <x v="2"/>
    <x v="0"/>
    <x v="0"/>
    <s v="N/A"/>
    <s v="Early Check-in"/>
    <d v="2028-01-28T00:00:00"/>
  </r>
  <r>
    <s v="TR001855"/>
    <x v="1854"/>
    <x v="1"/>
    <s v="C01855"/>
    <s v="Eva"/>
    <x v="17"/>
    <x v="0"/>
    <x v="1"/>
    <x v="1"/>
    <x v="0"/>
    <x v="1"/>
    <n v="11"/>
    <x v="0"/>
    <x v="0"/>
    <x v="0"/>
    <s v="All Inclusive"/>
    <n v="9441.9500000000007"/>
    <n v="1587.79"/>
    <n v="1.1000000000000001"/>
    <s v="None"/>
    <x v="0"/>
    <x v="2"/>
    <x v="0"/>
    <x v="0"/>
    <s v="REF123"/>
    <s v="Extra Bed"/>
    <d v="2028-01-29T00:00:00"/>
  </r>
  <r>
    <s v="TR001856"/>
    <x v="1855"/>
    <x v="3"/>
    <s v="C01856"/>
    <s v="Alice"/>
    <x v="21"/>
    <x v="2"/>
    <x v="2"/>
    <x v="0"/>
    <x v="0"/>
    <x v="2"/>
    <n v="4"/>
    <x v="3"/>
    <x v="3"/>
    <x v="2"/>
    <s v="Half Board"/>
    <n v="29919.4"/>
    <n v="742.73"/>
    <n v="3.2"/>
    <s v="Average"/>
    <x v="1"/>
    <x v="0"/>
    <x v="0"/>
    <x v="0"/>
    <s v="REF456"/>
    <s v="N/A"/>
    <d v="2028-01-30T00:00:00"/>
  </r>
  <r>
    <s v="TR001857"/>
    <x v="1856"/>
    <x v="2"/>
    <s v="C01857"/>
    <s v="Charlie"/>
    <x v="29"/>
    <x v="1"/>
    <x v="4"/>
    <x v="1"/>
    <x v="0"/>
    <x v="4"/>
    <n v="5"/>
    <x v="3"/>
    <x v="2"/>
    <x v="2"/>
    <s v="Half Board"/>
    <n v="7292.4"/>
    <n v="21.87"/>
    <n v="1.9"/>
    <s v="Poor"/>
    <x v="3"/>
    <x v="0"/>
    <x v="2"/>
    <x v="0"/>
    <s v="REF321"/>
    <s v="Sea View"/>
    <d v="2028-01-31T00:00:00"/>
  </r>
  <r>
    <s v="TR001858"/>
    <x v="1857"/>
    <x v="2"/>
    <s v="C01858"/>
    <s v="David"/>
    <x v="24"/>
    <x v="0"/>
    <x v="4"/>
    <x v="1"/>
    <x v="0"/>
    <x v="4"/>
    <n v="2"/>
    <x v="4"/>
    <x v="3"/>
    <x v="1"/>
    <s v="Half Board"/>
    <n v="12578.31"/>
    <n v="4851.18"/>
    <n v="3.2"/>
    <s v="Average"/>
    <x v="2"/>
    <x v="2"/>
    <x v="2"/>
    <x v="0"/>
    <s v="REF321"/>
    <s v="Early Check-in"/>
    <d v="2028-02-01T00:00:00"/>
  </r>
  <r>
    <s v="TR001859"/>
    <x v="1858"/>
    <x v="0"/>
    <s v="C01859"/>
    <s v="Bob"/>
    <x v="41"/>
    <x v="0"/>
    <x v="4"/>
    <x v="1"/>
    <x v="0"/>
    <x v="4"/>
    <n v="5"/>
    <x v="2"/>
    <x v="2"/>
    <x v="2"/>
    <s v="All Inclusive"/>
    <n v="4462.1000000000004"/>
    <n v="4717.5"/>
    <n v="2.9"/>
    <s v="None"/>
    <x v="1"/>
    <x v="3"/>
    <x v="2"/>
    <x v="1"/>
    <s v="REF123"/>
    <s v="Sea View"/>
    <d v="2028-02-02T00:00:00"/>
  </r>
  <r>
    <s v="TR001860"/>
    <x v="1859"/>
    <x v="2"/>
    <s v="C01860"/>
    <s v="Alice"/>
    <x v="19"/>
    <x v="1"/>
    <x v="4"/>
    <x v="1"/>
    <x v="0"/>
    <x v="4"/>
    <n v="6"/>
    <x v="1"/>
    <x v="0"/>
    <x v="1"/>
    <s v="Full Board"/>
    <n v="27124.799999999999"/>
    <n v="2418.25"/>
    <n v="3.3"/>
    <s v="None"/>
    <x v="1"/>
    <x v="2"/>
    <x v="1"/>
    <x v="0"/>
    <s v="REF789"/>
    <s v="Wheelchair"/>
    <d v="2028-02-03T00:00:00"/>
  </r>
  <r>
    <s v="TR001861"/>
    <x v="1860"/>
    <x v="3"/>
    <s v="C01861"/>
    <s v="Bob"/>
    <x v="15"/>
    <x v="0"/>
    <x v="0"/>
    <x v="0"/>
    <x v="0"/>
    <x v="0"/>
    <n v="4"/>
    <x v="4"/>
    <x v="3"/>
    <x v="1"/>
    <s v="Breakfast Only"/>
    <n v="6973.03"/>
    <n v="4975.26"/>
    <n v="3.2"/>
    <s v="Average"/>
    <x v="2"/>
    <x v="2"/>
    <x v="1"/>
    <x v="1"/>
    <s v="REF321"/>
    <s v="N/A"/>
    <d v="2028-02-04T00:00:00"/>
  </r>
  <r>
    <s v="TR001862"/>
    <x v="1861"/>
    <x v="3"/>
    <s v="C01862"/>
    <s v="Charlie"/>
    <x v="18"/>
    <x v="2"/>
    <x v="1"/>
    <x v="1"/>
    <x v="0"/>
    <x v="1"/>
    <n v="12"/>
    <x v="0"/>
    <x v="1"/>
    <x v="2"/>
    <s v="All Inclusive"/>
    <n v="25061.54"/>
    <n v="3368.27"/>
    <n v="4.8"/>
    <s v="None"/>
    <x v="1"/>
    <x v="3"/>
    <x v="0"/>
    <x v="1"/>
    <s v="REF456"/>
    <s v="Wheelchair"/>
    <d v="2028-02-05T00:00:00"/>
  </r>
  <r>
    <s v="TR001863"/>
    <x v="1862"/>
    <x v="0"/>
    <s v="C01863"/>
    <s v="Eva"/>
    <x v="5"/>
    <x v="0"/>
    <x v="1"/>
    <x v="1"/>
    <x v="0"/>
    <x v="1"/>
    <n v="11"/>
    <x v="2"/>
    <x v="0"/>
    <x v="3"/>
    <s v="Half Board"/>
    <n v="46848.42"/>
    <n v="344.29"/>
    <n v="3.2"/>
    <s v="None"/>
    <x v="3"/>
    <x v="1"/>
    <x v="1"/>
    <x v="1"/>
    <s v="N/A"/>
    <s v="Wheelchair"/>
    <d v="2028-02-06T00:00:00"/>
  </r>
  <r>
    <s v="TR001864"/>
    <x v="1863"/>
    <x v="3"/>
    <s v="C01864"/>
    <s v="Eva"/>
    <x v="3"/>
    <x v="2"/>
    <x v="2"/>
    <x v="0"/>
    <x v="0"/>
    <x v="2"/>
    <n v="3"/>
    <x v="2"/>
    <x v="3"/>
    <x v="0"/>
    <s v="Half Board"/>
    <n v="36828.79"/>
    <n v="588.59"/>
    <n v="4.4000000000000004"/>
    <s v="Good"/>
    <x v="2"/>
    <x v="3"/>
    <x v="1"/>
    <x v="0"/>
    <s v="REF789"/>
    <s v="Wheelchair"/>
    <d v="2028-02-07T00:00:00"/>
  </r>
  <r>
    <s v="TR001865"/>
    <x v="1864"/>
    <x v="1"/>
    <s v="C01865"/>
    <s v="David"/>
    <x v="17"/>
    <x v="2"/>
    <x v="3"/>
    <x v="1"/>
    <x v="0"/>
    <x v="3"/>
    <n v="14"/>
    <x v="3"/>
    <x v="0"/>
    <x v="0"/>
    <s v="Full Board"/>
    <n v="6638.35"/>
    <n v="4580.55"/>
    <n v="2.2999999999999998"/>
    <s v="Average"/>
    <x v="2"/>
    <x v="3"/>
    <x v="0"/>
    <x v="0"/>
    <s v="N/A"/>
    <s v="Wheelchair"/>
    <d v="2028-02-08T00:00:00"/>
  </r>
  <r>
    <s v="TR001866"/>
    <x v="1865"/>
    <x v="3"/>
    <s v="C01866"/>
    <s v="Eva"/>
    <x v="15"/>
    <x v="0"/>
    <x v="2"/>
    <x v="0"/>
    <x v="0"/>
    <x v="2"/>
    <n v="7"/>
    <x v="2"/>
    <x v="1"/>
    <x v="2"/>
    <s v="Full Board"/>
    <n v="13537.86"/>
    <n v="3150.26"/>
    <n v="2.8"/>
    <s v="Average"/>
    <x v="2"/>
    <x v="0"/>
    <x v="0"/>
    <x v="0"/>
    <s v="REF789"/>
    <s v="N/A"/>
    <d v="2028-02-09T00:00:00"/>
  </r>
  <r>
    <s v="TR001867"/>
    <x v="1866"/>
    <x v="3"/>
    <s v="C01867"/>
    <s v="Alice"/>
    <x v="13"/>
    <x v="1"/>
    <x v="2"/>
    <x v="0"/>
    <x v="0"/>
    <x v="2"/>
    <n v="9"/>
    <x v="2"/>
    <x v="3"/>
    <x v="0"/>
    <s v="Full Board"/>
    <n v="34662.129999999997"/>
    <n v="4215.92"/>
    <n v="2.9"/>
    <s v="Average"/>
    <x v="2"/>
    <x v="1"/>
    <x v="2"/>
    <x v="1"/>
    <s v="REF456"/>
    <s v="Sea View"/>
    <d v="2028-02-10T00:00:00"/>
  </r>
  <r>
    <s v="TR001868"/>
    <x v="1867"/>
    <x v="2"/>
    <s v="C01868"/>
    <s v="Eva"/>
    <x v="15"/>
    <x v="2"/>
    <x v="2"/>
    <x v="0"/>
    <x v="0"/>
    <x v="2"/>
    <n v="8"/>
    <x v="0"/>
    <x v="1"/>
    <x v="0"/>
    <s v="Breakfast Only"/>
    <n v="45050.99"/>
    <n v="4491.3500000000004"/>
    <n v="2.1"/>
    <s v="Average"/>
    <x v="2"/>
    <x v="3"/>
    <x v="2"/>
    <x v="0"/>
    <s v="N/A"/>
    <s v="Extra Bed"/>
    <d v="2028-02-11T00:00:00"/>
  </r>
  <r>
    <s v="TR001869"/>
    <x v="1868"/>
    <x v="2"/>
    <s v="C01869"/>
    <s v="David"/>
    <x v="36"/>
    <x v="1"/>
    <x v="2"/>
    <x v="0"/>
    <x v="0"/>
    <x v="2"/>
    <n v="12"/>
    <x v="4"/>
    <x v="3"/>
    <x v="1"/>
    <s v="All Inclusive"/>
    <n v="4547.17"/>
    <n v="2239.71"/>
    <n v="2.5"/>
    <s v="Average"/>
    <x v="3"/>
    <x v="2"/>
    <x v="0"/>
    <x v="0"/>
    <s v="REF456"/>
    <s v="Wheelchair"/>
    <d v="2028-02-12T00:00:00"/>
  </r>
  <r>
    <s v="TR001870"/>
    <x v="1869"/>
    <x v="3"/>
    <s v="C01870"/>
    <s v="Charlie"/>
    <x v="36"/>
    <x v="0"/>
    <x v="1"/>
    <x v="1"/>
    <x v="0"/>
    <x v="1"/>
    <n v="2"/>
    <x v="2"/>
    <x v="2"/>
    <x v="3"/>
    <s v="All Inclusive"/>
    <n v="41185.199999999997"/>
    <n v="242.63"/>
    <n v="3.4"/>
    <s v="Average"/>
    <x v="2"/>
    <x v="3"/>
    <x v="0"/>
    <x v="1"/>
    <s v="N/A"/>
    <s v="Extra Bed"/>
    <d v="2028-02-13T00:00:00"/>
  </r>
  <r>
    <s v="TR001871"/>
    <x v="1870"/>
    <x v="0"/>
    <s v="C01871"/>
    <s v="Charlie"/>
    <x v="30"/>
    <x v="2"/>
    <x v="3"/>
    <x v="1"/>
    <x v="0"/>
    <x v="3"/>
    <n v="5"/>
    <x v="3"/>
    <x v="0"/>
    <x v="0"/>
    <s v="Full Board"/>
    <n v="29405.25"/>
    <n v="941.4"/>
    <n v="3.3"/>
    <s v="Average"/>
    <x v="3"/>
    <x v="0"/>
    <x v="1"/>
    <x v="0"/>
    <s v="REF789"/>
    <s v="Extra Bed"/>
    <d v="2028-02-14T00:00:00"/>
  </r>
  <r>
    <s v="TR001872"/>
    <x v="1871"/>
    <x v="2"/>
    <s v="C01872"/>
    <s v="Eva"/>
    <x v="39"/>
    <x v="0"/>
    <x v="2"/>
    <x v="0"/>
    <x v="0"/>
    <x v="2"/>
    <n v="4"/>
    <x v="4"/>
    <x v="1"/>
    <x v="3"/>
    <s v="Breakfast Only"/>
    <n v="28666.29"/>
    <n v="332.86"/>
    <n v="3.5"/>
    <s v="Good"/>
    <x v="3"/>
    <x v="3"/>
    <x v="1"/>
    <x v="1"/>
    <s v="REF456"/>
    <s v="Wheelchair"/>
    <d v="2028-02-15T00:00:00"/>
  </r>
  <r>
    <s v="TR001873"/>
    <x v="1872"/>
    <x v="0"/>
    <s v="C01873"/>
    <s v="Bob"/>
    <x v="47"/>
    <x v="1"/>
    <x v="1"/>
    <x v="1"/>
    <x v="0"/>
    <x v="1"/>
    <n v="7"/>
    <x v="3"/>
    <x v="0"/>
    <x v="0"/>
    <s v="All Inclusive"/>
    <n v="48017.22"/>
    <n v="943.7"/>
    <n v="2.4"/>
    <s v="Average"/>
    <x v="3"/>
    <x v="2"/>
    <x v="1"/>
    <x v="1"/>
    <s v="REF789"/>
    <s v="Early Check-in"/>
    <d v="2028-02-16T00:00:00"/>
  </r>
  <r>
    <s v="TR001874"/>
    <x v="1873"/>
    <x v="3"/>
    <s v="C01874"/>
    <s v="Charlie"/>
    <x v="12"/>
    <x v="0"/>
    <x v="2"/>
    <x v="0"/>
    <x v="0"/>
    <x v="2"/>
    <n v="10"/>
    <x v="2"/>
    <x v="1"/>
    <x v="3"/>
    <s v="Half Board"/>
    <n v="38139.300000000003"/>
    <n v="2052.66"/>
    <n v="2.2999999999999998"/>
    <s v="None"/>
    <x v="2"/>
    <x v="1"/>
    <x v="0"/>
    <x v="1"/>
    <s v="REF789"/>
    <s v="Extra Bed"/>
    <d v="2028-02-17T00:00:00"/>
  </r>
  <r>
    <s v="TR001875"/>
    <x v="1874"/>
    <x v="3"/>
    <s v="C01875"/>
    <s v="Eva"/>
    <x v="50"/>
    <x v="0"/>
    <x v="4"/>
    <x v="1"/>
    <x v="0"/>
    <x v="4"/>
    <n v="10"/>
    <x v="4"/>
    <x v="0"/>
    <x v="3"/>
    <s v="Half Board"/>
    <n v="42955.59"/>
    <n v="590.98"/>
    <n v="3.4"/>
    <s v="Average"/>
    <x v="3"/>
    <x v="0"/>
    <x v="0"/>
    <x v="0"/>
    <s v="N/A"/>
    <s v="Early Check-in"/>
    <d v="2028-02-18T00:00:00"/>
  </r>
  <r>
    <s v="TR001876"/>
    <x v="1875"/>
    <x v="1"/>
    <s v="C01876"/>
    <s v="David"/>
    <x v="42"/>
    <x v="2"/>
    <x v="2"/>
    <x v="0"/>
    <x v="0"/>
    <x v="2"/>
    <n v="8"/>
    <x v="2"/>
    <x v="0"/>
    <x v="0"/>
    <s v="Half Board"/>
    <n v="19637.79"/>
    <n v="833.67"/>
    <n v="1.5"/>
    <s v="None"/>
    <x v="2"/>
    <x v="1"/>
    <x v="2"/>
    <x v="1"/>
    <s v="N/A"/>
    <s v="Sea View"/>
    <d v="2028-02-19T00:00:00"/>
  </r>
  <r>
    <s v="TR001877"/>
    <x v="1876"/>
    <x v="2"/>
    <s v="C01877"/>
    <s v="Eva"/>
    <x v="39"/>
    <x v="0"/>
    <x v="2"/>
    <x v="0"/>
    <x v="0"/>
    <x v="2"/>
    <n v="13"/>
    <x v="0"/>
    <x v="0"/>
    <x v="1"/>
    <s v="All Inclusive"/>
    <n v="29055.11"/>
    <n v="2229.11"/>
    <n v="2"/>
    <s v="None"/>
    <x v="3"/>
    <x v="0"/>
    <x v="1"/>
    <x v="1"/>
    <s v="REF456"/>
    <s v="Extra Bed"/>
    <d v="2028-02-20T00:00:00"/>
  </r>
  <r>
    <s v="TR001878"/>
    <x v="1877"/>
    <x v="3"/>
    <s v="C01878"/>
    <s v="Charlie"/>
    <x v="3"/>
    <x v="0"/>
    <x v="0"/>
    <x v="0"/>
    <x v="0"/>
    <x v="0"/>
    <n v="10"/>
    <x v="4"/>
    <x v="2"/>
    <x v="3"/>
    <s v="Full Board"/>
    <n v="31924.07"/>
    <n v="1700.85"/>
    <n v="1.2"/>
    <s v="Poor"/>
    <x v="2"/>
    <x v="2"/>
    <x v="2"/>
    <x v="0"/>
    <s v="REF321"/>
    <s v="N/A"/>
    <d v="2028-02-21T00:00:00"/>
  </r>
  <r>
    <s v="TR001879"/>
    <x v="1878"/>
    <x v="1"/>
    <s v="C01879"/>
    <s v="David"/>
    <x v="22"/>
    <x v="0"/>
    <x v="4"/>
    <x v="1"/>
    <x v="0"/>
    <x v="4"/>
    <n v="9"/>
    <x v="3"/>
    <x v="3"/>
    <x v="3"/>
    <s v="Half Board"/>
    <n v="18114.45"/>
    <n v="2338.29"/>
    <n v="1.3"/>
    <s v="Poor"/>
    <x v="1"/>
    <x v="0"/>
    <x v="0"/>
    <x v="1"/>
    <s v="REF123"/>
    <s v="Sea View"/>
    <d v="2028-02-22T00:00:00"/>
  </r>
  <r>
    <s v="TR001880"/>
    <x v="1879"/>
    <x v="2"/>
    <s v="C01880"/>
    <s v="Eva"/>
    <x v="2"/>
    <x v="2"/>
    <x v="3"/>
    <x v="1"/>
    <x v="0"/>
    <x v="3"/>
    <n v="6"/>
    <x v="0"/>
    <x v="2"/>
    <x v="0"/>
    <s v="Full Board"/>
    <n v="29801.66"/>
    <n v="2145.86"/>
    <n v="2"/>
    <s v="Average"/>
    <x v="1"/>
    <x v="1"/>
    <x v="1"/>
    <x v="0"/>
    <s v="N/A"/>
    <s v="Sea View"/>
    <d v="2028-02-23T00:00:00"/>
  </r>
  <r>
    <s v="TR001881"/>
    <x v="1880"/>
    <x v="3"/>
    <s v="C01881"/>
    <s v="Alice"/>
    <x v="11"/>
    <x v="1"/>
    <x v="2"/>
    <x v="0"/>
    <x v="0"/>
    <x v="2"/>
    <n v="10"/>
    <x v="1"/>
    <x v="0"/>
    <x v="3"/>
    <s v="Breakfast Only"/>
    <n v="14122.8"/>
    <n v="3222.39"/>
    <n v="1.1000000000000001"/>
    <s v="Poor"/>
    <x v="3"/>
    <x v="1"/>
    <x v="2"/>
    <x v="0"/>
    <s v="REF789"/>
    <s v="Early Check-in"/>
    <d v="2028-02-24T00:00:00"/>
  </r>
  <r>
    <s v="TR001882"/>
    <x v="1881"/>
    <x v="3"/>
    <s v="C01882"/>
    <s v="David"/>
    <x v="42"/>
    <x v="1"/>
    <x v="3"/>
    <x v="1"/>
    <x v="0"/>
    <x v="3"/>
    <n v="8"/>
    <x v="3"/>
    <x v="1"/>
    <x v="3"/>
    <s v="Half Board"/>
    <n v="9738.66"/>
    <n v="4685.95"/>
    <n v="2"/>
    <s v="Average"/>
    <x v="0"/>
    <x v="3"/>
    <x v="0"/>
    <x v="1"/>
    <s v="REF123"/>
    <s v="Wheelchair"/>
    <d v="2028-02-25T00:00:00"/>
  </r>
  <r>
    <s v="TR001883"/>
    <x v="1882"/>
    <x v="2"/>
    <s v="C01883"/>
    <s v="Alice"/>
    <x v="38"/>
    <x v="0"/>
    <x v="4"/>
    <x v="1"/>
    <x v="0"/>
    <x v="4"/>
    <n v="6"/>
    <x v="2"/>
    <x v="0"/>
    <x v="1"/>
    <s v="Breakfast Only"/>
    <n v="20576.599999999999"/>
    <n v="539.32000000000005"/>
    <n v="3.6"/>
    <s v="None"/>
    <x v="0"/>
    <x v="1"/>
    <x v="2"/>
    <x v="0"/>
    <s v="REF456"/>
    <s v="N/A"/>
    <d v="2028-02-26T00:00:00"/>
  </r>
  <r>
    <s v="TR001884"/>
    <x v="1883"/>
    <x v="2"/>
    <s v="C01884"/>
    <s v="Bob"/>
    <x v="2"/>
    <x v="2"/>
    <x v="2"/>
    <x v="0"/>
    <x v="0"/>
    <x v="2"/>
    <n v="9"/>
    <x v="3"/>
    <x v="3"/>
    <x v="3"/>
    <s v="Full Board"/>
    <n v="37746.61"/>
    <n v="496.3"/>
    <n v="1.2"/>
    <s v="Poor"/>
    <x v="1"/>
    <x v="3"/>
    <x v="1"/>
    <x v="0"/>
    <s v="REF123"/>
    <s v="N/A"/>
    <d v="2028-02-27T00:00:00"/>
  </r>
  <r>
    <s v="TR001885"/>
    <x v="1884"/>
    <x v="2"/>
    <s v="C01885"/>
    <s v="David"/>
    <x v="25"/>
    <x v="0"/>
    <x v="0"/>
    <x v="0"/>
    <x v="0"/>
    <x v="0"/>
    <n v="8"/>
    <x v="1"/>
    <x v="2"/>
    <x v="1"/>
    <s v="All Inclusive"/>
    <n v="46060.800000000003"/>
    <n v="4264.03"/>
    <n v="2.7"/>
    <s v="Average"/>
    <x v="3"/>
    <x v="1"/>
    <x v="2"/>
    <x v="0"/>
    <s v="REF123"/>
    <s v="Early Check-in"/>
    <d v="2028-02-28T00:00:00"/>
  </r>
  <r>
    <s v="TR001886"/>
    <x v="1885"/>
    <x v="3"/>
    <s v="C01886"/>
    <s v="Alice"/>
    <x v="10"/>
    <x v="1"/>
    <x v="1"/>
    <x v="1"/>
    <x v="0"/>
    <x v="1"/>
    <n v="10"/>
    <x v="3"/>
    <x v="3"/>
    <x v="3"/>
    <s v="Full Board"/>
    <n v="24512.560000000001"/>
    <n v="2531.98"/>
    <n v="4.7"/>
    <s v="Excellent"/>
    <x v="3"/>
    <x v="3"/>
    <x v="2"/>
    <x v="0"/>
    <s v="REF321"/>
    <s v="Early Check-in"/>
    <d v="2028-02-29T00:00:00"/>
  </r>
  <r>
    <s v="TR001887"/>
    <x v="1886"/>
    <x v="3"/>
    <s v="C01887"/>
    <s v="Charlie"/>
    <x v="8"/>
    <x v="2"/>
    <x v="0"/>
    <x v="0"/>
    <x v="0"/>
    <x v="0"/>
    <n v="11"/>
    <x v="0"/>
    <x v="1"/>
    <x v="3"/>
    <s v="Half Board"/>
    <n v="33212.71"/>
    <n v="3832.03"/>
    <n v="4.2"/>
    <s v="Good"/>
    <x v="3"/>
    <x v="2"/>
    <x v="0"/>
    <x v="1"/>
    <s v="REF321"/>
    <s v="Sea View"/>
    <d v="2028-03-01T00:00:00"/>
  </r>
  <r>
    <s v="TR001888"/>
    <x v="1887"/>
    <x v="1"/>
    <s v="C01888"/>
    <s v="Charlie"/>
    <x v="2"/>
    <x v="1"/>
    <x v="0"/>
    <x v="0"/>
    <x v="0"/>
    <x v="0"/>
    <n v="2"/>
    <x v="3"/>
    <x v="3"/>
    <x v="1"/>
    <s v="Half Board"/>
    <n v="7842.75"/>
    <n v="1077.1099999999999"/>
    <n v="2.2000000000000002"/>
    <s v="None"/>
    <x v="0"/>
    <x v="3"/>
    <x v="1"/>
    <x v="0"/>
    <s v="REF123"/>
    <s v="Early Check-in"/>
    <d v="2028-03-02T00:00:00"/>
  </r>
  <r>
    <s v="TR001889"/>
    <x v="1888"/>
    <x v="0"/>
    <s v="C01889"/>
    <s v="Bob"/>
    <x v="10"/>
    <x v="1"/>
    <x v="1"/>
    <x v="1"/>
    <x v="0"/>
    <x v="1"/>
    <n v="14"/>
    <x v="4"/>
    <x v="2"/>
    <x v="1"/>
    <s v="Full Board"/>
    <n v="45509.8"/>
    <n v="4144.3100000000004"/>
    <n v="4.7"/>
    <s v="Excellent"/>
    <x v="1"/>
    <x v="1"/>
    <x v="2"/>
    <x v="0"/>
    <s v="REF321"/>
    <s v="Wheelchair"/>
    <d v="2028-03-03T00:00:00"/>
  </r>
  <r>
    <s v="TR001890"/>
    <x v="1889"/>
    <x v="2"/>
    <s v="C01890"/>
    <s v="David"/>
    <x v="8"/>
    <x v="2"/>
    <x v="1"/>
    <x v="1"/>
    <x v="0"/>
    <x v="1"/>
    <n v="10"/>
    <x v="1"/>
    <x v="1"/>
    <x v="2"/>
    <s v="Half Board"/>
    <n v="29724.400000000001"/>
    <n v="4619.2299999999996"/>
    <n v="2.2999999999999998"/>
    <s v="Average"/>
    <x v="3"/>
    <x v="2"/>
    <x v="0"/>
    <x v="0"/>
    <s v="REF321"/>
    <s v="Sea View"/>
    <d v="2028-03-04T00:00:00"/>
  </r>
  <r>
    <s v="TR001891"/>
    <x v="1890"/>
    <x v="3"/>
    <s v="C01891"/>
    <s v="David"/>
    <x v="39"/>
    <x v="2"/>
    <x v="1"/>
    <x v="1"/>
    <x v="0"/>
    <x v="1"/>
    <n v="8"/>
    <x v="3"/>
    <x v="3"/>
    <x v="3"/>
    <s v="Half Board"/>
    <n v="39675.9"/>
    <n v="3177.42"/>
    <n v="1.3"/>
    <s v="Poor"/>
    <x v="1"/>
    <x v="0"/>
    <x v="1"/>
    <x v="0"/>
    <s v="REF123"/>
    <s v="Sea View"/>
    <d v="2028-03-05T00:00:00"/>
  </r>
  <r>
    <s v="TR001892"/>
    <x v="1891"/>
    <x v="3"/>
    <s v="C01892"/>
    <s v="David"/>
    <x v="42"/>
    <x v="0"/>
    <x v="2"/>
    <x v="0"/>
    <x v="0"/>
    <x v="2"/>
    <n v="2"/>
    <x v="1"/>
    <x v="2"/>
    <x v="1"/>
    <s v="Breakfast Only"/>
    <n v="40338.74"/>
    <n v="529.4"/>
    <n v="5"/>
    <s v="Excellent"/>
    <x v="1"/>
    <x v="1"/>
    <x v="0"/>
    <x v="1"/>
    <s v="N/A"/>
    <s v="Sea View"/>
    <d v="2028-03-06T00:00:00"/>
  </r>
  <r>
    <s v="TR001893"/>
    <x v="1892"/>
    <x v="2"/>
    <s v="C01893"/>
    <s v="Bob"/>
    <x v="9"/>
    <x v="0"/>
    <x v="3"/>
    <x v="1"/>
    <x v="0"/>
    <x v="3"/>
    <n v="2"/>
    <x v="0"/>
    <x v="2"/>
    <x v="3"/>
    <s v="All Inclusive"/>
    <n v="15054.58"/>
    <n v="4476.47"/>
    <n v="4.5"/>
    <s v="Excellent"/>
    <x v="2"/>
    <x v="3"/>
    <x v="1"/>
    <x v="1"/>
    <s v="REF321"/>
    <s v="N/A"/>
    <d v="2028-03-07T00:00:00"/>
  </r>
  <r>
    <s v="TR001894"/>
    <x v="1893"/>
    <x v="0"/>
    <s v="C01894"/>
    <s v="David"/>
    <x v="28"/>
    <x v="1"/>
    <x v="3"/>
    <x v="1"/>
    <x v="0"/>
    <x v="3"/>
    <n v="6"/>
    <x v="4"/>
    <x v="0"/>
    <x v="3"/>
    <s v="Full Board"/>
    <n v="27871.200000000001"/>
    <n v="3962.44"/>
    <n v="2.9"/>
    <s v="None"/>
    <x v="0"/>
    <x v="0"/>
    <x v="0"/>
    <x v="0"/>
    <s v="REF123"/>
    <s v="N/A"/>
    <d v="2028-03-08T00:00:00"/>
  </r>
  <r>
    <s v="TR001895"/>
    <x v="1894"/>
    <x v="2"/>
    <s v="C01895"/>
    <s v="Charlie"/>
    <x v="27"/>
    <x v="2"/>
    <x v="1"/>
    <x v="1"/>
    <x v="0"/>
    <x v="1"/>
    <n v="9"/>
    <x v="2"/>
    <x v="3"/>
    <x v="3"/>
    <s v="Breakfast Only"/>
    <n v="48142.55"/>
    <n v="3754.39"/>
    <n v="3.7"/>
    <s v="Good"/>
    <x v="1"/>
    <x v="3"/>
    <x v="0"/>
    <x v="1"/>
    <s v="N/A"/>
    <s v="Sea View"/>
    <d v="2028-03-09T00:00:00"/>
  </r>
  <r>
    <s v="TR001896"/>
    <x v="1895"/>
    <x v="0"/>
    <s v="C01896"/>
    <s v="Alice"/>
    <x v="22"/>
    <x v="2"/>
    <x v="0"/>
    <x v="0"/>
    <x v="0"/>
    <x v="0"/>
    <n v="10"/>
    <x v="3"/>
    <x v="1"/>
    <x v="0"/>
    <s v="Half Board"/>
    <n v="7212.82"/>
    <n v="183.64"/>
    <n v="3.7"/>
    <s v="Good"/>
    <x v="2"/>
    <x v="0"/>
    <x v="0"/>
    <x v="0"/>
    <s v="REF321"/>
    <s v="Wheelchair"/>
    <d v="2028-03-10T00:00:00"/>
  </r>
  <r>
    <s v="TR001897"/>
    <x v="1896"/>
    <x v="3"/>
    <s v="C01897"/>
    <s v="Charlie"/>
    <x v="31"/>
    <x v="0"/>
    <x v="4"/>
    <x v="1"/>
    <x v="0"/>
    <x v="4"/>
    <n v="13"/>
    <x v="0"/>
    <x v="0"/>
    <x v="2"/>
    <s v="Breakfast Only"/>
    <n v="35103.35"/>
    <n v="3994.81"/>
    <n v="1.8"/>
    <s v="Poor"/>
    <x v="0"/>
    <x v="2"/>
    <x v="2"/>
    <x v="1"/>
    <s v="REF123"/>
    <s v="Extra Bed"/>
    <d v="2028-03-11T00:00:00"/>
  </r>
  <r>
    <s v="TR001898"/>
    <x v="1897"/>
    <x v="0"/>
    <s v="C01898"/>
    <s v="Charlie"/>
    <x v="36"/>
    <x v="1"/>
    <x v="1"/>
    <x v="1"/>
    <x v="0"/>
    <x v="1"/>
    <n v="7"/>
    <x v="1"/>
    <x v="3"/>
    <x v="0"/>
    <s v="All Inclusive"/>
    <n v="48226.41"/>
    <n v="689.76"/>
    <n v="1.8"/>
    <s v="None"/>
    <x v="3"/>
    <x v="1"/>
    <x v="2"/>
    <x v="0"/>
    <s v="REF321"/>
    <s v="Sea View"/>
    <d v="2028-03-12T00:00:00"/>
  </r>
  <r>
    <s v="TR001899"/>
    <x v="1898"/>
    <x v="1"/>
    <s v="C01899"/>
    <s v="Alice"/>
    <x v="29"/>
    <x v="1"/>
    <x v="0"/>
    <x v="0"/>
    <x v="0"/>
    <x v="0"/>
    <n v="13"/>
    <x v="1"/>
    <x v="3"/>
    <x v="2"/>
    <s v="Full Board"/>
    <n v="17127.12"/>
    <n v="1111.93"/>
    <n v="2.9"/>
    <s v="None"/>
    <x v="3"/>
    <x v="2"/>
    <x v="0"/>
    <x v="0"/>
    <s v="N/A"/>
    <s v="Early Check-in"/>
    <d v="2028-03-13T00:00:00"/>
  </r>
  <r>
    <s v="TR001900"/>
    <x v="1899"/>
    <x v="3"/>
    <s v="C01900"/>
    <s v="Charlie"/>
    <x v="41"/>
    <x v="0"/>
    <x v="0"/>
    <x v="0"/>
    <x v="0"/>
    <x v="0"/>
    <n v="14"/>
    <x v="0"/>
    <x v="1"/>
    <x v="3"/>
    <s v="All Inclusive"/>
    <n v="43488.05"/>
    <n v="2885.67"/>
    <n v="4.5999999999999996"/>
    <s v="Excellent"/>
    <x v="2"/>
    <x v="1"/>
    <x v="1"/>
    <x v="1"/>
    <s v="REF123"/>
    <s v="Extra Bed"/>
    <d v="2028-03-14T00:00:00"/>
  </r>
  <r>
    <s v="TR001901"/>
    <x v="1900"/>
    <x v="1"/>
    <s v="C01901"/>
    <s v="Bob"/>
    <x v="15"/>
    <x v="2"/>
    <x v="2"/>
    <x v="0"/>
    <x v="0"/>
    <x v="2"/>
    <n v="11"/>
    <x v="3"/>
    <x v="0"/>
    <x v="3"/>
    <s v="All Inclusive"/>
    <n v="46881.9"/>
    <n v="1324.9"/>
    <n v="1"/>
    <s v="Poor"/>
    <x v="3"/>
    <x v="0"/>
    <x v="0"/>
    <x v="1"/>
    <s v="N/A"/>
    <s v="N/A"/>
    <d v="2028-03-15T00:00:00"/>
  </r>
  <r>
    <s v="TR001902"/>
    <x v="1901"/>
    <x v="2"/>
    <s v="C01902"/>
    <s v="Alice"/>
    <x v="13"/>
    <x v="0"/>
    <x v="2"/>
    <x v="0"/>
    <x v="0"/>
    <x v="2"/>
    <n v="13"/>
    <x v="2"/>
    <x v="0"/>
    <x v="1"/>
    <s v="Breakfast Only"/>
    <n v="38113.050000000003"/>
    <n v="3306.74"/>
    <n v="4.0999999999999996"/>
    <s v="Good"/>
    <x v="2"/>
    <x v="2"/>
    <x v="2"/>
    <x v="1"/>
    <s v="REF789"/>
    <s v="N/A"/>
    <d v="2028-03-16T00:00:00"/>
  </r>
  <r>
    <s v="TR001903"/>
    <x v="1902"/>
    <x v="2"/>
    <s v="C01903"/>
    <s v="Charlie"/>
    <x v="34"/>
    <x v="0"/>
    <x v="3"/>
    <x v="1"/>
    <x v="0"/>
    <x v="3"/>
    <n v="9"/>
    <x v="3"/>
    <x v="1"/>
    <x v="2"/>
    <s v="Breakfast Only"/>
    <n v="13872.43"/>
    <n v="3040.35"/>
    <n v="1.2"/>
    <s v="Poor"/>
    <x v="2"/>
    <x v="1"/>
    <x v="1"/>
    <x v="1"/>
    <s v="REF456"/>
    <s v="Extra Bed"/>
    <d v="2028-03-17T00:00:00"/>
  </r>
  <r>
    <s v="TR001904"/>
    <x v="1903"/>
    <x v="2"/>
    <s v="C01904"/>
    <s v="Eva"/>
    <x v="16"/>
    <x v="0"/>
    <x v="3"/>
    <x v="1"/>
    <x v="0"/>
    <x v="3"/>
    <n v="7"/>
    <x v="4"/>
    <x v="0"/>
    <x v="2"/>
    <s v="All Inclusive"/>
    <n v="18698.03"/>
    <n v="540.75"/>
    <n v="2.9"/>
    <s v="Average"/>
    <x v="3"/>
    <x v="0"/>
    <x v="2"/>
    <x v="1"/>
    <s v="REF789"/>
    <s v="Early Check-in"/>
    <d v="2028-03-18T00:00:00"/>
  </r>
  <r>
    <s v="TR001905"/>
    <x v="1904"/>
    <x v="0"/>
    <s v="C01905"/>
    <s v="Charlie"/>
    <x v="42"/>
    <x v="0"/>
    <x v="4"/>
    <x v="1"/>
    <x v="0"/>
    <x v="4"/>
    <n v="12"/>
    <x v="3"/>
    <x v="2"/>
    <x v="0"/>
    <s v="Half Board"/>
    <n v="4683.04"/>
    <n v="3280.07"/>
    <n v="3.6"/>
    <s v="None"/>
    <x v="0"/>
    <x v="2"/>
    <x v="0"/>
    <x v="0"/>
    <s v="REF321"/>
    <s v="N/A"/>
    <d v="2028-03-19T00:00:00"/>
  </r>
  <r>
    <s v="TR001906"/>
    <x v="1905"/>
    <x v="3"/>
    <s v="C01906"/>
    <s v="Bob"/>
    <x v="7"/>
    <x v="2"/>
    <x v="4"/>
    <x v="1"/>
    <x v="0"/>
    <x v="4"/>
    <n v="7"/>
    <x v="4"/>
    <x v="1"/>
    <x v="2"/>
    <s v="Full Board"/>
    <n v="42078.3"/>
    <n v="4619.7700000000004"/>
    <n v="3.7"/>
    <s v="None"/>
    <x v="2"/>
    <x v="2"/>
    <x v="2"/>
    <x v="0"/>
    <s v="N/A"/>
    <s v="N/A"/>
    <d v="2028-03-20T00:00:00"/>
  </r>
  <r>
    <s v="TR001907"/>
    <x v="1906"/>
    <x v="2"/>
    <s v="C01907"/>
    <s v="David"/>
    <x v="45"/>
    <x v="0"/>
    <x v="4"/>
    <x v="1"/>
    <x v="0"/>
    <x v="4"/>
    <n v="5"/>
    <x v="1"/>
    <x v="3"/>
    <x v="3"/>
    <s v="Half Board"/>
    <n v="42931.73"/>
    <n v="805.55"/>
    <n v="1.2"/>
    <s v="Poor"/>
    <x v="0"/>
    <x v="2"/>
    <x v="2"/>
    <x v="0"/>
    <s v="REF123"/>
    <s v="Sea View"/>
    <d v="2028-03-21T00:00:00"/>
  </r>
  <r>
    <s v="TR001908"/>
    <x v="1907"/>
    <x v="2"/>
    <s v="C01908"/>
    <s v="Charlie"/>
    <x v="11"/>
    <x v="2"/>
    <x v="4"/>
    <x v="1"/>
    <x v="0"/>
    <x v="4"/>
    <n v="12"/>
    <x v="4"/>
    <x v="1"/>
    <x v="1"/>
    <s v="Half Board"/>
    <n v="32737.38"/>
    <n v="2985.31"/>
    <n v="2.7"/>
    <s v="Average"/>
    <x v="0"/>
    <x v="2"/>
    <x v="2"/>
    <x v="0"/>
    <s v="N/A"/>
    <s v="Wheelchair"/>
    <d v="2028-03-22T00:00:00"/>
  </r>
  <r>
    <s v="TR001909"/>
    <x v="1908"/>
    <x v="3"/>
    <s v="C01909"/>
    <s v="David"/>
    <x v="51"/>
    <x v="0"/>
    <x v="0"/>
    <x v="0"/>
    <x v="0"/>
    <x v="0"/>
    <n v="6"/>
    <x v="2"/>
    <x v="2"/>
    <x v="0"/>
    <s v="Full Board"/>
    <n v="19568.810000000001"/>
    <n v="1709.33"/>
    <n v="3.3"/>
    <s v="Average"/>
    <x v="2"/>
    <x v="3"/>
    <x v="0"/>
    <x v="1"/>
    <s v="REF321"/>
    <s v="Early Check-in"/>
    <d v="2028-03-23T00:00:00"/>
  </r>
  <r>
    <s v="TR001910"/>
    <x v="1909"/>
    <x v="2"/>
    <s v="C01910"/>
    <s v="Eva"/>
    <x v="15"/>
    <x v="1"/>
    <x v="0"/>
    <x v="0"/>
    <x v="0"/>
    <x v="0"/>
    <n v="3"/>
    <x v="0"/>
    <x v="1"/>
    <x v="1"/>
    <s v="Breakfast Only"/>
    <n v="6610.12"/>
    <n v="2298.06"/>
    <n v="1.3"/>
    <s v="None"/>
    <x v="0"/>
    <x v="0"/>
    <x v="2"/>
    <x v="1"/>
    <s v="REF123"/>
    <s v="Sea View"/>
    <d v="2028-03-24T00:00:00"/>
  </r>
  <r>
    <s v="TR001911"/>
    <x v="1910"/>
    <x v="1"/>
    <s v="C01911"/>
    <s v="Charlie"/>
    <x v="50"/>
    <x v="2"/>
    <x v="3"/>
    <x v="1"/>
    <x v="0"/>
    <x v="3"/>
    <n v="4"/>
    <x v="4"/>
    <x v="3"/>
    <x v="2"/>
    <s v="Half Board"/>
    <n v="38393.71"/>
    <n v="1435"/>
    <n v="1.5"/>
    <s v="Poor"/>
    <x v="2"/>
    <x v="3"/>
    <x v="0"/>
    <x v="0"/>
    <s v="REF789"/>
    <s v="Wheelchair"/>
    <d v="2028-03-25T00:00:00"/>
  </r>
  <r>
    <s v="TR001912"/>
    <x v="1911"/>
    <x v="3"/>
    <s v="C01912"/>
    <s v="Alice"/>
    <x v="51"/>
    <x v="1"/>
    <x v="2"/>
    <x v="0"/>
    <x v="0"/>
    <x v="2"/>
    <n v="4"/>
    <x v="3"/>
    <x v="3"/>
    <x v="2"/>
    <s v="Breakfast Only"/>
    <n v="37146.730000000003"/>
    <n v="1770.65"/>
    <n v="3.7"/>
    <s v="None"/>
    <x v="3"/>
    <x v="0"/>
    <x v="0"/>
    <x v="0"/>
    <s v="N/A"/>
    <s v="N/A"/>
    <d v="2028-03-26T00:00:00"/>
  </r>
  <r>
    <s v="TR001913"/>
    <x v="1912"/>
    <x v="3"/>
    <s v="C01913"/>
    <s v="David"/>
    <x v="5"/>
    <x v="0"/>
    <x v="2"/>
    <x v="0"/>
    <x v="0"/>
    <x v="2"/>
    <n v="13"/>
    <x v="4"/>
    <x v="1"/>
    <x v="0"/>
    <s v="Full Board"/>
    <n v="45892.32"/>
    <n v="144.56"/>
    <n v="3.1"/>
    <s v="None"/>
    <x v="3"/>
    <x v="0"/>
    <x v="2"/>
    <x v="1"/>
    <s v="REF456"/>
    <s v="Wheelchair"/>
    <d v="2028-03-27T00:00:00"/>
  </r>
  <r>
    <s v="TR001914"/>
    <x v="1913"/>
    <x v="3"/>
    <s v="C01914"/>
    <s v="Eva"/>
    <x v="40"/>
    <x v="0"/>
    <x v="1"/>
    <x v="1"/>
    <x v="0"/>
    <x v="1"/>
    <n v="12"/>
    <x v="1"/>
    <x v="1"/>
    <x v="2"/>
    <s v="Half Board"/>
    <n v="37335"/>
    <n v="4907.76"/>
    <n v="1.6"/>
    <s v="Poor"/>
    <x v="3"/>
    <x v="0"/>
    <x v="1"/>
    <x v="1"/>
    <s v="REF321"/>
    <s v="N/A"/>
    <d v="2028-03-28T00:00:00"/>
  </r>
  <r>
    <s v="TR001915"/>
    <x v="1914"/>
    <x v="1"/>
    <s v="C01915"/>
    <s v="Alice"/>
    <x v="39"/>
    <x v="0"/>
    <x v="0"/>
    <x v="0"/>
    <x v="0"/>
    <x v="0"/>
    <n v="6"/>
    <x v="4"/>
    <x v="2"/>
    <x v="1"/>
    <s v="Breakfast Only"/>
    <n v="41948.66"/>
    <n v="3124"/>
    <n v="3.1"/>
    <s v="Average"/>
    <x v="3"/>
    <x v="1"/>
    <x v="2"/>
    <x v="1"/>
    <s v="REF321"/>
    <s v="Sea View"/>
    <d v="2028-03-29T00:00:00"/>
  </r>
  <r>
    <s v="TR001916"/>
    <x v="1915"/>
    <x v="3"/>
    <s v="C01916"/>
    <s v="Alice"/>
    <x v="2"/>
    <x v="2"/>
    <x v="4"/>
    <x v="1"/>
    <x v="0"/>
    <x v="4"/>
    <n v="6"/>
    <x v="2"/>
    <x v="2"/>
    <x v="3"/>
    <s v="Breakfast Only"/>
    <n v="38059.870000000003"/>
    <n v="2503.5300000000002"/>
    <n v="4.7"/>
    <s v="Excellent"/>
    <x v="3"/>
    <x v="0"/>
    <x v="2"/>
    <x v="1"/>
    <s v="N/A"/>
    <s v="N/A"/>
    <d v="2028-03-30T00:00:00"/>
  </r>
  <r>
    <s v="TR001917"/>
    <x v="1916"/>
    <x v="1"/>
    <s v="C01917"/>
    <s v="Alice"/>
    <x v="22"/>
    <x v="1"/>
    <x v="4"/>
    <x v="1"/>
    <x v="0"/>
    <x v="4"/>
    <n v="7"/>
    <x v="4"/>
    <x v="3"/>
    <x v="0"/>
    <s v="Half Board"/>
    <n v="32642.3"/>
    <n v="1918.58"/>
    <n v="1.1000000000000001"/>
    <s v="Poor"/>
    <x v="0"/>
    <x v="2"/>
    <x v="2"/>
    <x v="1"/>
    <s v="REF789"/>
    <s v="Wheelchair"/>
    <d v="2028-03-31T00:00:00"/>
  </r>
  <r>
    <s v="TR001918"/>
    <x v="1917"/>
    <x v="3"/>
    <s v="C01918"/>
    <s v="Alice"/>
    <x v="1"/>
    <x v="2"/>
    <x v="1"/>
    <x v="1"/>
    <x v="0"/>
    <x v="1"/>
    <n v="6"/>
    <x v="2"/>
    <x v="0"/>
    <x v="2"/>
    <s v="Full Board"/>
    <n v="23067.42"/>
    <n v="2696.87"/>
    <n v="3.6"/>
    <s v="Good"/>
    <x v="0"/>
    <x v="3"/>
    <x v="1"/>
    <x v="0"/>
    <s v="REF789"/>
    <s v="Sea View"/>
    <d v="2028-04-01T00:00:00"/>
  </r>
  <r>
    <s v="TR001919"/>
    <x v="1918"/>
    <x v="0"/>
    <s v="C01919"/>
    <s v="Charlie"/>
    <x v="20"/>
    <x v="2"/>
    <x v="2"/>
    <x v="0"/>
    <x v="0"/>
    <x v="2"/>
    <n v="13"/>
    <x v="3"/>
    <x v="0"/>
    <x v="1"/>
    <s v="All Inclusive"/>
    <n v="45399.51"/>
    <n v="1900.53"/>
    <n v="1.3"/>
    <s v="None"/>
    <x v="0"/>
    <x v="2"/>
    <x v="1"/>
    <x v="0"/>
    <s v="REF456"/>
    <s v="Wheelchair"/>
    <d v="2028-04-02T00:00:00"/>
  </r>
  <r>
    <s v="TR001920"/>
    <x v="1919"/>
    <x v="2"/>
    <s v="C01920"/>
    <s v="Charlie"/>
    <x v="28"/>
    <x v="0"/>
    <x v="4"/>
    <x v="1"/>
    <x v="0"/>
    <x v="4"/>
    <n v="7"/>
    <x v="1"/>
    <x v="0"/>
    <x v="3"/>
    <s v="Breakfast Only"/>
    <n v="33595.519999999997"/>
    <n v="1799.54"/>
    <n v="1"/>
    <s v="Poor"/>
    <x v="1"/>
    <x v="2"/>
    <x v="0"/>
    <x v="0"/>
    <s v="REF456"/>
    <s v="Wheelchair"/>
    <d v="2028-04-03T00:00:00"/>
  </r>
  <r>
    <s v="TR001921"/>
    <x v="1920"/>
    <x v="0"/>
    <s v="C01921"/>
    <s v="Charlie"/>
    <x v="49"/>
    <x v="1"/>
    <x v="2"/>
    <x v="0"/>
    <x v="0"/>
    <x v="2"/>
    <n v="9"/>
    <x v="0"/>
    <x v="0"/>
    <x v="2"/>
    <s v="Full Board"/>
    <n v="21722.7"/>
    <n v="2319.73"/>
    <n v="1.6"/>
    <s v="Poor"/>
    <x v="1"/>
    <x v="3"/>
    <x v="1"/>
    <x v="0"/>
    <s v="N/A"/>
    <s v="Extra Bed"/>
    <d v="2028-04-04T00:00:00"/>
  </r>
  <r>
    <s v="TR001922"/>
    <x v="1921"/>
    <x v="2"/>
    <s v="C01922"/>
    <s v="Eva"/>
    <x v="37"/>
    <x v="0"/>
    <x v="1"/>
    <x v="1"/>
    <x v="0"/>
    <x v="1"/>
    <n v="3"/>
    <x v="3"/>
    <x v="3"/>
    <x v="0"/>
    <s v="Half Board"/>
    <n v="6923.06"/>
    <n v="1379.92"/>
    <n v="2.7"/>
    <s v="Average"/>
    <x v="2"/>
    <x v="2"/>
    <x v="1"/>
    <x v="1"/>
    <s v="REF123"/>
    <s v="N/A"/>
    <d v="2028-04-05T00:00:00"/>
  </r>
  <r>
    <s v="TR001923"/>
    <x v="1922"/>
    <x v="1"/>
    <s v="C01923"/>
    <s v="Eva"/>
    <x v="49"/>
    <x v="2"/>
    <x v="2"/>
    <x v="0"/>
    <x v="0"/>
    <x v="2"/>
    <n v="5"/>
    <x v="3"/>
    <x v="0"/>
    <x v="2"/>
    <s v="Breakfast Only"/>
    <n v="16663.13"/>
    <n v="900.25"/>
    <n v="4.2"/>
    <s v="Good"/>
    <x v="1"/>
    <x v="1"/>
    <x v="2"/>
    <x v="0"/>
    <s v="REF789"/>
    <s v="N/A"/>
    <d v="2028-04-06T00:00:00"/>
  </r>
  <r>
    <s v="TR001924"/>
    <x v="1923"/>
    <x v="0"/>
    <s v="C01924"/>
    <s v="Eva"/>
    <x v="25"/>
    <x v="0"/>
    <x v="2"/>
    <x v="0"/>
    <x v="0"/>
    <x v="2"/>
    <n v="14"/>
    <x v="0"/>
    <x v="0"/>
    <x v="2"/>
    <s v="Breakfast Only"/>
    <n v="28555.16"/>
    <n v="2783.03"/>
    <n v="2.1"/>
    <s v="Average"/>
    <x v="3"/>
    <x v="2"/>
    <x v="0"/>
    <x v="0"/>
    <s v="REF123"/>
    <s v="Wheelchair"/>
    <d v="2028-04-07T00:00:00"/>
  </r>
  <r>
    <s v="TR001925"/>
    <x v="1924"/>
    <x v="3"/>
    <s v="C01925"/>
    <s v="Bob"/>
    <x v="23"/>
    <x v="1"/>
    <x v="2"/>
    <x v="0"/>
    <x v="0"/>
    <x v="2"/>
    <n v="7"/>
    <x v="4"/>
    <x v="1"/>
    <x v="2"/>
    <s v="Breakfast Only"/>
    <n v="15954.86"/>
    <n v="4213.83"/>
    <n v="3.5"/>
    <s v="Good"/>
    <x v="3"/>
    <x v="2"/>
    <x v="0"/>
    <x v="0"/>
    <s v="REF123"/>
    <s v="N/A"/>
    <d v="2028-04-08T00:00:00"/>
  </r>
  <r>
    <s v="TR001926"/>
    <x v="1925"/>
    <x v="2"/>
    <s v="C01926"/>
    <s v="Eva"/>
    <x v="28"/>
    <x v="0"/>
    <x v="4"/>
    <x v="1"/>
    <x v="0"/>
    <x v="4"/>
    <n v="13"/>
    <x v="4"/>
    <x v="0"/>
    <x v="3"/>
    <s v="Full Board"/>
    <n v="13398.06"/>
    <n v="764.14"/>
    <n v="2.6"/>
    <s v="None"/>
    <x v="3"/>
    <x v="3"/>
    <x v="1"/>
    <x v="0"/>
    <s v="N/A"/>
    <s v="Early Check-in"/>
    <d v="2028-04-09T00:00:00"/>
  </r>
  <r>
    <s v="TR001927"/>
    <x v="1926"/>
    <x v="2"/>
    <s v="C01927"/>
    <s v="Charlie"/>
    <x v="33"/>
    <x v="1"/>
    <x v="3"/>
    <x v="1"/>
    <x v="0"/>
    <x v="3"/>
    <n v="6"/>
    <x v="4"/>
    <x v="1"/>
    <x v="3"/>
    <s v="Breakfast Only"/>
    <n v="27787.5"/>
    <n v="163.66999999999999"/>
    <n v="1.9"/>
    <s v="Poor"/>
    <x v="2"/>
    <x v="2"/>
    <x v="1"/>
    <x v="0"/>
    <s v="REF456"/>
    <s v="N/A"/>
    <d v="2028-04-10T00:00:00"/>
  </r>
  <r>
    <s v="TR001928"/>
    <x v="1927"/>
    <x v="0"/>
    <s v="C01928"/>
    <s v="Charlie"/>
    <x v="36"/>
    <x v="1"/>
    <x v="0"/>
    <x v="0"/>
    <x v="0"/>
    <x v="0"/>
    <n v="2"/>
    <x v="1"/>
    <x v="3"/>
    <x v="2"/>
    <s v="Breakfast Only"/>
    <n v="10981.56"/>
    <n v="1234.06"/>
    <n v="3.1"/>
    <s v="Average"/>
    <x v="2"/>
    <x v="3"/>
    <x v="2"/>
    <x v="1"/>
    <s v="REF123"/>
    <s v="Sea View"/>
    <d v="2028-04-11T00:00:00"/>
  </r>
  <r>
    <s v="TR001929"/>
    <x v="1928"/>
    <x v="1"/>
    <s v="C01929"/>
    <s v="Bob"/>
    <x v="47"/>
    <x v="0"/>
    <x v="2"/>
    <x v="0"/>
    <x v="0"/>
    <x v="2"/>
    <n v="10"/>
    <x v="3"/>
    <x v="1"/>
    <x v="2"/>
    <s v="Half Board"/>
    <n v="40619.269999999997"/>
    <n v="4898.6000000000004"/>
    <n v="4.2"/>
    <s v="Good"/>
    <x v="2"/>
    <x v="0"/>
    <x v="1"/>
    <x v="0"/>
    <s v="N/A"/>
    <s v="N/A"/>
    <d v="2028-04-12T00:00:00"/>
  </r>
  <r>
    <s v="TR001930"/>
    <x v="1929"/>
    <x v="0"/>
    <s v="C01930"/>
    <s v="Bob"/>
    <x v="30"/>
    <x v="2"/>
    <x v="2"/>
    <x v="0"/>
    <x v="0"/>
    <x v="2"/>
    <n v="4"/>
    <x v="2"/>
    <x v="2"/>
    <x v="0"/>
    <s v="Breakfast Only"/>
    <n v="25765.3"/>
    <n v="4143.79"/>
    <n v="4.3"/>
    <s v="Good"/>
    <x v="2"/>
    <x v="0"/>
    <x v="1"/>
    <x v="0"/>
    <s v="REF456"/>
    <s v="Early Check-in"/>
    <d v="2028-04-13T00:00:00"/>
  </r>
  <r>
    <s v="TR001931"/>
    <x v="1930"/>
    <x v="1"/>
    <s v="C01931"/>
    <s v="Eva"/>
    <x v="51"/>
    <x v="0"/>
    <x v="2"/>
    <x v="0"/>
    <x v="0"/>
    <x v="2"/>
    <n v="3"/>
    <x v="0"/>
    <x v="1"/>
    <x v="2"/>
    <s v="Full Board"/>
    <n v="29971.55"/>
    <n v="2979.33"/>
    <n v="4.4000000000000004"/>
    <s v="Good"/>
    <x v="0"/>
    <x v="1"/>
    <x v="0"/>
    <x v="1"/>
    <s v="REF123"/>
    <s v="Wheelchair"/>
    <d v="2028-04-14T00:00:00"/>
  </r>
  <r>
    <s v="TR001932"/>
    <x v="1931"/>
    <x v="1"/>
    <s v="C01932"/>
    <s v="David"/>
    <x v="35"/>
    <x v="2"/>
    <x v="3"/>
    <x v="1"/>
    <x v="0"/>
    <x v="3"/>
    <n v="10"/>
    <x v="3"/>
    <x v="0"/>
    <x v="1"/>
    <s v="Half Board"/>
    <n v="9927.01"/>
    <n v="4646.24"/>
    <n v="2.4"/>
    <s v="Average"/>
    <x v="2"/>
    <x v="3"/>
    <x v="1"/>
    <x v="1"/>
    <s v="REF123"/>
    <s v="N/A"/>
    <d v="2028-04-15T00:00:00"/>
  </r>
  <r>
    <s v="TR001933"/>
    <x v="1932"/>
    <x v="2"/>
    <s v="C01933"/>
    <s v="Bob"/>
    <x v="12"/>
    <x v="2"/>
    <x v="1"/>
    <x v="1"/>
    <x v="0"/>
    <x v="1"/>
    <n v="8"/>
    <x v="4"/>
    <x v="1"/>
    <x v="1"/>
    <s v="All Inclusive"/>
    <n v="18255.09"/>
    <n v="2226.4"/>
    <n v="4.2"/>
    <s v="Good"/>
    <x v="2"/>
    <x v="3"/>
    <x v="2"/>
    <x v="1"/>
    <s v="REF456"/>
    <s v="Sea View"/>
    <d v="2028-04-16T00:00:00"/>
  </r>
  <r>
    <s v="TR001934"/>
    <x v="1933"/>
    <x v="0"/>
    <s v="C01934"/>
    <s v="Alice"/>
    <x v="20"/>
    <x v="0"/>
    <x v="4"/>
    <x v="1"/>
    <x v="0"/>
    <x v="4"/>
    <n v="6"/>
    <x v="0"/>
    <x v="1"/>
    <x v="0"/>
    <s v="Half Board"/>
    <n v="22274.22"/>
    <n v="4916.3999999999996"/>
    <n v="1.8"/>
    <s v="Poor"/>
    <x v="1"/>
    <x v="3"/>
    <x v="0"/>
    <x v="1"/>
    <s v="REF456"/>
    <s v="Early Check-in"/>
    <d v="2028-04-17T00:00:00"/>
  </r>
  <r>
    <s v="TR001935"/>
    <x v="1934"/>
    <x v="0"/>
    <s v="C01935"/>
    <s v="Charlie"/>
    <x v="7"/>
    <x v="2"/>
    <x v="3"/>
    <x v="1"/>
    <x v="0"/>
    <x v="3"/>
    <n v="13"/>
    <x v="2"/>
    <x v="3"/>
    <x v="3"/>
    <s v="Breakfast Only"/>
    <n v="40986"/>
    <n v="1481.51"/>
    <n v="4"/>
    <s v="Good"/>
    <x v="0"/>
    <x v="1"/>
    <x v="0"/>
    <x v="0"/>
    <s v="REF321"/>
    <s v="Extra Bed"/>
    <d v="2028-04-18T00:00:00"/>
  </r>
  <r>
    <s v="TR001936"/>
    <x v="1935"/>
    <x v="1"/>
    <s v="C01936"/>
    <s v="Alice"/>
    <x v="29"/>
    <x v="2"/>
    <x v="2"/>
    <x v="0"/>
    <x v="0"/>
    <x v="2"/>
    <n v="7"/>
    <x v="3"/>
    <x v="3"/>
    <x v="2"/>
    <s v="All Inclusive"/>
    <n v="39197.5"/>
    <n v="1201.53"/>
    <n v="4.8"/>
    <s v="Excellent"/>
    <x v="3"/>
    <x v="1"/>
    <x v="1"/>
    <x v="1"/>
    <s v="REF321"/>
    <s v="Wheelchair"/>
    <d v="2028-04-19T00:00:00"/>
  </r>
  <r>
    <s v="TR001937"/>
    <x v="1936"/>
    <x v="0"/>
    <s v="C01937"/>
    <s v="Charlie"/>
    <x v="17"/>
    <x v="0"/>
    <x v="3"/>
    <x v="1"/>
    <x v="0"/>
    <x v="3"/>
    <n v="13"/>
    <x v="3"/>
    <x v="0"/>
    <x v="0"/>
    <s v="Half Board"/>
    <n v="13479.94"/>
    <n v="3190.24"/>
    <n v="1.1000000000000001"/>
    <s v="Poor"/>
    <x v="1"/>
    <x v="2"/>
    <x v="2"/>
    <x v="0"/>
    <s v="N/A"/>
    <s v="Wheelchair"/>
    <d v="2028-04-20T00:00:00"/>
  </r>
  <r>
    <s v="TR001938"/>
    <x v="1937"/>
    <x v="3"/>
    <s v="C01938"/>
    <s v="Charlie"/>
    <x v="44"/>
    <x v="0"/>
    <x v="3"/>
    <x v="1"/>
    <x v="0"/>
    <x v="3"/>
    <n v="12"/>
    <x v="1"/>
    <x v="2"/>
    <x v="3"/>
    <s v="Breakfast Only"/>
    <n v="31960.42"/>
    <n v="1890.77"/>
    <n v="2.8"/>
    <s v="Average"/>
    <x v="2"/>
    <x v="3"/>
    <x v="0"/>
    <x v="1"/>
    <s v="N/A"/>
    <s v="Wheelchair"/>
    <d v="2028-04-21T00:00:00"/>
  </r>
  <r>
    <s v="TR001939"/>
    <x v="1938"/>
    <x v="3"/>
    <s v="C01939"/>
    <s v="Bob"/>
    <x v="24"/>
    <x v="0"/>
    <x v="3"/>
    <x v="1"/>
    <x v="0"/>
    <x v="3"/>
    <n v="5"/>
    <x v="3"/>
    <x v="2"/>
    <x v="0"/>
    <s v="Half Board"/>
    <n v="14442.45"/>
    <n v="3131.83"/>
    <n v="3.6"/>
    <s v="Good"/>
    <x v="3"/>
    <x v="1"/>
    <x v="2"/>
    <x v="0"/>
    <s v="REF789"/>
    <s v="Early Check-in"/>
    <d v="2028-04-22T00:00:00"/>
  </r>
  <r>
    <s v="TR001940"/>
    <x v="1939"/>
    <x v="0"/>
    <s v="C01940"/>
    <s v="Bob"/>
    <x v="14"/>
    <x v="2"/>
    <x v="1"/>
    <x v="1"/>
    <x v="0"/>
    <x v="1"/>
    <n v="2"/>
    <x v="3"/>
    <x v="1"/>
    <x v="3"/>
    <s v="Full Board"/>
    <n v="49447.62"/>
    <n v="1524.98"/>
    <n v="3.8"/>
    <s v="Good"/>
    <x v="3"/>
    <x v="0"/>
    <x v="2"/>
    <x v="1"/>
    <s v="REF321"/>
    <s v="N/A"/>
    <d v="2028-04-23T00:00:00"/>
  </r>
  <r>
    <s v="TR001941"/>
    <x v="1940"/>
    <x v="0"/>
    <s v="C01941"/>
    <s v="Alice"/>
    <x v="1"/>
    <x v="1"/>
    <x v="0"/>
    <x v="0"/>
    <x v="0"/>
    <x v="0"/>
    <n v="5"/>
    <x v="2"/>
    <x v="2"/>
    <x v="2"/>
    <s v="Breakfast Only"/>
    <n v="47749.82"/>
    <n v="3089.59"/>
    <n v="1.7"/>
    <s v="None"/>
    <x v="3"/>
    <x v="0"/>
    <x v="1"/>
    <x v="1"/>
    <s v="REF456"/>
    <s v="N/A"/>
    <d v="2028-04-24T00:00:00"/>
  </r>
  <r>
    <s v="TR001942"/>
    <x v="1941"/>
    <x v="1"/>
    <s v="C01942"/>
    <s v="Charlie"/>
    <x v="7"/>
    <x v="2"/>
    <x v="4"/>
    <x v="1"/>
    <x v="0"/>
    <x v="4"/>
    <n v="10"/>
    <x v="2"/>
    <x v="3"/>
    <x v="0"/>
    <s v="Full Board"/>
    <n v="29473.439999999999"/>
    <n v="1378.73"/>
    <n v="4.9000000000000004"/>
    <s v="Excellent"/>
    <x v="1"/>
    <x v="3"/>
    <x v="2"/>
    <x v="0"/>
    <s v="REF321"/>
    <s v="N/A"/>
    <d v="2028-04-25T00:00:00"/>
  </r>
  <r>
    <s v="TR001943"/>
    <x v="1942"/>
    <x v="3"/>
    <s v="C01943"/>
    <s v="Alice"/>
    <x v="12"/>
    <x v="1"/>
    <x v="1"/>
    <x v="1"/>
    <x v="0"/>
    <x v="1"/>
    <n v="2"/>
    <x v="0"/>
    <x v="0"/>
    <x v="2"/>
    <s v="Breakfast Only"/>
    <n v="35848.42"/>
    <n v="254.86"/>
    <n v="3.5"/>
    <s v="Good"/>
    <x v="0"/>
    <x v="0"/>
    <x v="0"/>
    <x v="0"/>
    <s v="N/A"/>
    <s v="N/A"/>
    <d v="2028-04-26T00:00:00"/>
  </r>
  <r>
    <s v="TR001944"/>
    <x v="1943"/>
    <x v="3"/>
    <s v="C01944"/>
    <s v="David"/>
    <x v="33"/>
    <x v="0"/>
    <x v="1"/>
    <x v="1"/>
    <x v="0"/>
    <x v="1"/>
    <n v="11"/>
    <x v="4"/>
    <x v="0"/>
    <x v="0"/>
    <s v="Full Board"/>
    <n v="40667.230000000003"/>
    <n v="4560.68"/>
    <n v="1.7"/>
    <s v="Poor"/>
    <x v="0"/>
    <x v="2"/>
    <x v="1"/>
    <x v="1"/>
    <s v="N/A"/>
    <s v="Wheelchair"/>
    <d v="2028-04-27T00:00:00"/>
  </r>
  <r>
    <s v="TR001945"/>
    <x v="1944"/>
    <x v="2"/>
    <s v="C01945"/>
    <s v="Alice"/>
    <x v="44"/>
    <x v="1"/>
    <x v="0"/>
    <x v="0"/>
    <x v="0"/>
    <x v="0"/>
    <n v="4"/>
    <x v="2"/>
    <x v="3"/>
    <x v="3"/>
    <s v="All Inclusive"/>
    <n v="36886.93"/>
    <n v="4416.03"/>
    <n v="1.1000000000000001"/>
    <s v="None"/>
    <x v="3"/>
    <x v="2"/>
    <x v="0"/>
    <x v="0"/>
    <s v="N/A"/>
    <s v="Extra Bed"/>
    <d v="2028-04-28T00:00:00"/>
  </r>
  <r>
    <s v="TR001946"/>
    <x v="1945"/>
    <x v="1"/>
    <s v="C01946"/>
    <s v="Eva"/>
    <x v="18"/>
    <x v="0"/>
    <x v="1"/>
    <x v="1"/>
    <x v="0"/>
    <x v="1"/>
    <n v="6"/>
    <x v="0"/>
    <x v="0"/>
    <x v="0"/>
    <s v="Full Board"/>
    <n v="35891.949999999997"/>
    <n v="4853.99"/>
    <n v="4.0999999999999996"/>
    <s v="Good"/>
    <x v="2"/>
    <x v="3"/>
    <x v="2"/>
    <x v="0"/>
    <s v="REF456"/>
    <s v="Wheelchair"/>
    <d v="2028-04-29T00:00:00"/>
  </r>
  <r>
    <s v="TR001947"/>
    <x v="1946"/>
    <x v="2"/>
    <s v="C01947"/>
    <s v="Alice"/>
    <x v="42"/>
    <x v="0"/>
    <x v="3"/>
    <x v="1"/>
    <x v="0"/>
    <x v="3"/>
    <n v="8"/>
    <x v="3"/>
    <x v="1"/>
    <x v="1"/>
    <s v="Half Board"/>
    <n v="48052.04"/>
    <n v="3582.64"/>
    <n v="1.3"/>
    <s v="Poor"/>
    <x v="0"/>
    <x v="1"/>
    <x v="2"/>
    <x v="0"/>
    <s v="REF123"/>
    <s v="Extra Bed"/>
    <d v="2028-04-30T00:00:00"/>
  </r>
  <r>
    <s v="TR001948"/>
    <x v="1947"/>
    <x v="3"/>
    <s v="C01948"/>
    <s v="Eva"/>
    <x v="41"/>
    <x v="1"/>
    <x v="3"/>
    <x v="1"/>
    <x v="0"/>
    <x v="3"/>
    <n v="10"/>
    <x v="0"/>
    <x v="0"/>
    <x v="1"/>
    <s v="Breakfast Only"/>
    <n v="31033.439999999999"/>
    <n v="3413.61"/>
    <n v="1.6"/>
    <s v="None"/>
    <x v="0"/>
    <x v="1"/>
    <x v="1"/>
    <x v="0"/>
    <s v="N/A"/>
    <s v="Extra Bed"/>
    <d v="2028-05-01T00:00:00"/>
  </r>
  <r>
    <s v="TR001949"/>
    <x v="1948"/>
    <x v="1"/>
    <s v="C01949"/>
    <s v="Eva"/>
    <x v="19"/>
    <x v="0"/>
    <x v="2"/>
    <x v="0"/>
    <x v="0"/>
    <x v="2"/>
    <n v="7"/>
    <x v="0"/>
    <x v="2"/>
    <x v="0"/>
    <s v="Half Board"/>
    <n v="32906.230000000003"/>
    <n v="2795.02"/>
    <n v="3.3"/>
    <s v="Average"/>
    <x v="2"/>
    <x v="1"/>
    <x v="1"/>
    <x v="1"/>
    <s v="REF321"/>
    <s v="N/A"/>
    <d v="2028-05-02T00:00:00"/>
  </r>
  <r>
    <s v="TR001950"/>
    <x v="1949"/>
    <x v="0"/>
    <s v="C01950"/>
    <s v="Eva"/>
    <x v="18"/>
    <x v="1"/>
    <x v="1"/>
    <x v="1"/>
    <x v="0"/>
    <x v="1"/>
    <n v="4"/>
    <x v="0"/>
    <x v="0"/>
    <x v="1"/>
    <s v="Full Board"/>
    <n v="42915.63"/>
    <n v="629.71"/>
    <n v="3.4"/>
    <s v="Average"/>
    <x v="1"/>
    <x v="1"/>
    <x v="0"/>
    <x v="0"/>
    <s v="REF123"/>
    <s v="Sea View"/>
    <d v="2028-05-03T00:00:00"/>
  </r>
  <r>
    <s v="TR001951"/>
    <x v="1950"/>
    <x v="1"/>
    <s v="C01951"/>
    <s v="David"/>
    <x v="2"/>
    <x v="0"/>
    <x v="2"/>
    <x v="0"/>
    <x v="0"/>
    <x v="2"/>
    <n v="14"/>
    <x v="0"/>
    <x v="0"/>
    <x v="2"/>
    <s v="Breakfast Only"/>
    <n v="34484.870000000003"/>
    <n v="946.18"/>
    <n v="3.7"/>
    <s v="None"/>
    <x v="1"/>
    <x v="3"/>
    <x v="0"/>
    <x v="1"/>
    <s v="REF321"/>
    <s v="Early Check-in"/>
    <d v="2028-05-04T00:00:00"/>
  </r>
  <r>
    <s v="TR001952"/>
    <x v="1951"/>
    <x v="0"/>
    <s v="C01952"/>
    <s v="Alice"/>
    <x v="39"/>
    <x v="2"/>
    <x v="4"/>
    <x v="1"/>
    <x v="0"/>
    <x v="4"/>
    <n v="8"/>
    <x v="2"/>
    <x v="3"/>
    <x v="1"/>
    <s v="Full Board"/>
    <n v="37447.83"/>
    <n v="1447.35"/>
    <n v="2.6"/>
    <s v="Average"/>
    <x v="2"/>
    <x v="2"/>
    <x v="2"/>
    <x v="0"/>
    <s v="N/A"/>
    <s v="Sea View"/>
    <d v="2028-05-05T00:00:00"/>
  </r>
  <r>
    <s v="TR001953"/>
    <x v="1952"/>
    <x v="0"/>
    <s v="C01953"/>
    <s v="Alice"/>
    <x v="17"/>
    <x v="2"/>
    <x v="3"/>
    <x v="1"/>
    <x v="0"/>
    <x v="3"/>
    <n v="5"/>
    <x v="4"/>
    <x v="3"/>
    <x v="1"/>
    <s v="All Inclusive"/>
    <n v="14005.93"/>
    <n v="4450.78"/>
    <n v="4.0999999999999996"/>
    <s v="Good"/>
    <x v="1"/>
    <x v="3"/>
    <x v="1"/>
    <x v="1"/>
    <s v="REF456"/>
    <s v="Extra Bed"/>
    <d v="2028-05-06T00:00:00"/>
  </r>
  <r>
    <s v="TR001954"/>
    <x v="1953"/>
    <x v="1"/>
    <s v="C01954"/>
    <s v="David"/>
    <x v="30"/>
    <x v="0"/>
    <x v="4"/>
    <x v="1"/>
    <x v="0"/>
    <x v="4"/>
    <n v="4"/>
    <x v="0"/>
    <x v="2"/>
    <x v="2"/>
    <s v="All Inclusive"/>
    <n v="20449.55"/>
    <n v="864.85"/>
    <n v="4.9000000000000004"/>
    <s v="Excellent"/>
    <x v="3"/>
    <x v="3"/>
    <x v="2"/>
    <x v="1"/>
    <s v="REF123"/>
    <s v="Sea View"/>
    <d v="2028-05-07T00:00:00"/>
  </r>
  <r>
    <s v="TR001955"/>
    <x v="1954"/>
    <x v="0"/>
    <s v="C01955"/>
    <s v="Charlie"/>
    <x v="11"/>
    <x v="0"/>
    <x v="0"/>
    <x v="0"/>
    <x v="0"/>
    <x v="0"/>
    <n v="8"/>
    <x v="1"/>
    <x v="3"/>
    <x v="2"/>
    <s v="All Inclusive"/>
    <n v="9923.16"/>
    <n v="4614.37"/>
    <n v="2.1"/>
    <s v="Average"/>
    <x v="0"/>
    <x v="0"/>
    <x v="2"/>
    <x v="1"/>
    <s v="REF123"/>
    <s v="Extra Bed"/>
    <d v="2028-05-08T00:00:00"/>
  </r>
  <r>
    <s v="TR001956"/>
    <x v="1955"/>
    <x v="2"/>
    <s v="C01956"/>
    <s v="Bob"/>
    <x v="51"/>
    <x v="1"/>
    <x v="3"/>
    <x v="1"/>
    <x v="0"/>
    <x v="3"/>
    <n v="12"/>
    <x v="3"/>
    <x v="2"/>
    <x v="3"/>
    <s v="Full Board"/>
    <n v="26770.98"/>
    <n v="2613.9299999999998"/>
    <n v="3.8"/>
    <s v="None"/>
    <x v="1"/>
    <x v="2"/>
    <x v="0"/>
    <x v="1"/>
    <s v="N/A"/>
    <s v="Wheelchair"/>
    <d v="2028-05-09T00:00:00"/>
  </r>
  <r>
    <s v="TR001957"/>
    <x v="1956"/>
    <x v="3"/>
    <s v="C01957"/>
    <s v="Alice"/>
    <x v="37"/>
    <x v="2"/>
    <x v="4"/>
    <x v="1"/>
    <x v="0"/>
    <x v="4"/>
    <n v="12"/>
    <x v="3"/>
    <x v="1"/>
    <x v="2"/>
    <s v="Full Board"/>
    <n v="24419.19"/>
    <n v="3577.85"/>
    <n v="4.7"/>
    <s v="None"/>
    <x v="3"/>
    <x v="1"/>
    <x v="0"/>
    <x v="0"/>
    <s v="N/A"/>
    <s v="Wheelchair"/>
    <d v="2028-05-10T00:00:00"/>
  </r>
  <r>
    <s v="TR001958"/>
    <x v="1957"/>
    <x v="0"/>
    <s v="C01958"/>
    <s v="Bob"/>
    <x v="41"/>
    <x v="1"/>
    <x v="0"/>
    <x v="0"/>
    <x v="0"/>
    <x v="0"/>
    <n v="8"/>
    <x v="3"/>
    <x v="2"/>
    <x v="0"/>
    <s v="All Inclusive"/>
    <n v="49866.65"/>
    <n v="551.22"/>
    <n v="3.7"/>
    <s v="Good"/>
    <x v="3"/>
    <x v="2"/>
    <x v="0"/>
    <x v="0"/>
    <s v="N/A"/>
    <s v="N/A"/>
    <d v="2028-05-11T00:00:00"/>
  </r>
  <r>
    <s v="TR001959"/>
    <x v="1958"/>
    <x v="2"/>
    <s v="C01959"/>
    <s v="David"/>
    <x v="30"/>
    <x v="0"/>
    <x v="4"/>
    <x v="1"/>
    <x v="0"/>
    <x v="4"/>
    <n v="5"/>
    <x v="3"/>
    <x v="0"/>
    <x v="1"/>
    <s v="Full Board"/>
    <n v="31726.81"/>
    <n v="1345.17"/>
    <n v="3.7"/>
    <s v="None"/>
    <x v="3"/>
    <x v="0"/>
    <x v="1"/>
    <x v="1"/>
    <s v="REF789"/>
    <s v="Early Check-in"/>
    <d v="2028-05-12T00:00:00"/>
  </r>
  <r>
    <s v="TR001960"/>
    <x v="1959"/>
    <x v="0"/>
    <s v="C01960"/>
    <s v="Charlie"/>
    <x v="30"/>
    <x v="0"/>
    <x v="0"/>
    <x v="0"/>
    <x v="0"/>
    <x v="0"/>
    <n v="13"/>
    <x v="3"/>
    <x v="2"/>
    <x v="3"/>
    <s v="Half Board"/>
    <n v="39962.910000000003"/>
    <n v="4792.59"/>
    <n v="1.9"/>
    <s v="None"/>
    <x v="3"/>
    <x v="3"/>
    <x v="0"/>
    <x v="0"/>
    <s v="REF456"/>
    <s v="Wheelchair"/>
    <d v="2028-05-13T00:00:00"/>
  </r>
  <r>
    <s v="TR001961"/>
    <x v="1960"/>
    <x v="3"/>
    <s v="C01961"/>
    <s v="Charlie"/>
    <x v="43"/>
    <x v="1"/>
    <x v="0"/>
    <x v="0"/>
    <x v="0"/>
    <x v="0"/>
    <n v="8"/>
    <x v="0"/>
    <x v="1"/>
    <x v="2"/>
    <s v="Full Board"/>
    <n v="18698.689999999999"/>
    <n v="1330.75"/>
    <n v="3.1"/>
    <s v="Average"/>
    <x v="3"/>
    <x v="2"/>
    <x v="1"/>
    <x v="0"/>
    <s v="REF456"/>
    <s v="Early Check-in"/>
    <d v="2028-05-14T00:00:00"/>
  </r>
  <r>
    <s v="TR001962"/>
    <x v="1961"/>
    <x v="2"/>
    <s v="C01962"/>
    <s v="Charlie"/>
    <x v="43"/>
    <x v="0"/>
    <x v="3"/>
    <x v="1"/>
    <x v="0"/>
    <x v="3"/>
    <n v="12"/>
    <x v="4"/>
    <x v="0"/>
    <x v="1"/>
    <s v="Half Board"/>
    <n v="42082.63"/>
    <n v="1482.61"/>
    <n v="3.3"/>
    <s v="None"/>
    <x v="2"/>
    <x v="0"/>
    <x v="2"/>
    <x v="1"/>
    <s v="N/A"/>
    <s v="N/A"/>
    <d v="2028-05-15T00:00:00"/>
  </r>
  <r>
    <s v="TR001963"/>
    <x v="1962"/>
    <x v="3"/>
    <s v="C01963"/>
    <s v="David"/>
    <x v="42"/>
    <x v="2"/>
    <x v="2"/>
    <x v="0"/>
    <x v="0"/>
    <x v="2"/>
    <n v="3"/>
    <x v="1"/>
    <x v="2"/>
    <x v="0"/>
    <s v="All Inclusive"/>
    <n v="31908.99"/>
    <n v="987.99"/>
    <n v="3.8"/>
    <s v="None"/>
    <x v="0"/>
    <x v="3"/>
    <x v="1"/>
    <x v="0"/>
    <s v="REF789"/>
    <s v="Early Check-in"/>
    <d v="2028-05-16T00:00:00"/>
  </r>
  <r>
    <s v="TR001964"/>
    <x v="1963"/>
    <x v="3"/>
    <s v="C01964"/>
    <s v="Eva"/>
    <x v="10"/>
    <x v="1"/>
    <x v="0"/>
    <x v="0"/>
    <x v="0"/>
    <x v="0"/>
    <n v="2"/>
    <x v="2"/>
    <x v="3"/>
    <x v="0"/>
    <s v="Full Board"/>
    <n v="35758.639999999999"/>
    <n v="645.37"/>
    <n v="5"/>
    <s v="Excellent"/>
    <x v="0"/>
    <x v="1"/>
    <x v="0"/>
    <x v="0"/>
    <s v="N/A"/>
    <s v="Wheelchair"/>
    <d v="2028-05-17T00:00:00"/>
  </r>
  <r>
    <s v="TR001965"/>
    <x v="1964"/>
    <x v="2"/>
    <s v="C01965"/>
    <s v="Eva"/>
    <x v="26"/>
    <x v="2"/>
    <x v="0"/>
    <x v="0"/>
    <x v="0"/>
    <x v="0"/>
    <n v="13"/>
    <x v="1"/>
    <x v="3"/>
    <x v="3"/>
    <s v="All Inclusive"/>
    <n v="16838.25"/>
    <n v="1166.29"/>
    <n v="1.1000000000000001"/>
    <s v="Poor"/>
    <x v="2"/>
    <x v="2"/>
    <x v="1"/>
    <x v="0"/>
    <s v="N/A"/>
    <s v="Wheelchair"/>
    <d v="2028-05-18T00:00:00"/>
  </r>
  <r>
    <s v="TR001966"/>
    <x v="1965"/>
    <x v="2"/>
    <s v="C01966"/>
    <s v="Bob"/>
    <x v="11"/>
    <x v="2"/>
    <x v="3"/>
    <x v="1"/>
    <x v="0"/>
    <x v="3"/>
    <n v="3"/>
    <x v="2"/>
    <x v="3"/>
    <x v="0"/>
    <s v="Breakfast Only"/>
    <n v="28786"/>
    <n v="3211.63"/>
    <n v="1.3"/>
    <s v="Poor"/>
    <x v="2"/>
    <x v="1"/>
    <x v="1"/>
    <x v="0"/>
    <s v="REF456"/>
    <s v="Sea View"/>
    <d v="2028-05-19T00:00:00"/>
  </r>
  <r>
    <s v="TR001967"/>
    <x v="1966"/>
    <x v="2"/>
    <s v="C01967"/>
    <s v="Eva"/>
    <x v="25"/>
    <x v="2"/>
    <x v="2"/>
    <x v="0"/>
    <x v="0"/>
    <x v="2"/>
    <n v="5"/>
    <x v="2"/>
    <x v="2"/>
    <x v="1"/>
    <s v="Full Board"/>
    <n v="32799.74"/>
    <n v="2276.84"/>
    <n v="1.3"/>
    <s v="Poor"/>
    <x v="3"/>
    <x v="1"/>
    <x v="0"/>
    <x v="1"/>
    <s v="REF789"/>
    <s v="Sea View"/>
    <d v="2028-05-20T00:00:00"/>
  </r>
  <r>
    <s v="TR001968"/>
    <x v="1967"/>
    <x v="1"/>
    <s v="C01968"/>
    <s v="Eva"/>
    <x v="45"/>
    <x v="1"/>
    <x v="1"/>
    <x v="1"/>
    <x v="0"/>
    <x v="1"/>
    <n v="9"/>
    <x v="1"/>
    <x v="2"/>
    <x v="2"/>
    <s v="Full Board"/>
    <n v="30687.45"/>
    <n v="2768.78"/>
    <n v="4"/>
    <s v="Good"/>
    <x v="1"/>
    <x v="0"/>
    <x v="0"/>
    <x v="1"/>
    <s v="REF456"/>
    <s v="Sea View"/>
    <d v="2028-05-21T00:00:00"/>
  </r>
  <r>
    <s v="TR001969"/>
    <x v="1968"/>
    <x v="2"/>
    <s v="C01969"/>
    <s v="Charlie"/>
    <x v="49"/>
    <x v="0"/>
    <x v="1"/>
    <x v="1"/>
    <x v="0"/>
    <x v="1"/>
    <n v="4"/>
    <x v="0"/>
    <x v="1"/>
    <x v="0"/>
    <s v="All Inclusive"/>
    <n v="46014.1"/>
    <n v="611.82000000000005"/>
    <n v="1.5"/>
    <s v="None"/>
    <x v="0"/>
    <x v="0"/>
    <x v="2"/>
    <x v="0"/>
    <s v="N/A"/>
    <s v="Early Check-in"/>
    <d v="2028-05-22T00:00:00"/>
  </r>
  <r>
    <s v="TR001970"/>
    <x v="1969"/>
    <x v="2"/>
    <s v="C01970"/>
    <s v="Charlie"/>
    <x v="48"/>
    <x v="2"/>
    <x v="2"/>
    <x v="0"/>
    <x v="0"/>
    <x v="2"/>
    <n v="11"/>
    <x v="3"/>
    <x v="0"/>
    <x v="2"/>
    <s v="All Inclusive"/>
    <n v="45218.82"/>
    <n v="4010.58"/>
    <n v="3.5"/>
    <s v="None"/>
    <x v="1"/>
    <x v="3"/>
    <x v="1"/>
    <x v="1"/>
    <s v="REF321"/>
    <s v="Wheelchair"/>
    <d v="2028-05-23T00:00:00"/>
  </r>
  <r>
    <s v="TR001971"/>
    <x v="1970"/>
    <x v="2"/>
    <s v="C01971"/>
    <s v="Bob"/>
    <x v="1"/>
    <x v="2"/>
    <x v="4"/>
    <x v="1"/>
    <x v="0"/>
    <x v="4"/>
    <n v="7"/>
    <x v="0"/>
    <x v="0"/>
    <x v="1"/>
    <s v="All Inclusive"/>
    <n v="48636.25"/>
    <n v="3920.47"/>
    <n v="2.2999999999999998"/>
    <s v="Average"/>
    <x v="0"/>
    <x v="1"/>
    <x v="2"/>
    <x v="1"/>
    <s v="REF123"/>
    <s v="N/A"/>
    <d v="2028-05-24T00:00:00"/>
  </r>
  <r>
    <s v="TR001972"/>
    <x v="1971"/>
    <x v="2"/>
    <s v="C01972"/>
    <s v="Alice"/>
    <x v="41"/>
    <x v="2"/>
    <x v="3"/>
    <x v="1"/>
    <x v="0"/>
    <x v="3"/>
    <n v="7"/>
    <x v="3"/>
    <x v="0"/>
    <x v="1"/>
    <s v="Breakfast Only"/>
    <n v="34369.120000000003"/>
    <n v="107.95"/>
    <n v="2.8"/>
    <s v="Average"/>
    <x v="3"/>
    <x v="0"/>
    <x v="2"/>
    <x v="1"/>
    <s v="N/A"/>
    <s v="Extra Bed"/>
    <d v="2028-05-25T00:00:00"/>
  </r>
  <r>
    <s v="TR001973"/>
    <x v="1972"/>
    <x v="0"/>
    <s v="C01973"/>
    <s v="Bob"/>
    <x v="26"/>
    <x v="0"/>
    <x v="2"/>
    <x v="0"/>
    <x v="0"/>
    <x v="2"/>
    <n v="14"/>
    <x v="4"/>
    <x v="0"/>
    <x v="2"/>
    <s v="Breakfast Only"/>
    <n v="48679.96"/>
    <n v="1917.58"/>
    <n v="1.9"/>
    <s v="Poor"/>
    <x v="1"/>
    <x v="0"/>
    <x v="1"/>
    <x v="1"/>
    <s v="REF789"/>
    <s v="Wheelchair"/>
    <d v="2028-05-26T00:00:00"/>
  </r>
  <r>
    <s v="TR001974"/>
    <x v="1973"/>
    <x v="1"/>
    <s v="C01974"/>
    <s v="Bob"/>
    <x v="26"/>
    <x v="0"/>
    <x v="1"/>
    <x v="1"/>
    <x v="0"/>
    <x v="1"/>
    <n v="10"/>
    <x v="2"/>
    <x v="2"/>
    <x v="1"/>
    <s v="All Inclusive"/>
    <n v="42126.47"/>
    <n v="343.85"/>
    <n v="4.5"/>
    <s v="Excellent"/>
    <x v="0"/>
    <x v="1"/>
    <x v="2"/>
    <x v="0"/>
    <s v="REF321"/>
    <s v="Sea View"/>
    <d v="2028-05-27T00:00:00"/>
  </r>
  <r>
    <s v="TR001975"/>
    <x v="1974"/>
    <x v="3"/>
    <s v="C01975"/>
    <s v="David"/>
    <x v="24"/>
    <x v="1"/>
    <x v="0"/>
    <x v="0"/>
    <x v="0"/>
    <x v="0"/>
    <n v="10"/>
    <x v="1"/>
    <x v="2"/>
    <x v="3"/>
    <s v="Full Board"/>
    <n v="15729.11"/>
    <n v="3960.53"/>
    <n v="3.3"/>
    <s v="None"/>
    <x v="0"/>
    <x v="3"/>
    <x v="1"/>
    <x v="0"/>
    <s v="REF789"/>
    <s v="Sea View"/>
    <d v="2028-05-28T00:00:00"/>
  </r>
  <r>
    <s v="TR001976"/>
    <x v="1975"/>
    <x v="2"/>
    <s v="C01976"/>
    <s v="David"/>
    <x v="14"/>
    <x v="0"/>
    <x v="1"/>
    <x v="1"/>
    <x v="0"/>
    <x v="1"/>
    <n v="5"/>
    <x v="4"/>
    <x v="1"/>
    <x v="0"/>
    <s v="Full Board"/>
    <n v="23089.48"/>
    <n v="3686.35"/>
    <n v="4.8"/>
    <s v="Excellent"/>
    <x v="3"/>
    <x v="1"/>
    <x v="2"/>
    <x v="0"/>
    <s v="N/A"/>
    <s v="Early Check-in"/>
    <d v="2028-05-29T00:00:00"/>
  </r>
  <r>
    <s v="TR001977"/>
    <x v="1976"/>
    <x v="0"/>
    <s v="C01977"/>
    <s v="Bob"/>
    <x v="26"/>
    <x v="1"/>
    <x v="0"/>
    <x v="0"/>
    <x v="0"/>
    <x v="0"/>
    <n v="10"/>
    <x v="3"/>
    <x v="0"/>
    <x v="3"/>
    <s v="All Inclusive"/>
    <n v="14204.44"/>
    <n v="4509.9399999999996"/>
    <n v="3.3"/>
    <s v="Average"/>
    <x v="1"/>
    <x v="3"/>
    <x v="2"/>
    <x v="1"/>
    <s v="N/A"/>
    <s v="Sea View"/>
    <d v="2028-05-30T00:00:00"/>
  </r>
  <r>
    <s v="TR001978"/>
    <x v="1977"/>
    <x v="0"/>
    <s v="C01978"/>
    <s v="Bob"/>
    <x v="25"/>
    <x v="1"/>
    <x v="3"/>
    <x v="1"/>
    <x v="0"/>
    <x v="3"/>
    <n v="14"/>
    <x v="0"/>
    <x v="2"/>
    <x v="3"/>
    <s v="Half Board"/>
    <n v="3197.27"/>
    <n v="1182.02"/>
    <n v="1.5"/>
    <s v="None"/>
    <x v="3"/>
    <x v="3"/>
    <x v="1"/>
    <x v="0"/>
    <s v="REF123"/>
    <s v="Early Check-in"/>
    <d v="2028-05-31T00:00:00"/>
  </r>
  <r>
    <s v="TR001979"/>
    <x v="1978"/>
    <x v="0"/>
    <s v="C01979"/>
    <s v="Bob"/>
    <x v="26"/>
    <x v="1"/>
    <x v="0"/>
    <x v="0"/>
    <x v="0"/>
    <x v="0"/>
    <n v="7"/>
    <x v="1"/>
    <x v="2"/>
    <x v="3"/>
    <s v="Breakfast Only"/>
    <n v="11838.29"/>
    <n v="2281.48"/>
    <n v="1.7"/>
    <s v="Poor"/>
    <x v="1"/>
    <x v="0"/>
    <x v="0"/>
    <x v="0"/>
    <s v="REF789"/>
    <s v="N/A"/>
    <d v="2028-06-01T00:00:00"/>
  </r>
  <r>
    <s v="TR001980"/>
    <x v="1979"/>
    <x v="3"/>
    <s v="C01980"/>
    <s v="Eva"/>
    <x v="36"/>
    <x v="1"/>
    <x v="2"/>
    <x v="0"/>
    <x v="0"/>
    <x v="2"/>
    <n v="3"/>
    <x v="2"/>
    <x v="2"/>
    <x v="2"/>
    <s v="Breakfast Only"/>
    <n v="3190.85"/>
    <n v="922.44"/>
    <n v="5"/>
    <s v="Excellent"/>
    <x v="1"/>
    <x v="1"/>
    <x v="1"/>
    <x v="0"/>
    <s v="REF321"/>
    <s v="Sea View"/>
    <d v="2028-06-02T00:00:00"/>
  </r>
  <r>
    <s v="TR001981"/>
    <x v="1980"/>
    <x v="2"/>
    <s v="C01981"/>
    <s v="David"/>
    <x v="6"/>
    <x v="1"/>
    <x v="0"/>
    <x v="0"/>
    <x v="0"/>
    <x v="0"/>
    <n v="11"/>
    <x v="4"/>
    <x v="2"/>
    <x v="2"/>
    <s v="Half Board"/>
    <n v="36832.410000000003"/>
    <n v="1856.17"/>
    <n v="3.9"/>
    <s v="Good"/>
    <x v="0"/>
    <x v="1"/>
    <x v="0"/>
    <x v="1"/>
    <s v="REF123"/>
    <s v="Early Check-in"/>
    <d v="2028-06-03T00:00:00"/>
  </r>
  <r>
    <s v="TR001982"/>
    <x v="1981"/>
    <x v="1"/>
    <s v="C01982"/>
    <s v="Bob"/>
    <x v="49"/>
    <x v="2"/>
    <x v="4"/>
    <x v="1"/>
    <x v="0"/>
    <x v="4"/>
    <n v="12"/>
    <x v="2"/>
    <x v="0"/>
    <x v="1"/>
    <s v="All Inclusive"/>
    <n v="23000.11"/>
    <n v="2611.2199999999998"/>
    <n v="1.2"/>
    <s v="None"/>
    <x v="2"/>
    <x v="0"/>
    <x v="1"/>
    <x v="0"/>
    <s v="REF789"/>
    <s v="Sea View"/>
    <d v="2028-06-04T00:00:00"/>
  </r>
  <r>
    <s v="TR001983"/>
    <x v="1982"/>
    <x v="1"/>
    <s v="C01983"/>
    <s v="Charlie"/>
    <x v="27"/>
    <x v="0"/>
    <x v="2"/>
    <x v="0"/>
    <x v="0"/>
    <x v="2"/>
    <n v="7"/>
    <x v="3"/>
    <x v="0"/>
    <x v="2"/>
    <s v="Full Board"/>
    <n v="17691.009999999998"/>
    <n v="266.64999999999998"/>
    <n v="3.8"/>
    <s v="Good"/>
    <x v="1"/>
    <x v="2"/>
    <x v="1"/>
    <x v="1"/>
    <s v="N/A"/>
    <s v="Early Check-in"/>
    <d v="2028-06-05T00:00:00"/>
  </r>
  <r>
    <s v="TR001984"/>
    <x v="1983"/>
    <x v="0"/>
    <s v="C01984"/>
    <s v="Charlie"/>
    <x v="45"/>
    <x v="2"/>
    <x v="3"/>
    <x v="1"/>
    <x v="0"/>
    <x v="3"/>
    <n v="3"/>
    <x v="2"/>
    <x v="2"/>
    <x v="1"/>
    <s v="Full Board"/>
    <n v="38800.879999999997"/>
    <n v="3574.35"/>
    <n v="2.6"/>
    <s v="Average"/>
    <x v="1"/>
    <x v="2"/>
    <x v="0"/>
    <x v="1"/>
    <s v="REF123"/>
    <s v="Wheelchair"/>
    <d v="2028-06-06T00:00:00"/>
  </r>
  <r>
    <s v="TR001985"/>
    <x v="1984"/>
    <x v="3"/>
    <s v="C01985"/>
    <s v="Eva"/>
    <x v="8"/>
    <x v="1"/>
    <x v="2"/>
    <x v="0"/>
    <x v="0"/>
    <x v="2"/>
    <n v="9"/>
    <x v="0"/>
    <x v="3"/>
    <x v="2"/>
    <s v="Breakfast Only"/>
    <n v="42126.879999999997"/>
    <n v="2716.47"/>
    <n v="2.2000000000000002"/>
    <s v="Average"/>
    <x v="3"/>
    <x v="1"/>
    <x v="0"/>
    <x v="1"/>
    <s v="N/A"/>
    <s v="Early Check-in"/>
    <d v="2028-06-07T00:00:00"/>
  </r>
  <r>
    <s v="TR001986"/>
    <x v="1985"/>
    <x v="3"/>
    <s v="C01986"/>
    <s v="Eva"/>
    <x v="6"/>
    <x v="0"/>
    <x v="4"/>
    <x v="1"/>
    <x v="0"/>
    <x v="4"/>
    <n v="5"/>
    <x v="4"/>
    <x v="1"/>
    <x v="1"/>
    <s v="Half Board"/>
    <n v="48839.08"/>
    <n v="4144.8"/>
    <n v="1.6"/>
    <s v="Poor"/>
    <x v="1"/>
    <x v="0"/>
    <x v="1"/>
    <x v="1"/>
    <s v="REF456"/>
    <s v="Extra Bed"/>
    <d v="2028-06-08T00:00:00"/>
  </r>
  <r>
    <s v="TR001987"/>
    <x v="1986"/>
    <x v="3"/>
    <s v="C01987"/>
    <s v="Alice"/>
    <x v="41"/>
    <x v="2"/>
    <x v="3"/>
    <x v="1"/>
    <x v="0"/>
    <x v="3"/>
    <n v="6"/>
    <x v="4"/>
    <x v="0"/>
    <x v="0"/>
    <s v="Full Board"/>
    <n v="33174.639999999999"/>
    <n v="1358.9"/>
    <n v="4.4000000000000004"/>
    <s v="None"/>
    <x v="1"/>
    <x v="3"/>
    <x v="1"/>
    <x v="1"/>
    <s v="REF456"/>
    <s v="N/A"/>
    <d v="2028-06-09T00:00:00"/>
  </r>
  <r>
    <s v="TR001988"/>
    <x v="1987"/>
    <x v="1"/>
    <s v="C01988"/>
    <s v="Alice"/>
    <x v="1"/>
    <x v="2"/>
    <x v="1"/>
    <x v="1"/>
    <x v="0"/>
    <x v="1"/>
    <n v="9"/>
    <x v="0"/>
    <x v="0"/>
    <x v="1"/>
    <s v="Breakfast Only"/>
    <n v="24691.86"/>
    <n v="4516.6099999999997"/>
    <n v="1.3"/>
    <s v="Poor"/>
    <x v="1"/>
    <x v="3"/>
    <x v="1"/>
    <x v="0"/>
    <s v="REF123"/>
    <s v="Wheelchair"/>
    <d v="2028-06-10T00:00:00"/>
  </r>
  <r>
    <s v="TR001989"/>
    <x v="1988"/>
    <x v="0"/>
    <s v="C01989"/>
    <s v="Alice"/>
    <x v="10"/>
    <x v="1"/>
    <x v="4"/>
    <x v="1"/>
    <x v="0"/>
    <x v="4"/>
    <n v="12"/>
    <x v="2"/>
    <x v="3"/>
    <x v="0"/>
    <s v="Full Board"/>
    <n v="17347.419999999998"/>
    <n v="4993.47"/>
    <n v="2.2000000000000002"/>
    <s v="Average"/>
    <x v="1"/>
    <x v="1"/>
    <x v="0"/>
    <x v="1"/>
    <s v="REF123"/>
    <s v="N/A"/>
    <d v="2028-06-11T00:00:00"/>
  </r>
  <r>
    <s v="TR001990"/>
    <x v="1989"/>
    <x v="2"/>
    <s v="C01990"/>
    <s v="Eva"/>
    <x v="34"/>
    <x v="2"/>
    <x v="3"/>
    <x v="1"/>
    <x v="0"/>
    <x v="3"/>
    <n v="9"/>
    <x v="0"/>
    <x v="0"/>
    <x v="1"/>
    <s v="Full Board"/>
    <n v="13448.96"/>
    <n v="4596.49"/>
    <n v="2.2000000000000002"/>
    <s v="Average"/>
    <x v="1"/>
    <x v="0"/>
    <x v="1"/>
    <x v="1"/>
    <s v="REF789"/>
    <s v="Wheelchair"/>
    <d v="2028-06-12T00:00:00"/>
  </r>
  <r>
    <s v="TR001991"/>
    <x v="1990"/>
    <x v="1"/>
    <s v="C01991"/>
    <s v="Eva"/>
    <x v="14"/>
    <x v="2"/>
    <x v="0"/>
    <x v="0"/>
    <x v="0"/>
    <x v="0"/>
    <n v="13"/>
    <x v="1"/>
    <x v="3"/>
    <x v="2"/>
    <s v="Full Board"/>
    <n v="13007.52"/>
    <n v="3889.46"/>
    <n v="1.6"/>
    <s v="Poor"/>
    <x v="2"/>
    <x v="1"/>
    <x v="0"/>
    <x v="1"/>
    <s v="REF321"/>
    <s v="Sea View"/>
    <d v="2028-06-13T00:00:00"/>
  </r>
  <r>
    <s v="TR001992"/>
    <x v="1991"/>
    <x v="0"/>
    <s v="C01992"/>
    <s v="Eva"/>
    <x v="22"/>
    <x v="2"/>
    <x v="2"/>
    <x v="0"/>
    <x v="0"/>
    <x v="2"/>
    <n v="13"/>
    <x v="0"/>
    <x v="3"/>
    <x v="2"/>
    <s v="Breakfast Only"/>
    <n v="22231.9"/>
    <n v="4061.84"/>
    <n v="3"/>
    <s v="None"/>
    <x v="0"/>
    <x v="1"/>
    <x v="2"/>
    <x v="0"/>
    <s v="REF321"/>
    <s v="Early Check-in"/>
    <d v="2028-06-14T00:00:00"/>
  </r>
  <r>
    <s v="TR001993"/>
    <x v="1992"/>
    <x v="0"/>
    <s v="C01993"/>
    <s v="Charlie"/>
    <x v="18"/>
    <x v="2"/>
    <x v="3"/>
    <x v="1"/>
    <x v="0"/>
    <x v="3"/>
    <n v="7"/>
    <x v="2"/>
    <x v="2"/>
    <x v="0"/>
    <s v="Half Board"/>
    <n v="49613.96"/>
    <n v="2868.72"/>
    <n v="1"/>
    <s v="Poor"/>
    <x v="1"/>
    <x v="0"/>
    <x v="0"/>
    <x v="0"/>
    <s v="REF456"/>
    <s v="Sea View"/>
    <d v="2028-06-15T00:00:00"/>
  </r>
  <r>
    <s v="TR001994"/>
    <x v="1993"/>
    <x v="2"/>
    <s v="C01994"/>
    <s v="Eva"/>
    <x v="45"/>
    <x v="2"/>
    <x v="2"/>
    <x v="0"/>
    <x v="0"/>
    <x v="2"/>
    <n v="5"/>
    <x v="0"/>
    <x v="0"/>
    <x v="3"/>
    <s v="All Inclusive"/>
    <n v="3040.12"/>
    <n v="950.77"/>
    <n v="2.2000000000000002"/>
    <s v="Average"/>
    <x v="3"/>
    <x v="1"/>
    <x v="2"/>
    <x v="0"/>
    <s v="REF456"/>
    <s v="N/A"/>
    <d v="2028-06-16T00:00:00"/>
  </r>
  <r>
    <s v="TR001995"/>
    <x v="1994"/>
    <x v="2"/>
    <s v="C01995"/>
    <s v="Charlie"/>
    <x v="27"/>
    <x v="1"/>
    <x v="0"/>
    <x v="0"/>
    <x v="0"/>
    <x v="0"/>
    <n v="2"/>
    <x v="3"/>
    <x v="1"/>
    <x v="3"/>
    <s v="Half Board"/>
    <n v="12268.68"/>
    <n v="3385.2"/>
    <n v="4.7"/>
    <s v="Excellent"/>
    <x v="3"/>
    <x v="3"/>
    <x v="1"/>
    <x v="0"/>
    <s v="REF456"/>
    <s v="N/A"/>
    <d v="2028-06-17T00:00:00"/>
  </r>
  <r>
    <s v="TR001996"/>
    <x v="1995"/>
    <x v="2"/>
    <s v="C01996"/>
    <s v="Alice"/>
    <x v="28"/>
    <x v="1"/>
    <x v="3"/>
    <x v="1"/>
    <x v="0"/>
    <x v="3"/>
    <n v="13"/>
    <x v="0"/>
    <x v="3"/>
    <x v="1"/>
    <s v="Full Board"/>
    <n v="11854.47"/>
    <n v="3563.77"/>
    <n v="2.2000000000000002"/>
    <s v="None"/>
    <x v="1"/>
    <x v="2"/>
    <x v="1"/>
    <x v="1"/>
    <s v="N/A"/>
    <s v="Wheelchair"/>
    <d v="2028-06-18T00:00:00"/>
  </r>
  <r>
    <s v="TR001997"/>
    <x v="1996"/>
    <x v="3"/>
    <s v="C01997"/>
    <s v="Alice"/>
    <x v="11"/>
    <x v="2"/>
    <x v="1"/>
    <x v="1"/>
    <x v="0"/>
    <x v="1"/>
    <n v="8"/>
    <x v="0"/>
    <x v="1"/>
    <x v="2"/>
    <s v="Half Board"/>
    <n v="36704.620000000003"/>
    <n v="4926.93"/>
    <n v="2.4"/>
    <s v="Average"/>
    <x v="1"/>
    <x v="3"/>
    <x v="0"/>
    <x v="1"/>
    <s v="REF321"/>
    <s v="N/A"/>
    <d v="2028-06-19T00:00:00"/>
  </r>
  <r>
    <s v="TR001998"/>
    <x v="1997"/>
    <x v="2"/>
    <s v="C01998"/>
    <s v="Alice"/>
    <x v="22"/>
    <x v="1"/>
    <x v="4"/>
    <x v="1"/>
    <x v="0"/>
    <x v="4"/>
    <n v="9"/>
    <x v="2"/>
    <x v="2"/>
    <x v="3"/>
    <s v="Full Board"/>
    <n v="19566.78"/>
    <n v="2706.51"/>
    <n v="2.9"/>
    <s v="Average"/>
    <x v="1"/>
    <x v="2"/>
    <x v="2"/>
    <x v="0"/>
    <s v="REF123"/>
    <s v="Early Check-in"/>
    <d v="2028-06-20T00:00:00"/>
  </r>
  <r>
    <s v="TR001999"/>
    <x v="1998"/>
    <x v="0"/>
    <s v="C01999"/>
    <s v="Bob"/>
    <x v="15"/>
    <x v="1"/>
    <x v="3"/>
    <x v="1"/>
    <x v="0"/>
    <x v="3"/>
    <n v="10"/>
    <x v="1"/>
    <x v="0"/>
    <x v="2"/>
    <s v="Breakfast Only"/>
    <n v="24491.26"/>
    <n v="1356.85"/>
    <n v="3.2"/>
    <s v="None"/>
    <x v="2"/>
    <x v="0"/>
    <x v="1"/>
    <x v="1"/>
    <s v="REF456"/>
    <s v="N/A"/>
    <d v="2028-06-21T00:00:00"/>
  </r>
  <r>
    <s v="TR002000"/>
    <x v="1999"/>
    <x v="2"/>
    <s v="C02000"/>
    <s v="Bob"/>
    <x v="39"/>
    <x v="0"/>
    <x v="0"/>
    <x v="0"/>
    <x v="0"/>
    <x v="0"/>
    <n v="3"/>
    <x v="1"/>
    <x v="2"/>
    <x v="2"/>
    <s v="Breakfast Only"/>
    <n v="9985.33"/>
    <n v="3418.36"/>
    <n v="4.2"/>
    <s v="Good"/>
    <x v="0"/>
    <x v="1"/>
    <x v="1"/>
    <x v="0"/>
    <s v="REF789"/>
    <s v="Sea View"/>
    <d v="2028-06-22T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4725311-8058-4556-8797-83BF40D7C00F}" name="PivotTable24"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7">
  <location ref="A93:C99" firstHeaderRow="0" firstDataRow="1" firstDataCol="1"/>
  <pivotFields count="27">
    <pivotField dataField="1" showAll="0"/>
    <pivotField numFmtId="14" showAll="0">
      <items count="2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t="default"/>
      </items>
    </pivotField>
    <pivotField showAll="0">
      <items count="5">
        <item x="0"/>
        <item x="1"/>
        <item x="2"/>
        <item x="3"/>
        <item t="default"/>
      </items>
    </pivotField>
    <pivotField showAll="0"/>
    <pivotField showAll="0"/>
    <pivotField showAll="0"/>
    <pivotField showAll="0">
      <items count="4">
        <item x="0"/>
        <item x="2"/>
        <item x="1"/>
        <item t="default"/>
      </items>
    </pivotField>
    <pivotField showAll="0">
      <items count="6">
        <item x="3"/>
        <item x="2"/>
        <item x="1"/>
        <item x="0"/>
        <item x="4"/>
        <item t="default"/>
      </items>
    </pivotField>
    <pivotField showAll="0"/>
    <pivotField showAll="0">
      <items count="2">
        <item x="0"/>
        <item t="default"/>
      </items>
    </pivotField>
    <pivotField axis="axisRow" showAll="0">
      <items count="6">
        <item x="1"/>
        <item x="0"/>
        <item x="4"/>
        <item x="3"/>
        <item x="2"/>
        <item t="default"/>
      </items>
    </pivotField>
    <pivotField showAll="0"/>
    <pivotField showAll="0"/>
    <pivotField showAll="0">
      <items count="5">
        <item x="3"/>
        <item x="1"/>
        <item x="2"/>
        <item x="0"/>
        <item t="default"/>
      </items>
    </pivotField>
    <pivotField showAll="0">
      <items count="5">
        <item x="1"/>
        <item x="0"/>
        <item x="3"/>
        <item x="2"/>
        <item t="default"/>
      </items>
    </pivotField>
    <pivotField showAll="0"/>
    <pivotField dataField="1" showAll="0"/>
    <pivotField showAll="0"/>
    <pivotField showAll="0"/>
    <pivotField showAll="0"/>
    <pivotField showAll="0">
      <items count="5">
        <item x="2"/>
        <item x="1"/>
        <item x="3"/>
        <item x="0"/>
        <item t="default"/>
      </items>
    </pivotField>
    <pivotField showAll="0"/>
    <pivotField showAll="0">
      <items count="4">
        <item x="0"/>
        <item x="2"/>
        <item x="1"/>
        <item t="default"/>
      </items>
    </pivotField>
    <pivotField showAll="0"/>
    <pivotField showAll="0"/>
    <pivotField showAll="0"/>
    <pivotField numFmtId="166" showAll="0"/>
  </pivotFields>
  <rowFields count="1">
    <field x="10"/>
  </rowFields>
  <rowItems count="6">
    <i>
      <x/>
    </i>
    <i>
      <x v="1"/>
    </i>
    <i>
      <x v="2"/>
    </i>
    <i>
      <x v="3"/>
    </i>
    <i>
      <x v="4"/>
    </i>
    <i t="grand">
      <x/>
    </i>
  </rowItems>
  <colFields count="1">
    <field x="-2"/>
  </colFields>
  <colItems count="2">
    <i>
      <x/>
    </i>
    <i i="1">
      <x v="1"/>
    </i>
  </colItems>
  <dataFields count="2">
    <dataField name="Count of Travel_ID" fld="0" subtotal="count" baseField="0" baseItem="0"/>
    <dataField name="Sum of Trip_Cost" fld="16" baseField="0" baseItem="0"/>
  </dataFields>
  <pivotTableStyleInfo name="PivotStyleLight16" showRowHeaders="1" showColHeaders="1" showRowStripes="0" showColStripes="0" showLastColumn="1"/>
  <filters count="1">
    <filter fld="1" type="dateBetween" evalOrder="-1" id="9" name="Date">
      <autoFilter ref="A1">
        <filterColumn colId="0">
          <customFilters and="1">
            <customFilter operator="greaterThanOrEqual" val="44927"/>
            <customFilter operator="lessThanOrEqual" val="4529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E8F8B67-D3EB-43DB-AE0A-A77286ABD480}" name="chat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18:B22" firstHeaderRow="1" firstDataRow="1" firstDataCol="1"/>
  <pivotFields count="27">
    <pivotField dataField="1" showAll="0"/>
    <pivotField numFmtId="14" showAll="0"/>
    <pivotField showAll="0">
      <items count="5">
        <item x="0"/>
        <item x="1"/>
        <item x="2"/>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0"/>
        <item x="2"/>
        <item x="1"/>
        <item t="default"/>
      </items>
    </pivotField>
    <pivotField showAll="0"/>
    <pivotField showAll="0"/>
    <pivotField showAll="0"/>
    <pivotField numFmtId="166" showAll="0"/>
  </pivotFields>
  <rowFields count="1">
    <field x="22"/>
  </rowFields>
  <rowItems count="4">
    <i>
      <x/>
    </i>
    <i>
      <x v="1"/>
    </i>
    <i>
      <x v="2"/>
    </i>
    <i t="grand">
      <x/>
    </i>
  </rowItems>
  <colItems count="1">
    <i/>
  </colItems>
  <dataFields count="1">
    <dataField name="Count of Travel_ID" fld="0" subtotal="count" showDataAs="percentOfCol" baseField="0" baseItem="0" numFmtId="10"/>
  </dataFields>
  <chartFormats count="8">
    <chartFormat chart="6" format="0" series="1">
      <pivotArea type="data" outline="0" fieldPosition="0">
        <references count="1">
          <reference field="4294967294" count="1" selected="0">
            <x v="0"/>
          </reference>
        </references>
      </pivotArea>
    </chartFormat>
    <chartFormat chart="6" format="1">
      <pivotArea type="data" outline="0" fieldPosition="0">
        <references count="2">
          <reference field="4294967294" count="1" selected="0">
            <x v="0"/>
          </reference>
          <reference field="22" count="1" selected="0">
            <x v="0"/>
          </reference>
        </references>
      </pivotArea>
    </chartFormat>
    <chartFormat chart="6" format="2">
      <pivotArea type="data" outline="0" fieldPosition="0">
        <references count="2">
          <reference field="4294967294" count="1" selected="0">
            <x v="0"/>
          </reference>
          <reference field="22" count="1" selected="0">
            <x v="2"/>
          </reference>
        </references>
      </pivotArea>
    </chartFormat>
    <chartFormat chart="6" format="3">
      <pivotArea type="data" outline="0" fieldPosition="0">
        <references count="2">
          <reference field="4294967294" count="1" selected="0">
            <x v="0"/>
          </reference>
          <reference field="22" count="1" selected="0">
            <x v="1"/>
          </reference>
        </references>
      </pivotArea>
    </chartFormat>
    <chartFormat chart="9" format="10" series="1">
      <pivotArea type="data" outline="0" fieldPosition="0">
        <references count="1">
          <reference field="4294967294" count="1" selected="0">
            <x v="0"/>
          </reference>
        </references>
      </pivotArea>
    </chartFormat>
    <chartFormat chart="9" format="11">
      <pivotArea type="data" outline="0" fieldPosition="0">
        <references count="2">
          <reference field="4294967294" count="1" selected="0">
            <x v="0"/>
          </reference>
          <reference field="22" count="1" selected="0">
            <x v="0"/>
          </reference>
        </references>
      </pivotArea>
    </chartFormat>
    <chartFormat chart="9" format="12">
      <pivotArea type="data" outline="0" fieldPosition="0">
        <references count="2">
          <reference field="4294967294" count="1" selected="0">
            <x v="0"/>
          </reference>
          <reference field="22" count="1" selected="0">
            <x v="1"/>
          </reference>
        </references>
      </pivotArea>
    </chartFormat>
    <chartFormat chart="9" format="13">
      <pivotArea type="data" outline="0" fieldPosition="0">
        <references count="2">
          <reference field="4294967294" count="1" selected="0">
            <x v="0"/>
          </reference>
          <reference field="2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EFD4F4E-420C-4B50-817D-11B49773BCC1}" name="line Chart"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46:B51" firstHeaderRow="1" firstDataRow="1" firstDataCol="1"/>
  <pivotFields count="27">
    <pivotField dataField="1" showAll="0"/>
    <pivotField numFmtId="14" showAll="0"/>
    <pivotField showAll="0">
      <items count="5">
        <item x="0"/>
        <item x="1"/>
        <item x="2"/>
        <item x="3"/>
        <item t="default"/>
      </items>
    </pivotField>
    <pivotField showAll="0"/>
    <pivotField showAll="0"/>
    <pivotField showAll="0"/>
    <pivotField showAll="0"/>
    <pivotField showAll="0"/>
    <pivotField showAll="0"/>
    <pivotField showAll="0"/>
    <pivotField showAll="0"/>
    <pivotField showAll="0"/>
    <pivotField showAll="0"/>
    <pivotField axis="axisRow" showAll="0">
      <items count="5">
        <item x="3"/>
        <item x="1"/>
        <item x="2"/>
        <item x="0"/>
        <item t="default"/>
      </items>
    </pivotField>
    <pivotField showAll="0"/>
    <pivotField showAll="0"/>
    <pivotField showAll="0"/>
    <pivotField showAll="0"/>
    <pivotField showAll="0"/>
    <pivotField showAll="0"/>
    <pivotField showAll="0">
      <items count="5">
        <item x="2"/>
        <item x="1"/>
        <item x="3"/>
        <item x="0"/>
        <item t="default"/>
      </items>
    </pivotField>
    <pivotField showAll="0"/>
    <pivotField showAll="0"/>
    <pivotField showAll="0"/>
    <pivotField showAll="0"/>
    <pivotField showAll="0"/>
    <pivotField numFmtId="166" showAll="0"/>
  </pivotFields>
  <rowFields count="1">
    <field x="13"/>
  </rowFields>
  <rowItems count="5">
    <i>
      <x/>
    </i>
    <i>
      <x v="1"/>
    </i>
    <i>
      <x v="2"/>
    </i>
    <i>
      <x v="3"/>
    </i>
    <i t="grand">
      <x/>
    </i>
  </rowItems>
  <colItems count="1">
    <i/>
  </colItems>
  <dataFields count="1">
    <dataField name="Count of Travel_ID" fld="0" subtotal="count" baseField="0" baseItem="0"/>
  </dataFields>
  <chartFormats count="5">
    <chartFormat chart="13" format="2" series="1">
      <pivotArea type="data" outline="0" fieldPosition="0">
        <references count="1">
          <reference field="4294967294" count="1" selected="0">
            <x v="0"/>
          </reference>
        </references>
      </pivotArea>
    </chartFormat>
    <chartFormat chart="13" format="3">
      <pivotArea type="data" outline="0" fieldPosition="0">
        <references count="2">
          <reference field="4294967294" count="1" selected="0">
            <x v="0"/>
          </reference>
          <reference field="13" count="1" selected="0">
            <x v="3"/>
          </reference>
        </references>
      </pivotArea>
    </chartFormat>
    <chartFormat chart="13" format="4">
      <pivotArea type="data" outline="0" fieldPosition="0">
        <references count="2">
          <reference field="4294967294" count="1" selected="0">
            <x v="0"/>
          </reference>
          <reference field="13" count="1" selected="0">
            <x v="0"/>
          </reference>
        </references>
      </pivotArea>
    </chartFormat>
    <chartFormat chart="13" format="5">
      <pivotArea type="data" outline="0" fieldPosition="0">
        <references count="2">
          <reference field="4294967294" count="1" selected="0">
            <x v="0"/>
          </reference>
          <reference field="13" count="1" selected="0">
            <x v="2"/>
          </reference>
        </references>
      </pivotArea>
    </chartFormat>
    <chartFormat chart="13" format="6">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305400A-C8B2-4A8C-AD97-9241BFBC49CC}"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32:D39" firstHeaderRow="1" firstDataRow="2" firstDataCol="1"/>
  <pivotFields count="27">
    <pivotField dataField="1" showAll="0"/>
    <pivotField numFmtId="14" showAll="0"/>
    <pivotField showAll="0"/>
    <pivotField showAll="0"/>
    <pivotField showAll="0"/>
    <pivotField showAll="0"/>
    <pivotField showAll="0"/>
    <pivotField axis="axisRow" showAll="0">
      <items count="6">
        <item x="3"/>
        <item x="2"/>
        <item x="1"/>
        <item x="0"/>
        <item x="4"/>
        <item t="default"/>
      </items>
    </pivotField>
    <pivotField axis="axisCol"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6" showAll="0"/>
  </pivotFields>
  <rowFields count="1">
    <field x="7"/>
  </rowFields>
  <rowItems count="6">
    <i>
      <x/>
    </i>
    <i>
      <x v="1"/>
    </i>
    <i>
      <x v="2"/>
    </i>
    <i>
      <x v="3"/>
    </i>
    <i>
      <x v="4"/>
    </i>
    <i t="grand">
      <x/>
    </i>
  </rowItems>
  <colFields count="1">
    <field x="8"/>
  </colFields>
  <colItems count="3">
    <i>
      <x/>
    </i>
    <i>
      <x v="1"/>
    </i>
    <i t="grand">
      <x/>
    </i>
  </colItems>
  <dataFields count="1">
    <dataField name="Count of Travel_ID" fld="0" subtotal="count" baseField="0" baseItem="0"/>
  </dataFields>
  <chartFormats count="11">
    <chartFormat chart="6" format="0" series="1">
      <pivotArea type="data" outline="0" fieldPosition="0">
        <references count="1">
          <reference field="4294967294" count="1" selected="0">
            <x v="0"/>
          </reference>
        </references>
      </pivotArea>
    </chartFormat>
    <chartFormat chart="8" format="0" series="1">
      <pivotArea type="data" outline="0" fieldPosition="0">
        <references count="2">
          <reference field="4294967294" count="1" selected="0">
            <x v="0"/>
          </reference>
          <reference field="8" count="1" selected="0">
            <x v="0"/>
          </reference>
        </references>
      </pivotArea>
    </chartFormat>
    <chartFormat chart="8" format="1" series="1">
      <pivotArea type="data" outline="0" fieldPosition="0">
        <references count="2">
          <reference field="4294967294" count="1" selected="0">
            <x v="0"/>
          </reference>
          <reference field="8" count="1" selected="0">
            <x v="1"/>
          </reference>
        </references>
      </pivotArea>
    </chartFormat>
    <chartFormat chart="8" format="2" series="1">
      <pivotArea type="data" outline="0" fieldPosition="0">
        <references count="3">
          <reference field="4294967294" count="1" selected="0">
            <x v="0"/>
          </reference>
          <reference field="7" count="1" selected="0">
            <x v="0"/>
          </reference>
          <reference field="8" count="1" selected="0">
            <x v="1"/>
          </reference>
        </references>
      </pivotArea>
    </chartFormat>
    <chartFormat chart="8" format="3" series="1">
      <pivotArea type="data" outline="0" fieldPosition="0">
        <references count="3">
          <reference field="4294967294" count="1" selected="0">
            <x v="0"/>
          </reference>
          <reference field="7" count="1" selected="0">
            <x v="2"/>
          </reference>
          <reference field="8" count="1" selected="0">
            <x v="1"/>
          </reference>
        </references>
      </pivotArea>
    </chartFormat>
    <chartFormat chart="8" format="4" series="1">
      <pivotArea type="data" outline="0" fieldPosition="0">
        <references count="3">
          <reference field="4294967294" count="1" selected="0">
            <x v="0"/>
          </reference>
          <reference field="7" count="1" selected="0">
            <x v="4"/>
          </reference>
          <reference field="8" count="1" selected="0">
            <x v="1"/>
          </reference>
        </references>
      </pivotArea>
    </chartFormat>
    <chartFormat chart="8" format="5" series="1">
      <pivotArea type="data" outline="0" fieldPosition="0">
        <references count="2">
          <reference field="4294967294" count="1" selected="0">
            <x v="0"/>
          </reference>
          <reference field="7" count="1" selected="0">
            <x v="0"/>
          </reference>
        </references>
      </pivotArea>
    </chartFormat>
    <chartFormat chart="8" format="6" series="1">
      <pivotArea type="data" outline="0" fieldPosition="0">
        <references count="2">
          <reference field="4294967294" count="1" selected="0">
            <x v="0"/>
          </reference>
          <reference field="7" count="1" selected="0">
            <x v="1"/>
          </reference>
        </references>
      </pivotArea>
    </chartFormat>
    <chartFormat chart="8" format="7" series="1">
      <pivotArea type="data" outline="0" fieldPosition="0">
        <references count="2">
          <reference field="4294967294" count="1" selected="0">
            <x v="0"/>
          </reference>
          <reference field="7" count="1" selected="0">
            <x v="2"/>
          </reference>
        </references>
      </pivotArea>
    </chartFormat>
    <chartFormat chart="8" format="8" series="1">
      <pivotArea type="data" outline="0" fieldPosition="0">
        <references count="2">
          <reference field="4294967294" count="1" selected="0">
            <x v="0"/>
          </reference>
          <reference field="7" count="1" selected="0">
            <x v="3"/>
          </reference>
        </references>
      </pivotArea>
    </chartFormat>
    <chartFormat chart="8" format="9" series="1">
      <pivotArea type="data" outline="0" fieldPosition="0">
        <references count="2">
          <reference field="4294967294" count="1" selected="0">
            <x v="0"/>
          </reference>
          <reference field="7"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AEC742F-3BFD-41B1-BE87-AF9A64955369}" name="AvgRating"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location ref="A56:B62" firstHeaderRow="1" firstDataRow="1" firstDataCol="1"/>
  <pivotFields count="27">
    <pivotField showAll="0"/>
    <pivotField numFmtId="14" showAll="0"/>
    <pivotField showAll="0">
      <items count="5">
        <item x="0"/>
        <item x="1"/>
        <item x="2"/>
        <item x="3"/>
        <item t="default"/>
      </items>
    </pivotField>
    <pivotField showAll="0"/>
    <pivotField showAll="0"/>
    <pivotField showAll="0"/>
    <pivotField showAll="0"/>
    <pivotField axis="axisRow" showAll="0">
      <items count="6">
        <item x="3"/>
        <item x="2"/>
        <item x="1"/>
        <item x="0"/>
        <item x="4"/>
        <item t="default"/>
      </items>
    </pivotField>
    <pivotField showAll="0"/>
    <pivotField showAll="0"/>
    <pivotField showAll="0"/>
    <pivotField showAll="0"/>
    <pivotField showAll="0"/>
    <pivotField showAll="0">
      <items count="5">
        <item x="3"/>
        <item x="1"/>
        <item x="2"/>
        <item x="0"/>
        <item t="default"/>
      </items>
    </pivotField>
    <pivotField showAll="0"/>
    <pivotField showAll="0"/>
    <pivotField showAll="0"/>
    <pivotField showAll="0"/>
    <pivotField dataField="1" showAll="0"/>
    <pivotField showAll="0"/>
    <pivotField showAll="0">
      <items count="5">
        <item x="2"/>
        <item x="1"/>
        <item x="3"/>
        <item x="0"/>
        <item t="default"/>
      </items>
    </pivotField>
    <pivotField showAll="0"/>
    <pivotField showAll="0"/>
    <pivotField showAll="0"/>
    <pivotField showAll="0"/>
    <pivotField showAll="0"/>
    <pivotField numFmtId="166" showAll="0"/>
  </pivotFields>
  <rowFields count="1">
    <field x="7"/>
  </rowFields>
  <rowItems count="6">
    <i>
      <x/>
    </i>
    <i>
      <x v="1"/>
    </i>
    <i>
      <x v="2"/>
    </i>
    <i>
      <x v="3"/>
    </i>
    <i>
      <x v="4"/>
    </i>
    <i t="grand">
      <x/>
    </i>
  </rowItems>
  <colItems count="1">
    <i/>
  </colItems>
  <dataFields count="1">
    <dataField name="Average of Rating" fld="18" subtotal="average" baseField="7" baseItem="0"/>
  </dataFields>
  <formats count="1">
    <format dxfId="2">
      <pivotArea collapsedLevelsAreSubtotals="1" fieldPosition="0">
        <references count="1">
          <reference field="7" count="0"/>
        </references>
      </pivotArea>
    </format>
  </formats>
  <chartFormats count="8">
    <chartFormat chart="9" format="0"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 chart="17" format="2" series="1">
      <pivotArea type="data" outline="0" fieldPosition="0">
        <references count="1">
          <reference field="4294967294" count="1" selected="0">
            <x v="0"/>
          </reference>
        </references>
      </pivotArea>
    </chartFormat>
    <chartFormat chart="17" format="3">
      <pivotArea type="data" outline="0" fieldPosition="0">
        <references count="2">
          <reference field="4294967294" count="1" selected="0">
            <x v="0"/>
          </reference>
          <reference field="7" count="1" selected="0">
            <x v="1"/>
          </reference>
        </references>
      </pivotArea>
    </chartFormat>
    <chartFormat chart="17" format="4">
      <pivotArea type="data" outline="0" fieldPosition="0">
        <references count="2">
          <reference field="4294967294" count="1" selected="0">
            <x v="0"/>
          </reference>
          <reference field="7" count="1" selected="0">
            <x v="2"/>
          </reference>
        </references>
      </pivotArea>
    </chartFormat>
    <chartFormat chart="17" format="5">
      <pivotArea type="data" outline="0" fieldPosition="0">
        <references count="2">
          <reference field="4294967294" count="1" selected="0">
            <x v="0"/>
          </reference>
          <reference field="7" count="1" selected="0">
            <x v="3"/>
          </reference>
        </references>
      </pivotArea>
    </chartFormat>
    <chartFormat chart="17" format="6">
      <pivotArea type="data" outline="0" fieldPosition="0">
        <references count="2">
          <reference field="4294967294" count="1" selected="0">
            <x v="0"/>
          </reference>
          <reference field="7" count="1" selected="0">
            <x v="4"/>
          </reference>
        </references>
      </pivotArea>
    </chartFormat>
    <chartFormat chart="17" format="7">
      <pivotArea type="data" outline="0" fieldPosition="0">
        <references count="2">
          <reference field="4294967294" count="1" selected="0">
            <x v="0"/>
          </reference>
          <reference field="7"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D3B16DD-2830-4013-AC5A-4F6B39144C39}" name="kpi 3"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2">
  <location ref="A86:B89" firstHeaderRow="1" firstDataRow="1" firstDataCol="1"/>
  <pivotFields count="27">
    <pivotField dataField="1" showAll="0"/>
    <pivotField numFmtId="14" showAll="0">
      <items count="2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t="default"/>
      </items>
    </pivotField>
    <pivotField showAll="0">
      <items count="5">
        <item x="0"/>
        <item x="1"/>
        <item x="2"/>
        <item x="3"/>
        <item t="default"/>
      </items>
    </pivotField>
    <pivotField showAll="0"/>
    <pivotField showAll="0"/>
    <pivotField showAll="0"/>
    <pivotField showAll="0"/>
    <pivotField showAll="0">
      <items count="6">
        <item x="3"/>
        <item x="2"/>
        <item x="1"/>
        <item x="0"/>
        <item x="4"/>
        <item t="default"/>
      </items>
    </pivotField>
    <pivotField showAll="0"/>
    <pivotField showAll="0"/>
    <pivotField showAll="0"/>
    <pivotField showAll="0"/>
    <pivotField showAll="0"/>
    <pivotField showAll="0">
      <items count="5">
        <item x="3"/>
        <item x="1"/>
        <item x="2"/>
        <item x="0"/>
        <item t="default"/>
      </items>
    </pivotField>
    <pivotField showAll="0"/>
    <pivotField showAll="0"/>
    <pivotField showAll="0"/>
    <pivotField showAll="0"/>
    <pivotField showAll="0"/>
    <pivotField showAll="0"/>
    <pivotField showAll="0">
      <items count="5">
        <item x="2"/>
        <item x="1"/>
        <item x="3"/>
        <item x="0"/>
        <item t="default"/>
      </items>
    </pivotField>
    <pivotField showAll="0">
      <items count="5">
        <item x="0"/>
        <item x="2"/>
        <item x="3"/>
        <item x="1"/>
        <item t="default"/>
      </items>
    </pivotField>
    <pivotField showAll="0">
      <items count="4">
        <item x="0"/>
        <item x="2"/>
        <item x="1"/>
        <item t="default"/>
      </items>
    </pivotField>
    <pivotField axis="axisRow" showAll="0">
      <items count="3">
        <item x="1"/>
        <item x="0"/>
        <item t="default"/>
      </items>
    </pivotField>
    <pivotField showAll="0"/>
    <pivotField showAll="0"/>
    <pivotField numFmtId="166" showAll="0"/>
  </pivotFields>
  <rowFields count="1">
    <field x="23"/>
  </rowFields>
  <rowItems count="3">
    <i>
      <x/>
    </i>
    <i>
      <x v="1"/>
    </i>
    <i t="grand">
      <x/>
    </i>
  </rowItems>
  <colItems count="1">
    <i/>
  </colItems>
  <dataFields count="1">
    <dataField name="Count of Travel_ID" fld="0" subtotal="count" baseField="0" baseItem="0"/>
  </dataFields>
  <pivotTableStyleInfo name="PivotStyleLight16" showRowHeaders="1" showColHeaders="1" showRowStripes="0" showColStripes="0" showLastColumn="1"/>
  <filters count="1">
    <filter fld="1" type="dateBetween" evalOrder="-1" id="9" name="Date">
      <autoFilter ref="A1">
        <filterColumn colId="0">
          <customFilters and="1">
            <customFilter operator="greaterThanOrEqual" val="44927"/>
            <customFilter operator="lessThanOrEqual" val="4529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D3F7383-8DA2-444F-A0DC-9455030CBFF1}" name="chart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3:B9" firstHeaderRow="1" firstDataRow="1" firstDataCol="1"/>
  <pivotFields count="27">
    <pivotField dataField="1" showAll="0"/>
    <pivotField numFmtId="14" showAll="0"/>
    <pivotField showAll="0">
      <items count="5">
        <item x="0"/>
        <item x="1"/>
        <item x="2"/>
        <item x="3"/>
        <item t="default"/>
      </items>
    </pivotField>
    <pivotField showAll="0"/>
    <pivotField showAll="0"/>
    <pivotField showAll="0"/>
    <pivotField showAll="0"/>
    <pivotField axis="axisRow" showAll="0" sortType="descending">
      <items count="6">
        <item x="3"/>
        <item x="2"/>
        <item x="1"/>
        <item x="0"/>
        <item x="4"/>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items count="5">
        <item x="3"/>
        <item x="1"/>
        <item x="2"/>
        <item x="0"/>
        <item t="default"/>
      </items>
    </pivotField>
    <pivotField showAll="0"/>
    <pivotField showAll="0"/>
    <pivotField showAll="0"/>
    <pivotField showAll="0"/>
    <pivotField showAll="0"/>
    <pivotField showAll="0"/>
    <pivotField showAll="0">
      <items count="5">
        <item x="2"/>
        <item x="1"/>
        <item x="3"/>
        <item x="0"/>
        <item t="default"/>
      </items>
    </pivotField>
    <pivotField showAll="0"/>
    <pivotField showAll="0"/>
    <pivotField showAll="0"/>
    <pivotField showAll="0"/>
    <pivotField showAll="0"/>
    <pivotField numFmtId="166" showAll="0"/>
  </pivotFields>
  <rowFields count="1">
    <field x="7"/>
  </rowFields>
  <rowItems count="6">
    <i>
      <x v="1"/>
    </i>
    <i>
      <x/>
    </i>
    <i>
      <x v="3"/>
    </i>
    <i>
      <x v="2"/>
    </i>
    <i>
      <x v="4"/>
    </i>
    <i t="grand">
      <x/>
    </i>
  </rowItems>
  <colItems count="1">
    <i/>
  </colItems>
  <dataFields count="1">
    <dataField name="Count of Travel_ID" fld="0" subtotal="count" baseField="0" baseItem="0"/>
  </dataFields>
  <chartFormats count="7">
    <chartFormat chart="3" format="0"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 chart="12" format="3">
      <pivotArea type="data" outline="0" fieldPosition="0">
        <references count="2">
          <reference field="4294967294" count="1" selected="0">
            <x v="0"/>
          </reference>
          <reference field="7" count="1" selected="0">
            <x v="1"/>
          </reference>
        </references>
      </pivotArea>
    </chartFormat>
    <chartFormat chart="12" format="4">
      <pivotArea type="data" outline="0" fieldPosition="0">
        <references count="2">
          <reference field="4294967294" count="1" selected="0">
            <x v="0"/>
          </reference>
          <reference field="7" count="1" selected="0">
            <x v="0"/>
          </reference>
        </references>
      </pivotArea>
    </chartFormat>
    <chartFormat chart="12" format="5">
      <pivotArea type="data" outline="0" fieldPosition="0">
        <references count="2">
          <reference field="4294967294" count="1" selected="0">
            <x v="0"/>
          </reference>
          <reference field="7" count="1" selected="0">
            <x v="3"/>
          </reference>
        </references>
      </pivotArea>
    </chartFormat>
    <chartFormat chart="12" format="6">
      <pivotArea type="data" outline="0" fieldPosition="0">
        <references count="2">
          <reference field="4294967294" count="1" selected="0">
            <x v="0"/>
          </reference>
          <reference field="7" count="1" selected="0">
            <x v="2"/>
          </reference>
        </references>
      </pivotArea>
    </chartFormat>
    <chartFormat chart="12" format="7">
      <pivotArea type="data" outline="0" fieldPosition="0">
        <references count="2">
          <reference field="4294967294" count="1" selected="0">
            <x v="0"/>
          </reference>
          <reference field="7"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B1ED365-49A6-4AC4-862E-D741BAA55CBE}" name="kpi 2"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2">
  <location ref="A80:B84" firstHeaderRow="1" firstDataRow="1" firstDataCol="1"/>
  <pivotFields count="27">
    <pivotField dataField="1" showAll="0"/>
    <pivotField numFmtId="14" showAll="0">
      <items count="2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t="default"/>
      </items>
    </pivotField>
    <pivotField showAll="0">
      <items count="5">
        <item x="0"/>
        <item x="1"/>
        <item x="2"/>
        <item x="3"/>
        <item t="default"/>
      </items>
    </pivotField>
    <pivotField showAll="0"/>
    <pivotField showAll="0"/>
    <pivotField showAll="0"/>
    <pivotField showAll="0"/>
    <pivotField showAll="0">
      <items count="6">
        <item x="3"/>
        <item x="2"/>
        <item x="1"/>
        <item x="0"/>
        <item x="4"/>
        <item t="default"/>
      </items>
    </pivotField>
    <pivotField showAll="0"/>
    <pivotField showAll="0"/>
    <pivotField showAll="0"/>
    <pivotField showAll="0"/>
    <pivotField showAll="0"/>
    <pivotField showAll="0">
      <items count="5">
        <item x="3"/>
        <item x="1"/>
        <item x="2"/>
        <item x="0"/>
        <item t="default"/>
      </items>
    </pivotField>
    <pivotField showAll="0"/>
    <pivotField showAll="0"/>
    <pivotField showAll="0"/>
    <pivotField showAll="0"/>
    <pivotField showAll="0"/>
    <pivotField showAll="0"/>
    <pivotField showAll="0">
      <items count="5">
        <item x="2"/>
        <item x="1"/>
        <item x="3"/>
        <item x="0"/>
        <item t="default"/>
      </items>
    </pivotField>
    <pivotField showAll="0"/>
    <pivotField axis="axisRow" showAll="0">
      <items count="4">
        <item x="0"/>
        <item x="2"/>
        <item x="1"/>
        <item t="default"/>
      </items>
    </pivotField>
    <pivotField showAll="0"/>
    <pivotField showAll="0"/>
    <pivotField showAll="0"/>
    <pivotField numFmtId="166" showAll="0"/>
  </pivotFields>
  <rowFields count="1">
    <field x="22"/>
  </rowFields>
  <rowItems count="4">
    <i>
      <x/>
    </i>
    <i>
      <x v="1"/>
    </i>
    <i>
      <x v="2"/>
    </i>
    <i t="grand">
      <x/>
    </i>
  </rowItems>
  <colItems count="1">
    <i/>
  </colItems>
  <dataFields count="1">
    <dataField name="Count of Travel_ID" fld="0" subtotal="count" baseField="0" baseItem="0"/>
  </dataFields>
  <pivotTableStyleInfo name="PivotStyleLight16" showRowHeaders="1" showColHeaders="1" showRowStripes="0" showColStripes="0" showLastColumn="1"/>
  <filters count="1">
    <filter fld="1" type="dateBetween" evalOrder="-1" id="9" name="Date">
      <autoFilter ref="A1">
        <filterColumn colId="0">
          <customFilters and="1">
            <customFilter operator="greaterThanOrEqual" val="44927"/>
            <customFilter operator="lessThanOrEqual" val="4529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C331019-C4E5-419F-A0E6-CD0A980AF77E}" name="kpi 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2">
  <location ref="A77:C78" firstHeaderRow="0" firstDataRow="1" firstDataCol="0"/>
  <pivotFields count="27">
    <pivotField dataField="1" showAll="0"/>
    <pivotField numFmtId="14" showAll="0">
      <items count="2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t="default"/>
      </items>
    </pivotField>
    <pivotField showAll="0">
      <items count="5">
        <item x="0"/>
        <item x="1"/>
        <item x="2"/>
        <item x="3"/>
        <item t="default"/>
      </items>
    </pivotField>
    <pivotField showAll="0"/>
    <pivotField showAll="0"/>
    <pivotField showAll="0"/>
    <pivotField showAll="0"/>
    <pivotField showAll="0">
      <items count="6">
        <item x="3"/>
        <item x="2"/>
        <item x="1"/>
        <item x="0"/>
        <item x="4"/>
        <item t="default"/>
      </items>
    </pivotField>
    <pivotField showAll="0"/>
    <pivotField showAll="0"/>
    <pivotField showAll="0"/>
    <pivotField showAll="0"/>
    <pivotField showAll="0"/>
    <pivotField showAll="0">
      <items count="5">
        <item x="3"/>
        <item x="1"/>
        <item x="2"/>
        <item x="0"/>
        <item t="default"/>
      </items>
    </pivotField>
    <pivotField showAll="0"/>
    <pivotField showAll="0"/>
    <pivotField dataField="1" showAll="0"/>
    <pivotField showAll="0"/>
    <pivotField dataField="1" showAll="0"/>
    <pivotField showAll="0"/>
    <pivotField showAll="0">
      <items count="5">
        <item x="2"/>
        <item x="1"/>
        <item x="3"/>
        <item x="0"/>
        <item t="default"/>
      </items>
    </pivotField>
    <pivotField showAll="0"/>
    <pivotField showAll="0"/>
    <pivotField showAll="0"/>
    <pivotField showAll="0"/>
    <pivotField showAll="0"/>
    <pivotField numFmtId="166" showAll="0"/>
  </pivotFields>
  <rowItems count="1">
    <i/>
  </rowItems>
  <colFields count="1">
    <field x="-2"/>
  </colFields>
  <colItems count="3">
    <i>
      <x/>
    </i>
    <i i="1">
      <x v="1"/>
    </i>
    <i i="2">
      <x v="2"/>
    </i>
  </colItems>
  <dataFields count="3">
    <dataField name="Count of Travel_ID" fld="0" subtotal="count" baseField="0" baseItem="0"/>
    <dataField name="Average of Rating" fld="18" subtotal="average" baseField="0" baseItem="0"/>
    <dataField name="Sum of Trip_Cost" fld="16" baseField="0" baseItem="0"/>
  </dataFields>
  <pivotTableStyleInfo name="PivotStyleLight16" showRowHeaders="1" showColHeaders="1" showRowStripes="0" showColStripes="0" showLastColumn="1"/>
  <filters count="1">
    <filter fld="1" type="dateBetween" evalOrder="-1" id="12" name="Date">
      <autoFilter ref="A1">
        <filterColumn colId="0">
          <customFilters and="1">
            <customFilter operator="greaterThanOrEqual" val="44927"/>
            <customFilter operator="lessThanOrEqual" val="4529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stination1" xr10:uid="{65896068-7AFD-4263-93BD-B90B96B8FEA4}" sourceName="Destination">
  <pivotTables>
    <pivotTable tabId="2" name="kpi 1"/>
    <pivotTable tabId="2" name="kpi 2"/>
    <pivotTable tabId="2" name="PivotTable24"/>
    <pivotTable tabId="2" name="kpi 3"/>
  </pivotTables>
  <data>
    <tabular pivotCacheId="1891558315">
      <items count="5">
        <i x="3" s="1"/>
        <i x="2" s="1"/>
        <i x="1" s="1"/>
        <i x="0" s="1"/>
        <i x="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 xr10:uid="{8F57214E-58D3-4D48-ABE1-4E6EEF9FC00A}" sourceName="Season">
  <pivotTables>
    <pivotTable tabId="2" name="kpi 1"/>
    <pivotTable tabId="2" name="kpi 2"/>
    <pivotTable tabId="2" name="chart1"/>
    <pivotTable tabId="2" name="chat2"/>
    <pivotTable tabId="2" name="PivotTable24"/>
    <pivotTable tabId="2" name="kpi 3"/>
    <pivotTable tabId="2" name="AvgRating"/>
    <pivotTable tabId="2" name="line Chart"/>
  </pivotTables>
  <data>
    <tabular pivotCacheId="1891558315">
      <items count="4">
        <i x="0" s="1"/>
        <i x="1" s="1"/>
        <i x="2"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ravel_Mode" xr10:uid="{C6A10A5A-4FDD-470C-A1ED-6650C7EB909E}" sourceName="Travel_Mode">
  <pivotTables>
    <pivotTable tabId="2" name="kpi 1"/>
    <pivotTable tabId="2" name="kpi 2"/>
    <pivotTable tabId="2" name="chart1"/>
    <pivotTable tabId="2" name="PivotTable24"/>
    <pivotTable tabId="2" name="kpi 3"/>
    <pivotTable tabId="2" name="AvgRating"/>
  </pivotTables>
  <data>
    <tabular pivotCacheId="1891558315">
      <items count="4">
        <i x="3" s="1"/>
        <i x="1" s="1"/>
        <i x="2"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ravel_Agent" xr10:uid="{D5F841AA-488C-483D-8775-4F0132FE74BC}" sourceName="Travel_Agent">
  <pivotTables>
    <pivotTable tabId="2" name="kpi 1"/>
    <pivotTable tabId="2" name="chart1"/>
    <pivotTable tabId="2" name="kpi 2"/>
    <pivotTable tabId="2" name="PivotTable24"/>
    <pivotTable tabId="2" name="kpi 3"/>
    <pivotTable tabId="2" name="AvgRating"/>
    <pivotTable tabId="2" name="line Chart"/>
  </pivotTables>
  <data>
    <tabular pivotCacheId="1891558315">
      <items count="4">
        <i x="2" s="1"/>
        <i x="1" s="1"/>
        <i x="3" s="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ooking_Status" xr10:uid="{5E678C6C-82DE-4735-A40C-8749096BB39C}" sourceName="Booking_Status">
  <extLst>
    <x:ext xmlns:x15="http://schemas.microsoft.com/office/spreadsheetml/2010/11/main" uri="{2F2917AC-EB37-4324-AD4E-5DD8C200BD13}">
      <x15:tableSlicerCache tableId="1" column="23"/>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stination" xr10:uid="{D5BA4F41-9C45-47E2-BEC1-21252EDED0F6}" sourceName="Destination">
  <extLst>
    <x:ext xmlns:x15="http://schemas.microsoft.com/office/spreadsheetml/2010/11/main" uri="{2F2917AC-EB37-4324-AD4E-5DD8C200BD13}">
      <x15:tableSlicerCache tableId="1"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stination 2" xr10:uid="{240917A0-41D5-4D9B-9BEA-21E2780213AD}" cache="Slicer_Destination1" caption="Destination" style="Slicer Style 1" rowHeight="468000"/>
  <slicer name="Season 1" xr10:uid="{30E0B492-B3CE-4C58-BBE9-E08475077DC8}" cache="Slicer_Season" caption="Season" style="Slicer Style 1" rowHeight="468000"/>
  <slicer name="Travel_Mode 1" xr10:uid="{0C3924CF-21D9-46E1-87F3-5D929DEBC5C1}" cache="Slicer_Travel_Mode" caption="Travel_Mode" style="Slicer Style 1" rowHeight="468000"/>
  <slicer name="Travel_Agent 1" xr10:uid="{FB27505E-3AB6-47C6-B33E-95920A54D5B9}" cache="Slicer_Travel_Agent" caption="Travel_Agent" style="Slicer Style 1" rowHeight="432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stination 1" xr10:uid="{FBEC8D14-DA9D-4A6D-83FC-08B89F6AC092}" cache="Slicer_Destination1" caption="Destination" rowHeight="241300"/>
  <slicer name="Season" xr10:uid="{E0D2150B-B9A4-4BC8-8A8A-ABA9FE828667}" cache="Slicer_Season" caption="Season" rowHeight="241300"/>
  <slicer name="Travel_Mode" xr10:uid="{1E5C7317-6EEE-46D5-818D-924AF61BA212}" cache="Slicer_Travel_Mode" caption="Travel_Mode" rowHeight="241300"/>
  <slicer name="Travel_Agent" xr10:uid="{44517DDA-41BD-493D-8453-CAA7B2E7B998}" cache="Slicer_Travel_Agent" caption="Travel_Agent"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ooking_Status" xr10:uid="{7B5D58C5-7D4B-44D8-BFD9-D877D1754195}" cache="Slicer_Booking_Status" caption="Booking_Status" columnCount="2" style="Slicer Style 1" rowHeight="241300"/>
  <slicer name="Destination" xr10:uid="{22F0F06E-28E2-4F39-9609-6314070642CE}" cache="Slicer_Destination" caption="Destination" style="Slicer Style 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6699C7-0D58-46FF-9988-20BD00E4EF19}" name="Table1" displayName="Table1" ref="A1:AA2001" totalsRowShown="0">
  <autoFilter ref="A1:AA2001" xr:uid="{B90BBFF0-1CBF-4599-9EF3-C2FCFB40167D}"/>
  <tableColumns count="27">
    <tableColumn id="1" xr3:uid="{D2F59BD6-6DA1-46DD-93E5-BBD8935D437E}" name="Travel_ID"/>
    <tableColumn id="2" xr3:uid="{3D72CB46-6E7E-49AD-B41F-DDA06CC9ECAF}" name="Date" dataDxfId="1"/>
    <tableColumn id="3" xr3:uid="{1C8BAF93-CFA7-4611-81C8-41BCA5909EE1}" name="Season"/>
    <tableColumn id="4" xr3:uid="{EC9E4347-0079-4B40-A04B-1FE473E045DB}" name="Customer_ID"/>
    <tableColumn id="5" xr3:uid="{E056CC9E-C79C-4BA3-A6CA-92CEDA5349C5}" name="Customer_Name"/>
    <tableColumn id="6" xr3:uid="{04320654-A888-4D04-949F-C40AF2665DD9}" name="Customer_Age"/>
    <tableColumn id="7" xr3:uid="{D29074EC-781C-4401-B047-DF4A8D8EBA88}" name="Gender"/>
    <tableColumn id="8" xr3:uid="{97E9DAC9-363B-4AA4-B7A4-95EB4644B24E}" name="Destination"/>
    <tableColumn id="9" xr3:uid="{82EB1D88-9330-4E48-88E6-04A80B9074E9}" name="Region"/>
    <tableColumn id="10" xr3:uid="{827177B4-8191-4EF5-B690-1722CC4D0E52}" name="Country"/>
    <tableColumn id="11" xr3:uid="{8560C04A-CBA8-4F5E-BF5D-48211BC83B85}" name="City"/>
    <tableColumn id="12" xr3:uid="{744F3D09-5453-4F1B-817D-B1087BCD1B52}" name="Duration_Days"/>
    <tableColumn id="13" xr3:uid="{089358D2-88D7-4168-89D4-B7440DF0BD7A}" name="Group_Size"/>
    <tableColumn id="14" xr3:uid="{06F2BE22-4ACF-4B55-9562-DDEFBD133BED}" name="Travel_Mode"/>
    <tableColumn id="15" xr3:uid="{8F30967A-A651-43BD-80B9-6850CAE09142}" name="Accommodation"/>
    <tableColumn id="16" xr3:uid="{70F104F3-5882-4992-BF96-D6E1C0BE66FB}" name="Meal_Plan"/>
    <tableColumn id="17" xr3:uid="{CBF59F4C-5F0D-4959-8754-96AE151431DC}" name="Trip_Cost"/>
    <tableColumn id="18" xr3:uid="{577999D1-8758-41ED-A545-71A08C2C61AB}" name="Discount"/>
    <tableColumn id="19" xr3:uid="{13C55EAA-B52E-4021-9444-01EAD36774E0}" name="Rating"/>
    <tableColumn id="20" xr3:uid="{D6460464-56AC-4BE9-9B84-B0BF475266FE}" name="Feedback"/>
    <tableColumn id="21" xr3:uid="{3A219678-5D54-4570-8FD0-7EA86BF23105}" name="Travel_Agent"/>
    <tableColumn id="22" xr3:uid="{06385273-FFAD-4727-B374-AA8F6639AAF1}" name="Booking_Source"/>
    <tableColumn id="23" xr3:uid="{BDE2D9B8-10FA-41F0-9CF9-0FA75FE5CEB0}" name="Booking_Status"/>
    <tableColumn id="24" xr3:uid="{299949DE-B0AF-4206-B9A8-2A148590371C}" name="Rebooked"/>
    <tableColumn id="25" xr3:uid="{E1BECE5D-69A5-4854-87DB-8B67B4030297}" name="Referral_Code"/>
    <tableColumn id="26" xr3:uid="{43CC10A7-4957-416A-9687-9573C8313B39}" name="Special_Request"/>
    <tableColumn id="27" xr3:uid="{49A95AD8-0A96-4469-A34E-2DB090EB344C}" name="month&amp;Year" dataDxfId="0">
      <calculatedColumnFormula>Table1[[#This Row],[Date]]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5.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microsoft.com/office/2007/relationships/slicer" Target="../slicers/slicer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microsoft.com/office/2007/relationships/slicer" Target="../slicers/slicer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drawing" Target="../drawings/drawing6.xml"/><Relationship Id="rId5" Type="http://schemas.openxmlformats.org/officeDocument/2006/relationships/pivotTable" Target="../pivotTables/pivotTable5.xml"/><Relationship Id="rId10" Type="http://schemas.openxmlformats.org/officeDocument/2006/relationships/printerSettings" Target="../printerSettings/printerSettings2.bin"/><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F5C66-D84A-4157-85B0-11C896737044}">
  <sheetPr codeName="Sheet2"/>
  <dimension ref="A1"/>
  <sheetViews>
    <sheetView showGridLines="0" showRowColHeaders="0" zoomScale="70" zoomScaleNormal="70" workbookViewId="0"/>
  </sheetViews>
  <sheetFormatPr defaultRowHeight="15" x14ac:dyDescent="0.25"/>
  <cols>
    <col min="1" max="16384" width="9.140625" style="12"/>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BA699-F28C-4D3D-9E1E-DBFB1FA19535}">
  <sheetPr codeName="Sheet5"/>
  <dimension ref="A1"/>
  <sheetViews>
    <sheetView showGridLines="0" showRowColHeaders="0" workbookViewId="0"/>
  </sheetViews>
  <sheetFormatPr defaultRowHeight="15" x14ac:dyDescent="0.25"/>
  <cols>
    <col min="1" max="16384" width="9.140625" style="13"/>
  </cols>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F4BECF-64F6-4BF8-AB9A-619AE2A85177}">
  <sheetPr codeName="Sheet6"/>
  <dimension ref="A1"/>
  <sheetViews>
    <sheetView workbookViewId="0"/>
  </sheetViews>
  <sheetFormatPr defaultRowHeight="15" x14ac:dyDescent="0.25"/>
  <cols>
    <col min="1" max="16384" width="9.140625" style="13"/>
  </cols>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6155F8-CED8-4F0D-AEE2-B32B5EBF0489}">
  <sheetPr codeName="Sheet7"/>
  <dimension ref="A1"/>
  <sheetViews>
    <sheetView zoomScaleNormal="100" workbookViewId="0"/>
  </sheetViews>
  <sheetFormatPr defaultRowHeight="15" x14ac:dyDescent="0.25"/>
  <cols>
    <col min="1" max="16384" width="9.140625" style="13"/>
  </cols>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0EEC00-5615-4556-95D3-A4988CFDCF55}">
  <sheetPr codeName="Sheet4">
    <pageSetUpPr fitToPage="1"/>
  </sheetPr>
  <dimension ref="AH14"/>
  <sheetViews>
    <sheetView showGridLines="0" showRowColHeaders="0" tabSelected="1" zoomScale="70" zoomScaleNormal="70" workbookViewId="0"/>
  </sheetViews>
  <sheetFormatPr defaultRowHeight="15" x14ac:dyDescent="0.25"/>
  <cols>
    <col min="1" max="16384" width="9.140625" style="6"/>
  </cols>
  <sheetData>
    <row r="14" spans="34:34" x14ac:dyDescent="0.25">
      <c r="AH14" s="11"/>
    </row>
  </sheetData>
  <pageMargins left="0.25" right="0.25" top="0.75" bottom="0.75" header="0.3" footer="0.3"/>
  <pageSetup paperSize="12" scale="56" fitToHeight="0" orientation="landscape" cellComments="atEnd" r:id="rId1"/>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9AFE9A-247B-4461-9EF1-CE3997748122}">
  <sheetPr codeName="Sheet3"/>
  <dimension ref="A3:I99"/>
  <sheetViews>
    <sheetView topLeftCell="A2" zoomScale="115" zoomScaleNormal="115" workbookViewId="0"/>
  </sheetViews>
  <sheetFormatPr defaultRowHeight="15" x14ac:dyDescent="0.25"/>
  <cols>
    <col min="1" max="1" width="13.140625" bestFit="1" customWidth="1"/>
    <col min="2" max="2" width="17.5703125" bestFit="1" customWidth="1"/>
    <col min="3" max="3" width="16" bestFit="1" customWidth="1"/>
    <col min="4" max="4" width="6.28515625" bestFit="1" customWidth="1"/>
    <col min="5" max="5" width="11.28515625" bestFit="1" customWidth="1"/>
    <col min="6" max="6" width="22" customWidth="1"/>
    <col min="7" max="7" width="17" bestFit="1" customWidth="1"/>
    <col min="8" max="8" width="16.28515625" customWidth="1"/>
    <col min="9" max="9" width="12" bestFit="1" customWidth="1"/>
    <col min="10" max="10" width="13.28515625" bestFit="1" customWidth="1"/>
    <col min="11" max="11" width="16" bestFit="1" customWidth="1"/>
    <col min="12" max="12" width="11.28515625" bestFit="1" customWidth="1"/>
  </cols>
  <sheetData>
    <row r="3" spans="1:9" x14ac:dyDescent="0.25">
      <c r="A3" s="2" t="s">
        <v>4090</v>
      </c>
      <c r="B3" t="s">
        <v>4092</v>
      </c>
    </row>
    <row r="4" spans="1:9" x14ac:dyDescent="0.25">
      <c r="A4" s="3" t="s">
        <v>4087</v>
      </c>
      <c r="B4">
        <v>437</v>
      </c>
    </row>
    <row r="5" spans="1:9" x14ac:dyDescent="0.25">
      <c r="A5" s="3" t="s">
        <v>79</v>
      </c>
      <c r="B5">
        <v>396</v>
      </c>
      <c r="H5" t="str">
        <f>A4</f>
        <v>Himachal Pradesh</v>
      </c>
      <c r="I5">
        <f>GETPIVOTDATA("Travel_ID",$A$3,"Destination","Himachal Pradesh")</f>
        <v>437</v>
      </c>
    </row>
    <row r="6" spans="1:9" x14ac:dyDescent="0.25">
      <c r="A6" s="3" t="s">
        <v>31</v>
      </c>
      <c r="B6">
        <v>393</v>
      </c>
      <c r="H6" t="str">
        <f t="shared" ref="H6:H9" si="0">A5</f>
        <v>Goa</v>
      </c>
      <c r="I6">
        <f>GETPIVOTDATA("Travel_ID",$A$3,"Destination","Goa")</f>
        <v>396</v>
      </c>
    </row>
    <row r="7" spans="1:9" x14ac:dyDescent="0.25">
      <c r="A7" s="3" t="s">
        <v>48</v>
      </c>
      <c r="B7">
        <v>390</v>
      </c>
      <c r="H7" t="str">
        <f t="shared" si="0"/>
        <v>Ladakh</v>
      </c>
      <c r="I7">
        <f>GETPIVOTDATA("Travel_ID",$A$3,"Destination","Ladakh")</f>
        <v>393</v>
      </c>
    </row>
    <row r="8" spans="1:9" x14ac:dyDescent="0.25">
      <c r="A8" s="3" t="s">
        <v>4088</v>
      </c>
      <c r="B8">
        <v>384</v>
      </c>
      <c r="H8" t="str">
        <f t="shared" si="0"/>
        <v>Kerala</v>
      </c>
      <c r="I8">
        <f>GETPIVOTDATA("Travel_ID",$A$3,"Destination","Kerala")</f>
        <v>390</v>
      </c>
    </row>
    <row r="9" spans="1:9" x14ac:dyDescent="0.25">
      <c r="A9" s="3" t="s">
        <v>4091</v>
      </c>
      <c r="B9">
        <v>2000</v>
      </c>
      <c r="H9" t="str">
        <f t="shared" si="0"/>
        <v>Tamil Nadu</v>
      </c>
      <c r="I9">
        <f>GETPIVOTDATA("Travel_ID",$A$3,"Destination","Tamil Nadu")</f>
        <v>384</v>
      </c>
    </row>
    <row r="18" spans="1:2" x14ac:dyDescent="0.25">
      <c r="A18" s="2" t="s">
        <v>4090</v>
      </c>
      <c r="B18" t="s">
        <v>4092</v>
      </c>
    </row>
    <row r="19" spans="1:2" x14ac:dyDescent="0.25">
      <c r="A19" s="3" t="s">
        <v>41</v>
      </c>
      <c r="B19" s="4">
        <v>0.32700000000000001</v>
      </c>
    </row>
    <row r="20" spans="1:2" x14ac:dyDescent="0.25">
      <c r="A20" s="3" t="s">
        <v>101</v>
      </c>
      <c r="B20" s="4">
        <v>0.32450000000000001</v>
      </c>
    </row>
    <row r="21" spans="1:2" x14ac:dyDescent="0.25">
      <c r="A21" s="3" t="s">
        <v>56</v>
      </c>
      <c r="B21" s="4">
        <v>0.34849999999999998</v>
      </c>
    </row>
    <row r="22" spans="1:2" x14ac:dyDescent="0.25">
      <c r="A22" s="3" t="s">
        <v>4091</v>
      </c>
      <c r="B22" s="4">
        <v>1</v>
      </c>
    </row>
    <row r="32" spans="1:2" x14ac:dyDescent="0.25">
      <c r="A32" s="2" t="s">
        <v>4092</v>
      </c>
      <c r="B32" s="2" t="s">
        <v>4093</v>
      </c>
    </row>
    <row r="33" spans="1:4" x14ac:dyDescent="0.25">
      <c r="A33" s="2" t="s">
        <v>4090</v>
      </c>
      <c r="B33" t="s">
        <v>32</v>
      </c>
      <c r="C33" t="s">
        <v>49</v>
      </c>
      <c r="D33" t="s">
        <v>4091</v>
      </c>
    </row>
    <row r="34" spans="1:4" x14ac:dyDescent="0.25">
      <c r="A34" s="3" t="s">
        <v>79</v>
      </c>
      <c r="C34">
        <v>396</v>
      </c>
      <c r="D34">
        <v>396</v>
      </c>
    </row>
    <row r="35" spans="1:4" x14ac:dyDescent="0.25">
      <c r="A35" s="3" t="s">
        <v>4087</v>
      </c>
      <c r="B35">
        <v>437</v>
      </c>
      <c r="D35">
        <v>437</v>
      </c>
    </row>
    <row r="36" spans="1:4" x14ac:dyDescent="0.25">
      <c r="A36" s="3" t="s">
        <v>48</v>
      </c>
      <c r="C36">
        <v>390</v>
      </c>
      <c r="D36">
        <v>390</v>
      </c>
    </row>
    <row r="37" spans="1:4" x14ac:dyDescent="0.25">
      <c r="A37" s="3" t="s">
        <v>31</v>
      </c>
      <c r="B37">
        <v>393</v>
      </c>
      <c r="D37">
        <v>393</v>
      </c>
    </row>
    <row r="38" spans="1:4" x14ac:dyDescent="0.25">
      <c r="A38" s="3" t="s">
        <v>4088</v>
      </c>
      <c r="C38">
        <v>384</v>
      </c>
      <c r="D38">
        <v>384</v>
      </c>
    </row>
    <row r="39" spans="1:4" x14ac:dyDescent="0.25">
      <c r="A39" s="3" t="s">
        <v>4091</v>
      </c>
      <c r="B39">
        <v>830</v>
      </c>
      <c r="C39">
        <v>1170</v>
      </c>
      <c r="D39">
        <v>2000</v>
      </c>
    </row>
    <row r="46" spans="1:4" x14ac:dyDescent="0.25">
      <c r="A46" s="2" t="s">
        <v>4090</v>
      </c>
      <c r="B46" t="s">
        <v>4092</v>
      </c>
    </row>
    <row r="47" spans="1:4" x14ac:dyDescent="0.25">
      <c r="A47" s="3" t="s">
        <v>80</v>
      </c>
      <c r="B47">
        <v>509</v>
      </c>
    </row>
    <row r="48" spans="1:4" x14ac:dyDescent="0.25">
      <c r="A48" s="3" t="s">
        <v>51</v>
      </c>
      <c r="B48">
        <v>490</v>
      </c>
    </row>
    <row r="49" spans="1:5" x14ac:dyDescent="0.25">
      <c r="A49" s="3" t="s">
        <v>72</v>
      </c>
      <c r="B49">
        <v>502</v>
      </c>
    </row>
    <row r="50" spans="1:5" x14ac:dyDescent="0.25">
      <c r="A50" s="3" t="s">
        <v>35</v>
      </c>
      <c r="B50">
        <v>499</v>
      </c>
    </row>
    <row r="51" spans="1:5" x14ac:dyDescent="0.25">
      <c r="A51" s="3" t="s">
        <v>4091</v>
      </c>
      <c r="B51">
        <v>2000</v>
      </c>
    </row>
    <row r="56" spans="1:5" x14ac:dyDescent="0.25">
      <c r="A56" s="2" t="s">
        <v>4090</v>
      </c>
      <c r="B56" t="s">
        <v>4094</v>
      </c>
    </row>
    <row r="57" spans="1:5" x14ac:dyDescent="0.25">
      <c r="A57" s="3" t="s">
        <v>79</v>
      </c>
      <c r="B57" s="5">
        <v>3.0856060606060578</v>
      </c>
      <c r="E57" s="5"/>
    </row>
    <row r="58" spans="1:5" x14ac:dyDescent="0.25">
      <c r="A58" s="3" t="s">
        <v>4087</v>
      </c>
      <c r="B58" s="5">
        <v>3.0540045766590391</v>
      </c>
      <c r="E58" s="5"/>
    </row>
    <row r="59" spans="1:5" x14ac:dyDescent="0.25">
      <c r="A59" s="3" t="s">
        <v>48</v>
      </c>
      <c r="B59" s="5">
        <v>2.9817948717948708</v>
      </c>
      <c r="E59" s="5"/>
    </row>
    <row r="60" spans="1:5" x14ac:dyDescent="0.25">
      <c r="A60" s="3" t="s">
        <v>31</v>
      </c>
      <c r="B60" s="5">
        <v>2.9989821882951651</v>
      </c>
      <c r="E60" s="5"/>
    </row>
    <row r="61" spans="1:5" x14ac:dyDescent="0.25">
      <c r="A61" s="3" t="s">
        <v>4088</v>
      </c>
      <c r="B61" s="5">
        <v>3.0617187499999985</v>
      </c>
      <c r="E61" s="5"/>
    </row>
    <row r="62" spans="1:5" x14ac:dyDescent="0.25">
      <c r="A62" s="3" t="s">
        <v>4091</v>
      </c>
      <c r="B62">
        <v>3.0368500000000016</v>
      </c>
    </row>
    <row r="77" spans="1:7" x14ac:dyDescent="0.25">
      <c r="A77" t="s">
        <v>4092</v>
      </c>
      <c r="B77" t="s">
        <v>4094</v>
      </c>
      <c r="C77" t="s">
        <v>4099</v>
      </c>
      <c r="F77" t="s">
        <v>4095</v>
      </c>
      <c r="G77">
        <f>GETPIVOTDATA("Travel_ID",$A$77)</f>
        <v>2000</v>
      </c>
    </row>
    <row r="78" spans="1:7" x14ac:dyDescent="0.25">
      <c r="A78">
        <v>2000</v>
      </c>
      <c r="B78">
        <v>3.0368500000000043</v>
      </c>
      <c r="C78">
        <v>53872381.099999972</v>
      </c>
      <c r="F78" t="s">
        <v>4096</v>
      </c>
      <c r="G78">
        <f>GETPIVOTDATA("Travel_ID",$A$80,"Booking_Status","Confirmed")</f>
        <v>649</v>
      </c>
    </row>
    <row r="79" spans="1:7" x14ac:dyDescent="0.25">
      <c r="F79" t="s">
        <v>4097</v>
      </c>
      <c r="G79">
        <f>GETPIVOTDATA("Travel_ID",$A$80,"Booking_Status","Cancelled")</f>
        <v>654</v>
      </c>
    </row>
    <row r="80" spans="1:7" x14ac:dyDescent="0.25">
      <c r="A80" s="2" t="s">
        <v>4090</v>
      </c>
      <c r="B80" t="s">
        <v>4092</v>
      </c>
      <c r="F80" t="s">
        <v>4098</v>
      </c>
      <c r="G80" s="7">
        <f>GETPIVOTDATA("Average of Rating",$A$77)</f>
        <v>3.0368500000000043</v>
      </c>
    </row>
    <row r="81" spans="1:8" x14ac:dyDescent="0.25">
      <c r="A81" s="3" t="s">
        <v>41</v>
      </c>
      <c r="B81">
        <v>654</v>
      </c>
      <c r="F81" t="s">
        <v>4100</v>
      </c>
      <c r="G81" s="8">
        <f>GETPIVOTDATA("Sum of Trip_Cost",$A$77)</f>
        <v>53872381.099999972</v>
      </c>
    </row>
    <row r="82" spans="1:8" x14ac:dyDescent="0.25">
      <c r="A82" s="3" t="s">
        <v>101</v>
      </c>
      <c r="B82">
        <v>649</v>
      </c>
      <c r="F82" t="s">
        <v>4102</v>
      </c>
      <c r="G82">
        <f>GETPIVOTDATA("Travel_ID",$A$86,"Rebooked","No")</f>
        <v>969</v>
      </c>
    </row>
    <row r="83" spans="1:8" x14ac:dyDescent="0.25">
      <c r="A83" s="3" t="s">
        <v>56</v>
      </c>
      <c r="B83">
        <v>697</v>
      </c>
    </row>
    <row r="84" spans="1:8" x14ac:dyDescent="0.25">
      <c r="A84" s="3" t="s">
        <v>4091</v>
      </c>
      <c r="B84">
        <v>2000</v>
      </c>
    </row>
    <row r="86" spans="1:8" x14ac:dyDescent="0.25">
      <c r="A86" s="2" t="s">
        <v>4090</v>
      </c>
      <c r="B86" t="s">
        <v>4092</v>
      </c>
    </row>
    <row r="87" spans="1:8" x14ac:dyDescent="0.25">
      <c r="A87" s="3" t="s">
        <v>57</v>
      </c>
      <c r="B87">
        <v>969</v>
      </c>
    </row>
    <row r="88" spans="1:8" x14ac:dyDescent="0.25">
      <c r="A88" s="3" t="s">
        <v>42</v>
      </c>
      <c r="B88">
        <v>1031</v>
      </c>
    </row>
    <row r="89" spans="1:8" x14ac:dyDescent="0.25">
      <c r="A89" s="3" t="s">
        <v>4091</v>
      </c>
      <c r="B89">
        <v>2000</v>
      </c>
    </row>
    <row r="93" spans="1:8" x14ac:dyDescent="0.25">
      <c r="A93" s="2" t="s">
        <v>4090</v>
      </c>
      <c r="B93" t="s">
        <v>4092</v>
      </c>
      <c r="C93" t="s">
        <v>4099</v>
      </c>
    </row>
    <row r="94" spans="1:8" x14ac:dyDescent="0.25">
      <c r="A94" s="3" t="s">
        <v>50</v>
      </c>
      <c r="B94">
        <v>390</v>
      </c>
      <c r="C94">
        <v>10544488.639999991</v>
      </c>
      <c r="F94" t="str">
        <f>A94</f>
        <v>Kochi</v>
      </c>
      <c r="G94">
        <f>GETPIVOTDATA("Count of Travel_ID",$A$93,"City","Kochi")</f>
        <v>390</v>
      </c>
      <c r="H94" s="10">
        <f>GETPIVOTDATA("Sum of Trip_Cost",$A$93,"City","Kochi")</f>
        <v>10544488.639999991</v>
      </c>
    </row>
    <row r="95" spans="1:8" x14ac:dyDescent="0.25">
      <c r="A95" s="3" t="s">
        <v>100</v>
      </c>
      <c r="B95">
        <v>393</v>
      </c>
      <c r="C95">
        <v>10216575.839999991</v>
      </c>
      <c r="F95" t="str">
        <f t="shared" ref="F95:F98" si="1">A95</f>
        <v>Leh</v>
      </c>
      <c r="G95">
        <f>GETPIVOTDATA("Count of Travel_ID",$A$93,"City","Leh")</f>
        <v>393</v>
      </c>
      <c r="H95" s="10">
        <f>GETPIVOTDATA("Sum of Trip_Cost",$A$93,"City","Leh")</f>
        <v>10216575.839999991</v>
      </c>
    </row>
    <row r="96" spans="1:8" x14ac:dyDescent="0.25">
      <c r="A96" s="3" t="s">
        <v>118</v>
      </c>
      <c r="B96">
        <v>384</v>
      </c>
      <c r="C96">
        <v>9967191.8800000027</v>
      </c>
      <c r="F96" t="str">
        <f t="shared" si="1"/>
        <v>Ooty</v>
      </c>
      <c r="G96">
        <f>GETPIVOTDATA("Count of Travel_ID",$A$93,"City","Ooty")</f>
        <v>384</v>
      </c>
      <c r="H96" s="10">
        <f>GETPIVOTDATA("Sum of Trip_Cost",$A$93,"City","Ooty")</f>
        <v>9967191.8800000027</v>
      </c>
    </row>
    <row r="97" spans="1:8" x14ac:dyDescent="0.25">
      <c r="A97" s="3" t="s">
        <v>34</v>
      </c>
      <c r="B97">
        <v>396</v>
      </c>
      <c r="C97">
        <v>11090124.059999995</v>
      </c>
      <c r="F97" t="str">
        <f t="shared" si="1"/>
        <v>Panaji</v>
      </c>
      <c r="G97">
        <f>GETPIVOTDATA("Count of Travel_ID",$A$93,"City","Panaji")</f>
        <v>396</v>
      </c>
      <c r="H97" s="10">
        <f>GETPIVOTDATA("Sum of Trip_Cost",$A$93,"City","Panaji")</f>
        <v>11090124.059999995</v>
      </c>
    </row>
    <row r="98" spans="1:8" x14ac:dyDescent="0.25">
      <c r="A98" s="3" t="s">
        <v>71</v>
      </c>
      <c r="B98">
        <v>437</v>
      </c>
      <c r="C98">
        <v>12054000.680000007</v>
      </c>
      <c r="F98" t="str">
        <f t="shared" si="1"/>
        <v>Shimla</v>
      </c>
      <c r="G98">
        <f>GETPIVOTDATA("Count of Travel_ID",$A$93,"City","Shimla")</f>
        <v>437</v>
      </c>
      <c r="H98" s="10">
        <f>GETPIVOTDATA("Sum of Trip_Cost",$A$93,"City","Shimla")</f>
        <v>12054000.680000007</v>
      </c>
    </row>
    <row r="99" spans="1:8" x14ac:dyDescent="0.25">
      <c r="A99" s="3" t="s">
        <v>4091</v>
      </c>
      <c r="B99">
        <v>2000</v>
      </c>
      <c r="C99">
        <v>53872381.099999852</v>
      </c>
    </row>
  </sheetData>
  <pageMargins left="0.7" right="0.7" top="0.75" bottom="0.75" header="0.3" footer="0.3"/>
  <pageSetup paperSize="9" orientation="portrait" r:id="rId10"/>
  <drawing r:id="rId11"/>
  <extLst>
    <ext xmlns:x14="http://schemas.microsoft.com/office/spreadsheetml/2009/9/main" uri="{A8765BA9-456A-4dab-B4F3-ACF838C121DE}">
      <x14:slicerList>
        <x14:slicer r:id="rId12"/>
      </x14:slicerList>
    </ext>
    <ext xmlns:x15="http://schemas.microsoft.com/office/spreadsheetml/2010/11/main" uri="{3A4CF648-6AED-40f4-86FF-DC5316D8AED3}">
      <x14:slicerList xmlns:x14="http://schemas.microsoft.com/office/spreadsheetml/2009/9/main">
        <x14:slicer r:id="rId1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0BBFF0-1CBF-4599-9EF3-C2FCFB40167D}">
  <sheetPr codeName="Sheet1"/>
  <dimension ref="A1:AA2001"/>
  <sheetViews>
    <sheetView workbookViewId="0"/>
  </sheetViews>
  <sheetFormatPr defaultRowHeight="15" x14ac:dyDescent="0.25"/>
  <cols>
    <col min="1" max="2" width="13" customWidth="1"/>
    <col min="3" max="3" width="11.5703125" customWidth="1"/>
    <col min="4" max="4" width="14.5703125" customWidth="1"/>
    <col min="5" max="5" width="18" customWidth="1"/>
    <col min="6" max="6" width="16.140625" customWidth="1"/>
    <col min="7" max="7" width="10.42578125" customWidth="1"/>
    <col min="8" max="8" width="17.7109375" customWidth="1"/>
    <col min="9" max="9" width="10.85546875" customWidth="1"/>
    <col min="10" max="10" width="10.7109375" customWidth="1"/>
    <col min="11" max="11" width="11.140625" customWidth="1"/>
    <col min="12" max="12" width="16" customWidth="1"/>
    <col min="13" max="13" width="13.28515625" customWidth="1"/>
    <col min="14" max="14" width="14.85546875" customWidth="1"/>
    <col min="15" max="15" width="17.5703125" customWidth="1"/>
    <col min="16" max="16" width="12.85546875" bestFit="1" customWidth="1"/>
    <col min="17" max="17" width="11.42578125" customWidth="1"/>
    <col min="18" max="18" width="10.85546875" customWidth="1"/>
    <col min="19" max="19" width="8.7109375" customWidth="1"/>
    <col min="20" max="20" width="11.5703125" customWidth="1"/>
    <col min="21" max="21" width="14.85546875" customWidth="1"/>
    <col min="22" max="22" width="17.28515625" customWidth="1"/>
    <col min="23" max="23" width="16.7109375" customWidth="1"/>
    <col min="24" max="24" width="12.140625" customWidth="1"/>
    <col min="25" max="25" width="15.85546875" customWidth="1"/>
    <col min="26" max="26" width="17.7109375" customWidth="1"/>
    <col min="27" max="27" width="10.42578125" bestFit="1" customWidth="1"/>
  </cols>
  <sheetData>
    <row r="1" spans="1:27"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4101</v>
      </c>
    </row>
    <row r="2" spans="1:27" x14ac:dyDescent="0.25">
      <c r="A2" t="s">
        <v>26</v>
      </c>
      <c r="B2" s="1">
        <v>44927</v>
      </c>
      <c r="C2" t="s">
        <v>27</v>
      </c>
      <c r="D2" t="s">
        <v>28</v>
      </c>
      <c r="E2" t="s">
        <v>29</v>
      </c>
      <c r="F2">
        <v>53</v>
      </c>
      <c r="G2" t="s">
        <v>30</v>
      </c>
      <c r="H2" t="s">
        <v>31</v>
      </c>
      <c r="I2" t="s">
        <v>32</v>
      </c>
      <c r="J2" t="s">
        <v>33</v>
      </c>
      <c r="K2" t="s">
        <v>100</v>
      </c>
      <c r="L2">
        <v>13</v>
      </c>
      <c r="M2">
        <v>1</v>
      </c>
      <c r="N2" t="s">
        <v>35</v>
      </c>
      <c r="O2" t="s">
        <v>36</v>
      </c>
      <c r="P2" t="s">
        <v>37</v>
      </c>
      <c r="Q2">
        <v>20799.2</v>
      </c>
      <c r="R2">
        <v>2024.99</v>
      </c>
      <c r="S2">
        <v>4.9000000000000004</v>
      </c>
      <c r="T2" t="s">
        <v>38</v>
      </c>
      <c r="U2" t="s">
        <v>39</v>
      </c>
      <c r="V2" t="s">
        <v>40</v>
      </c>
      <c r="W2" t="s">
        <v>41</v>
      </c>
      <c r="X2" t="s">
        <v>42</v>
      </c>
      <c r="Y2" t="s">
        <v>43</v>
      </c>
      <c r="Z2" t="s">
        <v>4089</v>
      </c>
      <c r="AA2" s="9">
        <f>Table1[[#This Row],[Date]]</f>
        <v>44927</v>
      </c>
    </row>
    <row r="3" spans="1:27" x14ac:dyDescent="0.25">
      <c r="A3" t="s">
        <v>44</v>
      </c>
      <c r="B3" s="1">
        <v>44928</v>
      </c>
      <c r="C3" t="s">
        <v>45</v>
      </c>
      <c r="D3" t="s">
        <v>46</v>
      </c>
      <c r="E3" t="s">
        <v>47</v>
      </c>
      <c r="F3">
        <v>25</v>
      </c>
      <c r="G3" t="s">
        <v>30</v>
      </c>
      <c r="H3" t="s">
        <v>48</v>
      </c>
      <c r="I3" t="s">
        <v>49</v>
      </c>
      <c r="J3" t="s">
        <v>33</v>
      </c>
      <c r="K3" t="s">
        <v>50</v>
      </c>
      <c r="L3">
        <v>6</v>
      </c>
      <c r="M3">
        <v>4</v>
      </c>
      <c r="N3" t="s">
        <v>51</v>
      </c>
      <c r="O3" t="s">
        <v>52</v>
      </c>
      <c r="P3" t="s">
        <v>53</v>
      </c>
      <c r="Q3">
        <v>41451.160000000003</v>
      </c>
      <c r="R3">
        <v>516</v>
      </c>
      <c r="S3">
        <v>1.7</v>
      </c>
      <c r="T3" t="s">
        <v>54</v>
      </c>
      <c r="U3" t="s">
        <v>39</v>
      </c>
      <c r="V3" t="s">
        <v>55</v>
      </c>
      <c r="W3" t="s">
        <v>56</v>
      </c>
      <c r="X3" t="s">
        <v>57</v>
      </c>
      <c r="Y3" t="s">
        <v>4089</v>
      </c>
      <c r="Z3" t="s">
        <v>4089</v>
      </c>
      <c r="AA3" s="9">
        <f>Table1[[#This Row],[Date]]</f>
        <v>44928</v>
      </c>
    </row>
    <row r="4" spans="1:27" x14ac:dyDescent="0.25">
      <c r="A4" t="s">
        <v>58</v>
      </c>
      <c r="B4" s="1">
        <v>44929</v>
      </c>
      <c r="C4" t="s">
        <v>59</v>
      </c>
      <c r="D4" t="s">
        <v>60</v>
      </c>
      <c r="E4" t="s">
        <v>61</v>
      </c>
      <c r="F4">
        <v>69</v>
      </c>
      <c r="G4" t="s">
        <v>62</v>
      </c>
      <c r="H4" t="s">
        <v>31</v>
      </c>
      <c r="I4" t="s">
        <v>32</v>
      </c>
      <c r="J4" t="s">
        <v>33</v>
      </c>
      <c r="K4" t="s">
        <v>100</v>
      </c>
      <c r="L4">
        <v>11</v>
      </c>
      <c r="M4">
        <v>5</v>
      </c>
      <c r="N4" t="s">
        <v>51</v>
      </c>
      <c r="O4" t="s">
        <v>52</v>
      </c>
      <c r="P4" t="s">
        <v>63</v>
      </c>
      <c r="Q4">
        <v>45904.36</v>
      </c>
      <c r="R4">
        <v>2665.22</v>
      </c>
      <c r="S4">
        <v>2.2999999999999998</v>
      </c>
      <c r="T4" t="s">
        <v>64</v>
      </c>
      <c r="U4" t="s">
        <v>65</v>
      </c>
      <c r="V4" t="s">
        <v>55</v>
      </c>
      <c r="W4" t="s">
        <v>56</v>
      </c>
      <c r="X4" t="s">
        <v>42</v>
      </c>
      <c r="Y4" t="s">
        <v>66</v>
      </c>
      <c r="Z4" t="s">
        <v>4089</v>
      </c>
      <c r="AA4" s="9">
        <f>Table1[[#This Row],[Date]]</f>
        <v>44929</v>
      </c>
    </row>
    <row r="5" spans="1:27" x14ac:dyDescent="0.25">
      <c r="A5" t="s">
        <v>67</v>
      </c>
      <c r="B5" s="1">
        <v>44930</v>
      </c>
      <c r="C5" t="s">
        <v>27</v>
      </c>
      <c r="D5" t="s">
        <v>68</v>
      </c>
      <c r="E5" t="s">
        <v>69</v>
      </c>
      <c r="F5">
        <v>37</v>
      </c>
      <c r="G5" t="s">
        <v>70</v>
      </c>
      <c r="H5" t="s">
        <v>4087</v>
      </c>
      <c r="I5" t="s">
        <v>32</v>
      </c>
      <c r="J5" t="s">
        <v>33</v>
      </c>
      <c r="K5" t="s">
        <v>71</v>
      </c>
      <c r="L5">
        <v>10</v>
      </c>
      <c r="M5">
        <v>5</v>
      </c>
      <c r="N5" t="s">
        <v>72</v>
      </c>
      <c r="O5" t="s">
        <v>73</v>
      </c>
      <c r="P5" t="s">
        <v>53</v>
      </c>
      <c r="Q5">
        <v>12504.11</v>
      </c>
      <c r="R5">
        <v>489.69</v>
      </c>
      <c r="S5">
        <v>3.2</v>
      </c>
      <c r="T5" t="s">
        <v>64</v>
      </c>
      <c r="U5" t="s">
        <v>65</v>
      </c>
      <c r="V5" t="s">
        <v>74</v>
      </c>
      <c r="W5" t="s">
        <v>56</v>
      </c>
      <c r="X5" t="s">
        <v>42</v>
      </c>
      <c r="Y5" t="s">
        <v>75</v>
      </c>
      <c r="Z5" t="s">
        <v>76</v>
      </c>
      <c r="AA5" s="9">
        <f>Table1[[#This Row],[Date]]</f>
        <v>44930</v>
      </c>
    </row>
    <row r="6" spans="1:27" x14ac:dyDescent="0.25">
      <c r="A6" t="s">
        <v>77</v>
      </c>
      <c r="B6" s="1">
        <v>44931</v>
      </c>
      <c r="C6" t="s">
        <v>27</v>
      </c>
      <c r="D6" t="s">
        <v>78</v>
      </c>
      <c r="E6" t="s">
        <v>61</v>
      </c>
      <c r="F6">
        <v>49</v>
      </c>
      <c r="G6" t="s">
        <v>30</v>
      </c>
      <c r="H6" t="s">
        <v>79</v>
      </c>
      <c r="I6" t="s">
        <v>49</v>
      </c>
      <c r="J6" t="s">
        <v>33</v>
      </c>
      <c r="K6" t="s">
        <v>34</v>
      </c>
      <c r="L6">
        <v>13</v>
      </c>
      <c r="M6">
        <v>2</v>
      </c>
      <c r="N6" t="s">
        <v>80</v>
      </c>
      <c r="O6" t="s">
        <v>81</v>
      </c>
      <c r="P6" t="s">
        <v>82</v>
      </c>
      <c r="Q6">
        <v>28518.65</v>
      </c>
      <c r="R6">
        <v>3952.54</v>
      </c>
      <c r="S6">
        <v>1.7</v>
      </c>
      <c r="T6" t="s">
        <v>54</v>
      </c>
      <c r="U6" t="s">
        <v>65</v>
      </c>
      <c r="V6" t="s">
        <v>83</v>
      </c>
      <c r="W6" t="s">
        <v>41</v>
      </c>
      <c r="X6" t="s">
        <v>57</v>
      </c>
      <c r="Y6" t="s">
        <v>4089</v>
      </c>
      <c r="Z6" t="s">
        <v>84</v>
      </c>
      <c r="AA6" s="9">
        <f>Table1[[#This Row],[Date]]</f>
        <v>44931</v>
      </c>
    </row>
    <row r="7" spans="1:27" x14ac:dyDescent="0.25">
      <c r="A7" t="s">
        <v>85</v>
      </c>
      <c r="B7" s="1">
        <v>44932</v>
      </c>
      <c r="C7" t="s">
        <v>45</v>
      </c>
      <c r="D7" t="s">
        <v>86</v>
      </c>
      <c r="E7" t="s">
        <v>69</v>
      </c>
      <c r="F7">
        <v>67</v>
      </c>
      <c r="G7" t="s">
        <v>30</v>
      </c>
      <c r="H7" t="s">
        <v>48</v>
      </c>
      <c r="I7" t="s">
        <v>49</v>
      </c>
      <c r="J7" t="s">
        <v>33</v>
      </c>
      <c r="K7" t="s">
        <v>50</v>
      </c>
      <c r="L7">
        <v>12</v>
      </c>
      <c r="M7">
        <v>4</v>
      </c>
      <c r="N7" t="s">
        <v>72</v>
      </c>
      <c r="O7" t="s">
        <v>36</v>
      </c>
      <c r="P7" t="s">
        <v>63</v>
      </c>
      <c r="Q7">
        <v>32934.25</v>
      </c>
      <c r="R7">
        <v>2833.01</v>
      </c>
      <c r="S7">
        <v>1.1000000000000001</v>
      </c>
      <c r="T7" t="s">
        <v>54</v>
      </c>
      <c r="U7" t="s">
        <v>87</v>
      </c>
      <c r="V7" t="s">
        <v>74</v>
      </c>
      <c r="W7" t="s">
        <v>41</v>
      </c>
      <c r="X7" t="s">
        <v>57</v>
      </c>
      <c r="Y7" t="s">
        <v>43</v>
      </c>
      <c r="Z7" t="s">
        <v>88</v>
      </c>
      <c r="AA7" s="9">
        <f>Table1[[#This Row],[Date]]</f>
        <v>44932</v>
      </c>
    </row>
    <row r="8" spans="1:27" x14ac:dyDescent="0.25">
      <c r="A8" t="s">
        <v>89</v>
      </c>
      <c r="B8" s="1">
        <v>44933</v>
      </c>
      <c r="C8" t="s">
        <v>59</v>
      </c>
      <c r="D8" t="s">
        <v>90</v>
      </c>
      <c r="E8" t="s">
        <v>91</v>
      </c>
      <c r="F8">
        <v>31</v>
      </c>
      <c r="G8" t="s">
        <v>30</v>
      </c>
      <c r="H8" t="s">
        <v>48</v>
      </c>
      <c r="I8" t="s">
        <v>49</v>
      </c>
      <c r="J8" t="s">
        <v>33</v>
      </c>
      <c r="K8" t="s">
        <v>50</v>
      </c>
      <c r="L8">
        <v>13</v>
      </c>
      <c r="M8">
        <v>1</v>
      </c>
      <c r="N8" t="s">
        <v>51</v>
      </c>
      <c r="O8" t="s">
        <v>73</v>
      </c>
      <c r="P8" t="s">
        <v>82</v>
      </c>
      <c r="Q8">
        <v>27525.89</v>
      </c>
      <c r="R8">
        <v>3619.84</v>
      </c>
      <c r="S8">
        <v>2.2999999999999998</v>
      </c>
      <c r="T8" t="s">
        <v>64</v>
      </c>
      <c r="U8" t="s">
        <v>93</v>
      </c>
      <c r="V8" t="s">
        <v>40</v>
      </c>
      <c r="W8" t="s">
        <v>41</v>
      </c>
      <c r="X8" t="s">
        <v>42</v>
      </c>
      <c r="Y8" t="s">
        <v>4089</v>
      </c>
      <c r="Z8" t="s">
        <v>94</v>
      </c>
      <c r="AA8" s="9">
        <f>Table1[[#This Row],[Date]]</f>
        <v>44933</v>
      </c>
    </row>
    <row r="9" spans="1:27" x14ac:dyDescent="0.25">
      <c r="A9" t="s">
        <v>95</v>
      </c>
      <c r="B9" s="1">
        <v>44934</v>
      </c>
      <c r="C9" t="s">
        <v>59</v>
      </c>
      <c r="D9" t="s">
        <v>96</v>
      </c>
      <c r="E9" t="s">
        <v>69</v>
      </c>
      <c r="F9">
        <v>67</v>
      </c>
      <c r="G9" t="s">
        <v>62</v>
      </c>
      <c r="H9" t="s">
        <v>4087</v>
      </c>
      <c r="I9" t="s">
        <v>32</v>
      </c>
      <c r="J9" t="s">
        <v>33</v>
      </c>
      <c r="K9" t="s">
        <v>71</v>
      </c>
      <c r="L9">
        <v>7</v>
      </c>
      <c r="M9">
        <v>5</v>
      </c>
      <c r="N9" t="s">
        <v>72</v>
      </c>
      <c r="O9" t="s">
        <v>73</v>
      </c>
      <c r="P9" t="s">
        <v>63</v>
      </c>
      <c r="Q9">
        <v>23401.59</v>
      </c>
      <c r="R9">
        <v>2092.58</v>
      </c>
      <c r="S9">
        <v>4.5</v>
      </c>
      <c r="T9" t="s">
        <v>97</v>
      </c>
      <c r="U9" t="s">
        <v>87</v>
      </c>
      <c r="V9" t="s">
        <v>83</v>
      </c>
      <c r="W9" t="s">
        <v>41</v>
      </c>
      <c r="X9" t="s">
        <v>42</v>
      </c>
      <c r="Y9" t="s">
        <v>4089</v>
      </c>
      <c r="Z9" t="s">
        <v>88</v>
      </c>
      <c r="AA9" s="9">
        <f>Table1[[#This Row],[Date]]</f>
        <v>44934</v>
      </c>
    </row>
    <row r="10" spans="1:27" x14ac:dyDescent="0.25">
      <c r="A10" t="s">
        <v>98</v>
      </c>
      <c r="B10" s="1">
        <v>44935</v>
      </c>
      <c r="C10" t="s">
        <v>27</v>
      </c>
      <c r="D10" t="s">
        <v>99</v>
      </c>
      <c r="E10" t="s">
        <v>29</v>
      </c>
      <c r="F10">
        <v>45</v>
      </c>
      <c r="G10" t="s">
        <v>30</v>
      </c>
      <c r="H10" t="s">
        <v>31</v>
      </c>
      <c r="I10" t="s">
        <v>32</v>
      </c>
      <c r="J10" t="s">
        <v>33</v>
      </c>
      <c r="K10" t="s">
        <v>100</v>
      </c>
      <c r="L10">
        <v>9</v>
      </c>
      <c r="M10">
        <v>3</v>
      </c>
      <c r="N10" t="s">
        <v>35</v>
      </c>
      <c r="O10" t="s">
        <v>36</v>
      </c>
      <c r="P10" t="s">
        <v>63</v>
      </c>
      <c r="Q10">
        <v>12022.85</v>
      </c>
      <c r="R10">
        <v>1907.46</v>
      </c>
      <c r="S10">
        <v>1.2</v>
      </c>
      <c r="T10" t="s">
        <v>54</v>
      </c>
      <c r="U10" t="s">
        <v>39</v>
      </c>
      <c r="V10" t="s">
        <v>74</v>
      </c>
      <c r="W10" t="s">
        <v>101</v>
      </c>
      <c r="X10" t="s">
        <v>42</v>
      </c>
      <c r="Y10" t="s">
        <v>43</v>
      </c>
      <c r="Z10" t="s">
        <v>88</v>
      </c>
      <c r="AA10" s="9">
        <f>Table1[[#This Row],[Date]]</f>
        <v>44935</v>
      </c>
    </row>
    <row r="11" spans="1:27" x14ac:dyDescent="0.25">
      <c r="A11" t="s">
        <v>102</v>
      </c>
      <c r="B11" s="1">
        <v>44936</v>
      </c>
      <c r="C11" t="s">
        <v>103</v>
      </c>
      <c r="D11" t="s">
        <v>104</v>
      </c>
      <c r="E11" t="s">
        <v>47</v>
      </c>
      <c r="F11">
        <v>63</v>
      </c>
      <c r="G11" t="s">
        <v>30</v>
      </c>
      <c r="H11" t="s">
        <v>79</v>
      </c>
      <c r="I11" t="s">
        <v>49</v>
      </c>
      <c r="J11" t="s">
        <v>33</v>
      </c>
      <c r="K11" t="s">
        <v>34</v>
      </c>
      <c r="L11">
        <v>11</v>
      </c>
      <c r="M11">
        <v>4</v>
      </c>
      <c r="N11" t="s">
        <v>80</v>
      </c>
      <c r="O11" t="s">
        <v>36</v>
      </c>
      <c r="P11" t="s">
        <v>53</v>
      </c>
      <c r="Q11">
        <v>25946.31</v>
      </c>
      <c r="R11">
        <v>491.04</v>
      </c>
      <c r="S11">
        <v>2.7</v>
      </c>
      <c r="T11" t="s">
        <v>64</v>
      </c>
      <c r="U11" t="s">
        <v>65</v>
      </c>
      <c r="V11" t="s">
        <v>40</v>
      </c>
      <c r="W11" t="s">
        <v>41</v>
      </c>
      <c r="X11" t="s">
        <v>57</v>
      </c>
      <c r="Y11" t="s">
        <v>66</v>
      </c>
      <c r="Z11" t="s">
        <v>88</v>
      </c>
      <c r="AA11" s="9">
        <f>Table1[[#This Row],[Date]]</f>
        <v>44936</v>
      </c>
    </row>
    <row r="12" spans="1:27" x14ac:dyDescent="0.25">
      <c r="A12" t="s">
        <v>105</v>
      </c>
      <c r="B12" s="1">
        <v>44937</v>
      </c>
      <c r="C12" t="s">
        <v>27</v>
      </c>
      <c r="D12" t="s">
        <v>106</v>
      </c>
      <c r="E12" t="s">
        <v>91</v>
      </c>
      <c r="F12">
        <v>69</v>
      </c>
      <c r="G12" t="s">
        <v>70</v>
      </c>
      <c r="H12" t="s">
        <v>48</v>
      </c>
      <c r="I12" t="s">
        <v>49</v>
      </c>
      <c r="J12" t="s">
        <v>33</v>
      </c>
      <c r="K12" t="s">
        <v>50</v>
      </c>
      <c r="L12">
        <v>2</v>
      </c>
      <c r="M12">
        <v>4</v>
      </c>
      <c r="N12" t="s">
        <v>51</v>
      </c>
      <c r="O12" t="s">
        <v>73</v>
      </c>
      <c r="P12" t="s">
        <v>37</v>
      </c>
      <c r="Q12">
        <v>21857.1</v>
      </c>
      <c r="R12">
        <v>2619.2800000000002</v>
      </c>
      <c r="S12">
        <v>4</v>
      </c>
      <c r="T12" t="s">
        <v>97</v>
      </c>
      <c r="U12" t="s">
        <v>39</v>
      </c>
      <c r="V12" t="s">
        <v>55</v>
      </c>
      <c r="W12" t="s">
        <v>56</v>
      </c>
      <c r="X12" t="s">
        <v>57</v>
      </c>
      <c r="Y12" t="s">
        <v>43</v>
      </c>
      <c r="Z12" t="s">
        <v>94</v>
      </c>
      <c r="AA12" s="9">
        <f>Table1[[#This Row],[Date]]</f>
        <v>44937</v>
      </c>
    </row>
    <row r="13" spans="1:27" x14ac:dyDescent="0.25">
      <c r="A13" t="s">
        <v>107</v>
      </c>
      <c r="B13" s="1">
        <v>44938</v>
      </c>
      <c r="C13" t="s">
        <v>27</v>
      </c>
      <c r="D13" t="s">
        <v>108</v>
      </c>
      <c r="E13" t="s">
        <v>69</v>
      </c>
      <c r="F13">
        <v>41</v>
      </c>
      <c r="G13" t="s">
        <v>70</v>
      </c>
      <c r="H13" t="s">
        <v>79</v>
      </c>
      <c r="I13" t="s">
        <v>49</v>
      </c>
      <c r="J13" t="s">
        <v>33</v>
      </c>
      <c r="K13" t="s">
        <v>34</v>
      </c>
      <c r="L13">
        <v>11</v>
      </c>
      <c r="M13">
        <v>3</v>
      </c>
      <c r="N13" t="s">
        <v>51</v>
      </c>
      <c r="O13" t="s">
        <v>36</v>
      </c>
      <c r="P13" t="s">
        <v>37</v>
      </c>
      <c r="Q13">
        <v>40391.480000000003</v>
      </c>
      <c r="R13">
        <v>2572.5100000000002</v>
      </c>
      <c r="S13">
        <v>4.8</v>
      </c>
      <c r="T13" t="s">
        <v>38</v>
      </c>
      <c r="U13" t="s">
        <v>93</v>
      </c>
      <c r="V13" t="s">
        <v>40</v>
      </c>
      <c r="W13" t="s">
        <v>101</v>
      </c>
      <c r="X13" t="s">
        <v>42</v>
      </c>
      <c r="Y13" t="s">
        <v>75</v>
      </c>
      <c r="Z13" t="s">
        <v>88</v>
      </c>
      <c r="AA13" s="9">
        <f>Table1[[#This Row],[Date]]</f>
        <v>44938</v>
      </c>
    </row>
    <row r="14" spans="1:27" x14ac:dyDescent="0.25">
      <c r="A14" t="s">
        <v>109</v>
      </c>
      <c r="B14" s="1">
        <v>44939</v>
      </c>
      <c r="C14" t="s">
        <v>27</v>
      </c>
      <c r="D14" t="s">
        <v>110</v>
      </c>
      <c r="E14" t="s">
        <v>61</v>
      </c>
      <c r="F14">
        <v>32</v>
      </c>
      <c r="G14" t="s">
        <v>30</v>
      </c>
      <c r="H14" t="s">
        <v>48</v>
      </c>
      <c r="I14" t="s">
        <v>49</v>
      </c>
      <c r="J14" t="s">
        <v>33</v>
      </c>
      <c r="K14" t="s">
        <v>50</v>
      </c>
      <c r="L14">
        <v>12</v>
      </c>
      <c r="M14">
        <v>5</v>
      </c>
      <c r="N14" t="s">
        <v>72</v>
      </c>
      <c r="O14" t="s">
        <v>36</v>
      </c>
      <c r="P14" t="s">
        <v>63</v>
      </c>
      <c r="Q14">
        <v>38889.4</v>
      </c>
      <c r="R14">
        <v>2340.5100000000002</v>
      </c>
      <c r="S14">
        <v>4.9000000000000004</v>
      </c>
      <c r="T14" t="s">
        <v>97</v>
      </c>
      <c r="U14" t="s">
        <v>93</v>
      </c>
      <c r="V14" t="s">
        <v>40</v>
      </c>
      <c r="W14" t="s">
        <v>41</v>
      </c>
      <c r="X14" t="s">
        <v>42</v>
      </c>
      <c r="Y14" t="s">
        <v>43</v>
      </c>
      <c r="Z14" t="s">
        <v>88</v>
      </c>
      <c r="AA14" s="9">
        <f>Table1[[#This Row],[Date]]</f>
        <v>44939</v>
      </c>
    </row>
    <row r="15" spans="1:27" x14ac:dyDescent="0.25">
      <c r="A15" t="s">
        <v>111</v>
      </c>
      <c r="B15" s="1">
        <v>44940</v>
      </c>
      <c r="C15" t="s">
        <v>27</v>
      </c>
      <c r="D15" t="s">
        <v>112</v>
      </c>
      <c r="E15" t="s">
        <v>91</v>
      </c>
      <c r="F15">
        <v>39</v>
      </c>
      <c r="G15" t="s">
        <v>30</v>
      </c>
      <c r="H15" t="s">
        <v>31</v>
      </c>
      <c r="I15" t="s">
        <v>32</v>
      </c>
      <c r="J15" t="s">
        <v>33</v>
      </c>
      <c r="K15" t="s">
        <v>100</v>
      </c>
      <c r="L15">
        <v>8</v>
      </c>
      <c r="M15">
        <v>3</v>
      </c>
      <c r="N15" t="s">
        <v>72</v>
      </c>
      <c r="O15" t="s">
        <v>52</v>
      </c>
      <c r="P15" t="s">
        <v>53</v>
      </c>
      <c r="Q15">
        <v>9297.94</v>
      </c>
      <c r="R15">
        <v>3702.59</v>
      </c>
      <c r="S15">
        <v>2.7</v>
      </c>
      <c r="T15" t="s">
        <v>97</v>
      </c>
      <c r="U15" t="s">
        <v>87</v>
      </c>
      <c r="V15" t="s">
        <v>40</v>
      </c>
      <c r="W15" t="s">
        <v>101</v>
      </c>
      <c r="X15" t="s">
        <v>42</v>
      </c>
      <c r="Y15" t="s">
        <v>113</v>
      </c>
      <c r="Z15" t="s">
        <v>84</v>
      </c>
      <c r="AA15" s="9">
        <f>Table1[[#This Row],[Date]]</f>
        <v>44940</v>
      </c>
    </row>
    <row r="16" spans="1:27" x14ac:dyDescent="0.25">
      <c r="A16" t="s">
        <v>114</v>
      </c>
      <c r="B16" s="1">
        <v>44941</v>
      </c>
      <c r="C16" t="s">
        <v>45</v>
      </c>
      <c r="D16" t="s">
        <v>115</v>
      </c>
      <c r="E16" t="s">
        <v>91</v>
      </c>
      <c r="F16">
        <v>47</v>
      </c>
      <c r="G16" t="s">
        <v>70</v>
      </c>
      <c r="H16" t="s">
        <v>48</v>
      </c>
      <c r="I16" t="s">
        <v>49</v>
      </c>
      <c r="J16" t="s">
        <v>33</v>
      </c>
      <c r="K16" t="s">
        <v>50</v>
      </c>
      <c r="L16">
        <v>4</v>
      </c>
      <c r="M16">
        <v>2</v>
      </c>
      <c r="N16" t="s">
        <v>72</v>
      </c>
      <c r="O16" t="s">
        <v>81</v>
      </c>
      <c r="P16" t="s">
        <v>82</v>
      </c>
      <c r="Q16">
        <v>7160.4</v>
      </c>
      <c r="R16">
        <v>4162.5200000000004</v>
      </c>
      <c r="S16">
        <v>4.8</v>
      </c>
      <c r="T16" t="s">
        <v>38</v>
      </c>
      <c r="U16" t="s">
        <v>87</v>
      </c>
      <c r="V16" t="s">
        <v>83</v>
      </c>
      <c r="W16" t="s">
        <v>56</v>
      </c>
      <c r="X16" t="s">
        <v>42</v>
      </c>
      <c r="Y16" t="s">
        <v>113</v>
      </c>
      <c r="Z16" t="s">
        <v>84</v>
      </c>
      <c r="AA16" s="9">
        <f>Table1[[#This Row],[Date]]</f>
        <v>44941</v>
      </c>
    </row>
    <row r="17" spans="1:27" x14ac:dyDescent="0.25">
      <c r="A17" t="s">
        <v>116</v>
      </c>
      <c r="B17" s="1">
        <v>44942</v>
      </c>
      <c r="C17" t="s">
        <v>59</v>
      </c>
      <c r="D17" t="s">
        <v>117</v>
      </c>
      <c r="E17" t="s">
        <v>69</v>
      </c>
      <c r="F17">
        <v>21</v>
      </c>
      <c r="G17" t="s">
        <v>62</v>
      </c>
      <c r="H17" t="s">
        <v>48</v>
      </c>
      <c r="I17" t="s">
        <v>49</v>
      </c>
      <c r="J17" t="s">
        <v>33</v>
      </c>
      <c r="K17" t="s">
        <v>50</v>
      </c>
      <c r="L17">
        <v>10</v>
      </c>
      <c r="M17">
        <v>1</v>
      </c>
      <c r="N17" t="s">
        <v>72</v>
      </c>
      <c r="O17" t="s">
        <v>73</v>
      </c>
      <c r="P17" t="s">
        <v>82</v>
      </c>
      <c r="Q17">
        <v>45683.24</v>
      </c>
      <c r="R17">
        <v>3753.95</v>
      </c>
      <c r="S17">
        <v>1.1000000000000001</v>
      </c>
      <c r="T17" t="s">
        <v>54</v>
      </c>
      <c r="U17" t="s">
        <v>65</v>
      </c>
      <c r="V17" t="s">
        <v>55</v>
      </c>
      <c r="W17" t="s">
        <v>41</v>
      </c>
      <c r="X17" t="s">
        <v>57</v>
      </c>
      <c r="Y17" t="s">
        <v>4089</v>
      </c>
      <c r="Z17" t="s">
        <v>84</v>
      </c>
      <c r="AA17" s="9">
        <f>Table1[[#This Row],[Date]]</f>
        <v>44942</v>
      </c>
    </row>
    <row r="18" spans="1:27" x14ac:dyDescent="0.25">
      <c r="A18" t="s">
        <v>119</v>
      </c>
      <c r="B18" s="1">
        <v>44943</v>
      </c>
      <c r="C18" t="s">
        <v>45</v>
      </c>
      <c r="D18" t="s">
        <v>120</v>
      </c>
      <c r="E18" t="s">
        <v>91</v>
      </c>
      <c r="F18">
        <v>30</v>
      </c>
      <c r="G18" t="s">
        <v>62</v>
      </c>
      <c r="H18" t="s">
        <v>4088</v>
      </c>
      <c r="I18" t="s">
        <v>49</v>
      </c>
      <c r="J18" t="s">
        <v>33</v>
      </c>
      <c r="K18" t="s">
        <v>118</v>
      </c>
      <c r="L18">
        <v>7</v>
      </c>
      <c r="M18">
        <v>1</v>
      </c>
      <c r="N18" t="s">
        <v>51</v>
      </c>
      <c r="O18" t="s">
        <v>36</v>
      </c>
      <c r="P18" t="s">
        <v>37</v>
      </c>
      <c r="Q18">
        <v>28168.89</v>
      </c>
      <c r="R18">
        <v>719.33</v>
      </c>
      <c r="S18">
        <v>4</v>
      </c>
      <c r="T18" t="s">
        <v>92</v>
      </c>
      <c r="U18" t="s">
        <v>65</v>
      </c>
      <c r="V18" t="s">
        <v>83</v>
      </c>
      <c r="W18" t="s">
        <v>101</v>
      </c>
      <c r="X18" t="s">
        <v>57</v>
      </c>
      <c r="Y18" t="s">
        <v>66</v>
      </c>
      <c r="Z18" t="s">
        <v>4089</v>
      </c>
      <c r="AA18" s="9">
        <f>Table1[[#This Row],[Date]]</f>
        <v>44943</v>
      </c>
    </row>
    <row r="19" spans="1:27" x14ac:dyDescent="0.25">
      <c r="A19" t="s">
        <v>121</v>
      </c>
      <c r="B19" s="1">
        <v>44944</v>
      </c>
      <c r="C19" t="s">
        <v>45</v>
      </c>
      <c r="D19" t="s">
        <v>122</v>
      </c>
      <c r="E19" t="s">
        <v>61</v>
      </c>
      <c r="F19">
        <v>40</v>
      </c>
      <c r="G19" t="s">
        <v>62</v>
      </c>
      <c r="H19" t="s">
        <v>31</v>
      </c>
      <c r="I19" t="s">
        <v>32</v>
      </c>
      <c r="J19" t="s">
        <v>33</v>
      </c>
      <c r="K19" t="s">
        <v>100</v>
      </c>
      <c r="L19">
        <v>6</v>
      </c>
      <c r="M19">
        <v>5</v>
      </c>
      <c r="N19" t="s">
        <v>72</v>
      </c>
      <c r="O19" t="s">
        <v>73</v>
      </c>
      <c r="P19" t="s">
        <v>37</v>
      </c>
      <c r="Q19">
        <v>43316.639999999999</v>
      </c>
      <c r="R19">
        <v>3110.3</v>
      </c>
      <c r="S19">
        <v>3.6</v>
      </c>
      <c r="T19" t="s">
        <v>92</v>
      </c>
      <c r="U19" t="s">
        <v>39</v>
      </c>
      <c r="V19" t="s">
        <v>55</v>
      </c>
      <c r="W19" t="s">
        <v>41</v>
      </c>
      <c r="X19" t="s">
        <v>57</v>
      </c>
      <c r="Y19" t="s">
        <v>66</v>
      </c>
      <c r="Z19" t="s">
        <v>88</v>
      </c>
      <c r="AA19" s="9">
        <f>Table1[[#This Row],[Date]]</f>
        <v>44944</v>
      </c>
    </row>
    <row r="20" spans="1:27" x14ac:dyDescent="0.25">
      <c r="A20" t="s">
        <v>123</v>
      </c>
      <c r="B20" s="1">
        <v>44945</v>
      </c>
      <c r="C20" t="s">
        <v>45</v>
      </c>
      <c r="D20" t="s">
        <v>124</v>
      </c>
      <c r="E20" t="s">
        <v>91</v>
      </c>
      <c r="F20">
        <v>25</v>
      </c>
      <c r="G20" t="s">
        <v>62</v>
      </c>
      <c r="H20" t="s">
        <v>4087</v>
      </c>
      <c r="I20" t="s">
        <v>32</v>
      </c>
      <c r="J20" t="s">
        <v>33</v>
      </c>
      <c r="K20" t="s">
        <v>71</v>
      </c>
      <c r="L20">
        <v>9</v>
      </c>
      <c r="M20">
        <v>3</v>
      </c>
      <c r="N20" t="s">
        <v>51</v>
      </c>
      <c r="O20" t="s">
        <v>81</v>
      </c>
      <c r="P20" t="s">
        <v>82</v>
      </c>
      <c r="Q20">
        <v>5733.1</v>
      </c>
      <c r="R20">
        <v>401.62</v>
      </c>
      <c r="S20">
        <v>2</v>
      </c>
      <c r="T20" t="s">
        <v>64</v>
      </c>
      <c r="U20" t="s">
        <v>65</v>
      </c>
      <c r="V20" t="s">
        <v>74</v>
      </c>
      <c r="W20" t="s">
        <v>101</v>
      </c>
      <c r="X20" t="s">
        <v>42</v>
      </c>
      <c r="Y20" t="s">
        <v>113</v>
      </c>
      <c r="Z20" t="s">
        <v>76</v>
      </c>
      <c r="AA20" s="9">
        <f>Table1[[#This Row],[Date]]</f>
        <v>44945</v>
      </c>
    </row>
    <row r="21" spans="1:27" x14ac:dyDescent="0.25">
      <c r="A21" t="s">
        <v>125</v>
      </c>
      <c r="B21" s="1">
        <v>44946</v>
      </c>
      <c r="C21" t="s">
        <v>27</v>
      </c>
      <c r="D21" t="s">
        <v>126</v>
      </c>
      <c r="E21" t="s">
        <v>61</v>
      </c>
      <c r="F21">
        <v>35</v>
      </c>
      <c r="G21" t="s">
        <v>62</v>
      </c>
      <c r="H21" t="s">
        <v>4087</v>
      </c>
      <c r="I21" t="s">
        <v>32</v>
      </c>
      <c r="J21" t="s">
        <v>33</v>
      </c>
      <c r="K21" t="s">
        <v>71</v>
      </c>
      <c r="L21">
        <v>9</v>
      </c>
      <c r="M21">
        <v>4</v>
      </c>
      <c r="N21" t="s">
        <v>72</v>
      </c>
      <c r="O21" t="s">
        <v>73</v>
      </c>
      <c r="P21" t="s">
        <v>82</v>
      </c>
      <c r="Q21">
        <v>27746.23</v>
      </c>
      <c r="R21">
        <v>3473.11</v>
      </c>
      <c r="S21">
        <v>3</v>
      </c>
      <c r="T21" t="s">
        <v>64</v>
      </c>
      <c r="U21" t="s">
        <v>65</v>
      </c>
      <c r="V21" t="s">
        <v>74</v>
      </c>
      <c r="W21" t="s">
        <v>101</v>
      </c>
      <c r="X21" t="s">
        <v>42</v>
      </c>
      <c r="Y21" t="s">
        <v>75</v>
      </c>
      <c r="Z21" t="s">
        <v>76</v>
      </c>
      <c r="AA21" s="9">
        <f>Table1[[#This Row],[Date]]</f>
        <v>44946</v>
      </c>
    </row>
    <row r="22" spans="1:27" x14ac:dyDescent="0.25">
      <c r="A22" t="s">
        <v>127</v>
      </c>
      <c r="B22" s="1">
        <v>44947</v>
      </c>
      <c r="C22" t="s">
        <v>103</v>
      </c>
      <c r="D22" t="s">
        <v>128</v>
      </c>
      <c r="E22" t="s">
        <v>69</v>
      </c>
      <c r="F22">
        <v>29</v>
      </c>
      <c r="G22" t="s">
        <v>62</v>
      </c>
      <c r="H22" t="s">
        <v>31</v>
      </c>
      <c r="I22" t="s">
        <v>32</v>
      </c>
      <c r="J22" t="s">
        <v>33</v>
      </c>
      <c r="K22" t="s">
        <v>100</v>
      </c>
      <c r="L22">
        <v>13</v>
      </c>
      <c r="M22">
        <v>4</v>
      </c>
      <c r="N22" t="s">
        <v>80</v>
      </c>
      <c r="O22" t="s">
        <v>73</v>
      </c>
      <c r="P22" t="s">
        <v>53</v>
      </c>
      <c r="Q22">
        <v>28353.05</v>
      </c>
      <c r="R22">
        <v>1909.2</v>
      </c>
      <c r="S22">
        <v>1.5</v>
      </c>
      <c r="T22" t="s">
        <v>54</v>
      </c>
      <c r="U22" t="s">
        <v>39</v>
      </c>
      <c r="V22" t="s">
        <v>40</v>
      </c>
      <c r="W22" t="s">
        <v>56</v>
      </c>
      <c r="X22" t="s">
        <v>57</v>
      </c>
      <c r="Y22" t="s">
        <v>43</v>
      </c>
      <c r="Z22" t="s">
        <v>76</v>
      </c>
      <c r="AA22" s="9">
        <f>Table1[[#This Row],[Date]]</f>
        <v>44947</v>
      </c>
    </row>
    <row r="23" spans="1:27" x14ac:dyDescent="0.25">
      <c r="A23" t="s">
        <v>129</v>
      </c>
      <c r="B23" s="1">
        <v>44948</v>
      </c>
      <c r="C23" t="s">
        <v>59</v>
      </c>
      <c r="D23" t="s">
        <v>130</v>
      </c>
      <c r="E23" t="s">
        <v>47</v>
      </c>
      <c r="F23">
        <v>48</v>
      </c>
      <c r="G23" t="s">
        <v>62</v>
      </c>
      <c r="H23" t="s">
        <v>4087</v>
      </c>
      <c r="I23" t="s">
        <v>32</v>
      </c>
      <c r="J23" t="s">
        <v>33</v>
      </c>
      <c r="K23" t="s">
        <v>71</v>
      </c>
      <c r="L23">
        <v>13</v>
      </c>
      <c r="M23">
        <v>4</v>
      </c>
      <c r="N23" t="s">
        <v>80</v>
      </c>
      <c r="O23" t="s">
        <v>73</v>
      </c>
      <c r="P23" t="s">
        <v>82</v>
      </c>
      <c r="Q23">
        <v>43453</v>
      </c>
      <c r="R23">
        <v>662.49</v>
      </c>
      <c r="S23">
        <v>4.5</v>
      </c>
      <c r="T23" t="s">
        <v>38</v>
      </c>
      <c r="U23" t="s">
        <v>93</v>
      </c>
      <c r="V23" t="s">
        <v>40</v>
      </c>
      <c r="W23" t="s">
        <v>56</v>
      </c>
      <c r="X23" t="s">
        <v>42</v>
      </c>
      <c r="Y23" t="s">
        <v>43</v>
      </c>
      <c r="Z23" t="s">
        <v>94</v>
      </c>
      <c r="AA23" s="9">
        <f>Table1[[#This Row],[Date]]</f>
        <v>44948</v>
      </c>
    </row>
    <row r="24" spans="1:27" x14ac:dyDescent="0.25">
      <c r="A24" t="s">
        <v>131</v>
      </c>
      <c r="B24" s="1">
        <v>44949</v>
      </c>
      <c r="C24" t="s">
        <v>103</v>
      </c>
      <c r="D24" t="s">
        <v>132</v>
      </c>
      <c r="E24" t="s">
        <v>91</v>
      </c>
      <c r="F24">
        <v>31</v>
      </c>
      <c r="G24" t="s">
        <v>62</v>
      </c>
      <c r="H24" t="s">
        <v>31</v>
      </c>
      <c r="I24" t="s">
        <v>32</v>
      </c>
      <c r="J24" t="s">
        <v>33</v>
      </c>
      <c r="K24" t="s">
        <v>100</v>
      </c>
      <c r="L24">
        <v>4</v>
      </c>
      <c r="M24">
        <v>2</v>
      </c>
      <c r="N24" t="s">
        <v>72</v>
      </c>
      <c r="O24" t="s">
        <v>52</v>
      </c>
      <c r="P24" t="s">
        <v>53</v>
      </c>
      <c r="Q24">
        <v>7587.67</v>
      </c>
      <c r="R24">
        <v>4310.25</v>
      </c>
      <c r="S24">
        <v>2.4</v>
      </c>
      <c r="T24" t="s">
        <v>97</v>
      </c>
      <c r="U24" t="s">
        <v>65</v>
      </c>
      <c r="V24" t="s">
        <v>83</v>
      </c>
      <c r="W24" t="s">
        <v>41</v>
      </c>
      <c r="X24" t="s">
        <v>57</v>
      </c>
      <c r="Y24" t="s">
        <v>43</v>
      </c>
      <c r="Z24" t="s">
        <v>84</v>
      </c>
      <c r="AA24" s="9">
        <f>Table1[[#This Row],[Date]]</f>
        <v>44949</v>
      </c>
    </row>
    <row r="25" spans="1:27" x14ac:dyDescent="0.25">
      <c r="A25" t="s">
        <v>133</v>
      </c>
      <c r="B25" s="1">
        <v>44950</v>
      </c>
      <c r="C25" t="s">
        <v>45</v>
      </c>
      <c r="D25" t="s">
        <v>134</v>
      </c>
      <c r="E25" t="s">
        <v>47</v>
      </c>
      <c r="F25">
        <v>51</v>
      </c>
      <c r="G25" t="s">
        <v>70</v>
      </c>
      <c r="H25" t="s">
        <v>4087</v>
      </c>
      <c r="I25" t="s">
        <v>32</v>
      </c>
      <c r="J25" t="s">
        <v>33</v>
      </c>
      <c r="K25" t="s">
        <v>71</v>
      </c>
      <c r="L25">
        <v>3</v>
      </c>
      <c r="M25">
        <v>2</v>
      </c>
      <c r="N25" t="s">
        <v>72</v>
      </c>
      <c r="O25" t="s">
        <v>81</v>
      </c>
      <c r="P25" t="s">
        <v>37</v>
      </c>
      <c r="Q25">
        <v>14300.94</v>
      </c>
      <c r="R25">
        <v>3070.04</v>
      </c>
      <c r="S25">
        <v>3.5</v>
      </c>
      <c r="T25" t="s">
        <v>92</v>
      </c>
      <c r="U25" t="s">
        <v>65</v>
      </c>
      <c r="V25" t="s">
        <v>55</v>
      </c>
      <c r="W25" t="s">
        <v>41</v>
      </c>
      <c r="X25" t="s">
        <v>42</v>
      </c>
      <c r="Y25" t="s">
        <v>75</v>
      </c>
      <c r="Z25" t="s">
        <v>84</v>
      </c>
      <c r="AA25" s="9">
        <f>Table1[[#This Row],[Date]]</f>
        <v>44950</v>
      </c>
    </row>
    <row r="26" spans="1:27" x14ac:dyDescent="0.25">
      <c r="A26" t="s">
        <v>135</v>
      </c>
      <c r="B26" s="1">
        <v>44951</v>
      </c>
      <c r="C26" t="s">
        <v>45</v>
      </c>
      <c r="D26" t="s">
        <v>136</v>
      </c>
      <c r="E26" t="s">
        <v>61</v>
      </c>
      <c r="F26">
        <v>35</v>
      </c>
      <c r="G26" t="s">
        <v>62</v>
      </c>
      <c r="H26" t="s">
        <v>4088</v>
      </c>
      <c r="I26" t="s">
        <v>49</v>
      </c>
      <c r="J26" t="s">
        <v>33</v>
      </c>
      <c r="K26" t="s">
        <v>118</v>
      </c>
      <c r="L26">
        <v>3</v>
      </c>
      <c r="M26">
        <v>4</v>
      </c>
      <c r="N26" t="s">
        <v>35</v>
      </c>
      <c r="O26" t="s">
        <v>81</v>
      </c>
      <c r="P26" t="s">
        <v>82</v>
      </c>
      <c r="Q26">
        <v>22107.3</v>
      </c>
      <c r="R26">
        <v>1773.62</v>
      </c>
      <c r="S26">
        <v>1.6</v>
      </c>
      <c r="T26" t="s">
        <v>54</v>
      </c>
      <c r="U26" t="s">
        <v>39</v>
      </c>
      <c r="V26" t="s">
        <v>55</v>
      </c>
      <c r="W26" t="s">
        <v>101</v>
      </c>
      <c r="X26" t="s">
        <v>42</v>
      </c>
      <c r="Y26" t="s">
        <v>75</v>
      </c>
      <c r="Z26" t="s">
        <v>84</v>
      </c>
      <c r="AA26" s="9">
        <f>Table1[[#This Row],[Date]]</f>
        <v>44951</v>
      </c>
    </row>
    <row r="27" spans="1:27" x14ac:dyDescent="0.25">
      <c r="A27" t="s">
        <v>137</v>
      </c>
      <c r="B27" s="1">
        <v>44952</v>
      </c>
      <c r="C27" t="s">
        <v>103</v>
      </c>
      <c r="D27" t="s">
        <v>138</v>
      </c>
      <c r="E27" t="s">
        <v>91</v>
      </c>
      <c r="F27">
        <v>51</v>
      </c>
      <c r="G27" t="s">
        <v>62</v>
      </c>
      <c r="H27" t="s">
        <v>4087</v>
      </c>
      <c r="I27" t="s">
        <v>32</v>
      </c>
      <c r="J27" t="s">
        <v>33</v>
      </c>
      <c r="K27" t="s">
        <v>71</v>
      </c>
      <c r="L27">
        <v>6</v>
      </c>
      <c r="M27">
        <v>5</v>
      </c>
      <c r="N27" t="s">
        <v>80</v>
      </c>
      <c r="O27" t="s">
        <v>73</v>
      </c>
      <c r="P27" t="s">
        <v>37</v>
      </c>
      <c r="Q27">
        <v>43694.55</v>
      </c>
      <c r="R27">
        <v>153.63999999999999</v>
      </c>
      <c r="S27">
        <v>1.8</v>
      </c>
      <c r="T27" t="s">
        <v>54</v>
      </c>
      <c r="U27" t="s">
        <v>39</v>
      </c>
      <c r="V27" t="s">
        <v>55</v>
      </c>
      <c r="W27" t="s">
        <v>56</v>
      </c>
      <c r="X27" t="s">
        <v>42</v>
      </c>
      <c r="Y27" t="s">
        <v>43</v>
      </c>
      <c r="Z27" t="s">
        <v>94</v>
      </c>
      <c r="AA27" s="9">
        <f>Table1[[#This Row],[Date]]</f>
        <v>44952</v>
      </c>
    </row>
    <row r="28" spans="1:27" x14ac:dyDescent="0.25">
      <c r="A28" t="s">
        <v>139</v>
      </c>
      <c r="B28" s="1">
        <v>44953</v>
      </c>
      <c r="C28" t="s">
        <v>103</v>
      </c>
      <c r="D28" t="s">
        <v>140</v>
      </c>
      <c r="E28" t="s">
        <v>29</v>
      </c>
      <c r="F28">
        <v>28</v>
      </c>
      <c r="G28" t="s">
        <v>62</v>
      </c>
      <c r="H28" t="s">
        <v>48</v>
      </c>
      <c r="I28" t="s">
        <v>49</v>
      </c>
      <c r="J28" t="s">
        <v>33</v>
      </c>
      <c r="K28" t="s">
        <v>50</v>
      </c>
      <c r="L28">
        <v>11</v>
      </c>
      <c r="M28">
        <v>2</v>
      </c>
      <c r="N28" t="s">
        <v>51</v>
      </c>
      <c r="O28" t="s">
        <v>73</v>
      </c>
      <c r="P28" t="s">
        <v>63</v>
      </c>
      <c r="Q28">
        <v>47127.519999999997</v>
      </c>
      <c r="R28">
        <v>2686.55</v>
      </c>
      <c r="S28">
        <v>5</v>
      </c>
      <c r="T28" t="s">
        <v>38</v>
      </c>
      <c r="U28" t="s">
        <v>39</v>
      </c>
      <c r="V28" t="s">
        <v>40</v>
      </c>
      <c r="W28" t="s">
        <v>56</v>
      </c>
      <c r="X28" t="s">
        <v>57</v>
      </c>
      <c r="Y28" t="s">
        <v>43</v>
      </c>
      <c r="Z28" t="s">
        <v>88</v>
      </c>
      <c r="AA28" s="9">
        <f>Table1[[#This Row],[Date]]</f>
        <v>44953</v>
      </c>
    </row>
    <row r="29" spans="1:27" x14ac:dyDescent="0.25">
      <c r="A29" t="s">
        <v>141</v>
      </c>
      <c r="B29" s="1">
        <v>44954</v>
      </c>
      <c r="C29" t="s">
        <v>103</v>
      </c>
      <c r="D29" t="s">
        <v>142</v>
      </c>
      <c r="E29" t="s">
        <v>47</v>
      </c>
      <c r="F29">
        <v>58</v>
      </c>
      <c r="G29" t="s">
        <v>30</v>
      </c>
      <c r="H29" t="s">
        <v>31</v>
      </c>
      <c r="I29" t="s">
        <v>32</v>
      </c>
      <c r="J29" t="s">
        <v>33</v>
      </c>
      <c r="K29" t="s">
        <v>100</v>
      </c>
      <c r="L29">
        <v>13</v>
      </c>
      <c r="M29">
        <v>2</v>
      </c>
      <c r="N29" t="s">
        <v>80</v>
      </c>
      <c r="O29" t="s">
        <v>81</v>
      </c>
      <c r="P29" t="s">
        <v>63</v>
      </c>
      <c r="Q29">
        <v>49658.06</v>
      </c>
      <c r="R29">
        <v>4616.13</v>
      </c>
      <c r="S29">
        <v>4</v>
      </c>
      <c r="T29" t="s">
        <v>92</v>
      </c>
      <c r="U29" t="s">
        <v>39</v>
      </c>
      <c r="V29" t="s">
        <v>40</v>
      </c>
      <c r="W29" t="s">
        <v>101</v>
      </c>
      <c r="X29" t="s">
        <v>42</v>
      </c>
      <c r="Y29" t="s">
        <v>75</v>
      </c>
      <c r="Z29" t="s">
        <v>4089</v>
      </c>
      <c r="AA29" s="9">
        <f>Table1[[#This Row],[Date]]</f>
        <v>44954</v>
      </c>
    </row>
    <row r="30" spans="1:27" x14ac:dyDescent="0.25">
      <c r="A30" t="s">
        <v>143</v>
      </c>
      <c r="B30" s="1">
        <v>44955</v>
      </c>
      <c r="C30" t="s">
        <v>45</v>
      </c>
      <c r="D30" t="s">
        <v>144</v>
      </c>
      <c r="E30" t="s">
        <v>91</v>
      </c>
      <c r="F30">
        <v>29</v>
      </c>
      <c r="G30" t="s">
        <v>70</v>
      </c>
      <c r="H30" t="s">
        <v>79</v>
      </c>
      <c r="I30" t="s">
        <v>49</v>
      </c>
      <c r="J30" t="s">
        <v>33</v>
      </c>
      <c r="K30" t="s">
        <v>34</v>
      </c>
      <c r="L30">
        <v>8</v>
      </c>
      <c r="M30">
        <v>1</v>
      </c>
      <c r="N30" t="s">
        <v>51</v>
      </c>
      <c r="O30" t="s">
        <v>36</v>
      </c>
      <c r="P30" t="s">
        <v>63</v>
      </c>
      <c r="Q30">
        <v>48082.09</v>
      </c>
      <c r="R30">
        <v>2981.9</v>
      </c>
      <c r="S30">
        <v>4.8</v>
      </c>
      <c r="T30" t="s">
        <v>38</v>
      </c>
      <c r="U30" t="s">
        <v>39</v>
      </c>
      <c r="V30" t="s">
        <v>55</v>
      </c>
      <c r="W30" t="s">
        <v>56</v>
      </c>
      <c r="X30" t="s">
        <v>42</v>
      </c>
      <c r="Y30" t="s">
        <v>43</v>
      </c>
      <c r="Z30" t="s">
        <v>84</v>
      </c>
      <c r="AA30" s="9">
        <f>Table1[[#This Row],[Date]]</f>
        <v>44955</v>
      </c>
    </row>
    <row r="31" spans="1:27" x14ac:dyDescent="0.25">
      <c r="A31" t="s">
        <v>145</v>
      </c>
      <c r="B31" s="1">
        <v>44956</v>
      </c>
      <c r="C31" t="s">
        <v>45</v>
      </c>
      <c r="D31" t="s">
        <v>146</v>
      </c>
      <c r="E31" t="s">
        <v>47</v>
      </c>
      <c r="F31">
        <v>66</v>
      </c>
      <c r="G31" t="s">
        <v>70</v>
      </c>
      <c r="H31" t="s">
        <v>79</v>
      </c>
      <c r="I31" t="s">
        <v>49</v>
      </c>
      <c r="J31" t="s">
        <v>33</v>
      </c>
      <c r="K31" t="s">
        <v>34</v>
      </c>
      <c r="L31">
        <v>9</v>
      </c>
      <c r="M31">
        <v>1</v>
      </c>
      <c r="N31" t="s">
        <v>72</v>
      </c>
      <c r="O31" t="s">
        <v>52</v>
      </c>
      <c r="P31" t="s">
        <v>82</v>
      </c>
      <c r="Q31">
        <v>3279.26</v>
      </c>
      <c r="R31">
        <v>4858.25</v>
      </c>
      <c r="S31">
        <v>2.2000000000000002</v>
      </c>
      <c r="T31" t="s">
        <v>64</v>
      </c>
      <c r="U31" t="s">
        <v>65</v>
      </c>
      <c r="V31" t="s">
        <v>40</v>
      </c>
      <c r="W31" t="s">
        <v>56</v>
      </c>
      <c r="X31" t="s">
        <v>57</v>
      </c>
      <c r="Y31" t="s">
        <v>75</v>
      </c>
      <c r="Z31" t="s">
        <v>88</v>
      </c>
      <c r="AA31" s="9">
        <f>Table1[[#This Row],[Date]]</f>
        <v>44956</v>
      </c>
    </row>
    <row r="32" spans="1:27" x14ac:dyDescent="0.25">
      <c r="A32" t="s">
        <v>147</v>
      </c>
      <c r="B32" s="1">
        <v>44957</v>
      </c>
      <c r="C32" t="s">
        <v>59</v>
      </c>
      <c r="D32" t="s">
        <v>148</v>
      </c>
      <c r="E32" t="s">
        <v>91</v>
      </c>
      <c r="F32">
        <v>32</v>
      </c>
      <c r="G32" t="s">
        <v>70</v>
      </c>
      <c r="H32" t="s">
        <v>31</v>
      </c>
      <c r="I32" t="s">
        <v>32</v>
      </c>
      <c r="J32" t="s">
        <v>33</v>
      </c>
      <c r="K32" t="s">
        <v>100</v>
      </c>
      <c r="L32">
        <v>11</v>
      </c>
      <c r="M32">
        <v>5</v>
      </c>
      <c r="N32" t="s">
        <v>80</v>
      </c>
      <c r="O32" t="s">
        <v>81</v>
      </c>
      <c r="P32" t="s">
        <v>37</v>
      </c>
      <c r="Q32">
        <v>5242.29</v>
      </c>
      <c r="R32">
        <v>682.26</v>
      </c>
      <c r="S32">
        <v>1.7</v>
      </c>
      <c r="T32" t="s">
        <v>54</v>
      </c>
      <c r="U32" t="s">
        <v>87</v>
      </c>
      <c r="V32" t="s">
        <v>55</v>
      </c>
      <c r="W32" t="s">
        <v>101</v>
      </c>
      <c r="X32" t="s">
        <v>42</v>
      </c>
      <c r="Y32" t="s">
        <v>4089</v>
      </c>
      <c r="Z32" t="s">
        <v>76</v>
      </c>
      <c r="AA32" s="9">
        <f>Table1[[#This Row],[Date]]</f>
        <v>44957</v>
      </c>
    </row>
    <row r="33" spans="1:27" x14ac:dyDescent="0.25">
      <c r="A33" t="s">
        <v>149</v>
      </c>
      <c r="B33" s="1">
        <v>44958</v>
      </c>
      <c r="C33" t="s">
        <v>59</v>
      </c>
      <c r="D33" t="s">
        <v>150</v>
      </c>
      <c r="E33" t="s">
        <v>69</v>
      </c>
      <c r="F33">
        <v>48</v>
      </c>
      <c r="G33" t="s">
        <v>62</v>
      </c>
      <c r="H33" t="s">
        <v>4088</v>
      </c>
      <c r="I33" t="s">
        <v>49</v>
      </c>
      <c r="J33" t="s">
        <v>33</v>
      </c>
      <c r="K33" t="s">
        <v>118</v>
      </c>
      <c r="L33">
        <v>9</v>
      </c>
      <c r="M33">
        <v>2</v>
      </c>
      <c r="N33" t="s">
        <v>80</v>
      </c>
      <c r="O33" t="s">
        <v>73</v>
      </c>
      <c r="P33" t="s">
        <v>82</v>
      </c>
      <c r="Q33">
        <v>9937.52</v>
      </c>
      <c r="R33">
        <v>2841.53</v>
      </c>
      <c r="S33">
        <v>3</v>
      </c>
      <c r="T33" t="s">
        <v>64</v>
      </c>
      <c r="U33" t="s">
        <v>87</v>
      </c>
      <c r="V33" t="s">
        <v>83</v>
      </c>
      <c r="W33" t="s">
        <v>41</v>
      </c>
      <c r="X33" t="s">
        <v>42</v>
      </c>
      <c r="Y33" t="s">
        <v>113</v>
      </c>
      <c r="Z33" t="s">
        <v>4089</v>
      </c>
      <c r="AA33" s="9">
        <f>Table1[[#This Row],[Date]]</f>
        <v>44958</v>
      </c>
    </row>
    <row r="34" spans="1:27" x14ac:dyDescent="0.25">
      <c r="A34" t="s">
        <v>151</v>
      </c>
      <c r="B34" s="1">
        <v>44959</v>
      </c>
      <c r="C34" t="s">
        <v>45</v>
      </c>
      <c r="D34" t="s">
        <v>152</v>
      </c>
      <c r="E34" t="s">
        <v>47</v>
      </c>
      <c r="F34">
        <v>66</v>
      </c>
      <c r="G34" t="s">
        <v>62</v>
      </c>
      <c r="H34" t="s">
        <v>4087</v>
      </c>
      <c r="I34" t="s">
        <v>32</v>
      </c>
      <c r="J34" t="s">
        <v>33</v>
      </c>
      <c r="K34" t="s">
        <v>71</v>
      </c>
      <c r="L34">
        <v>14</v>
      </c>
      <c r="M34">
        <v>2</v>
      </c>
      <c r="N34" t="s">
        <v>35</v>
      </c>
      <c r="O34" t="s">
        <v>36</v>
      </c>
      <c r="P34" t="s">
        <v>37</v>
      </c>
      <c r="Q34">
        <v>19396.52</v>
      </c>
      <c r="R34">
        <v>3990.63</v>
      </c>
      <c r="S34">
        <v>3</v>
      </c>
      <c r="T34" t="s">
        <v>64</v>
      </c>
      <c r="U34" t="s">
        <v>87</v>
      </c>
      <c r="V34" t="s">
        <v>74</v>
      </c>
      <c r="W34" t="s">
        <v>41</v>
      </c>
      <c r="X34" t="s">
        <v>57</v>
      </c>
      <c r="Y34" t="s">
        <v>113</v>
      </c>
      <c r="Z34" t="s">
        <v>76</v>
      </c>
      <c r="AA34" s="9">
        <f>Table1[[#This Row],[Date]]</f>
        <v>44959</v>
      </c>
    </row>
    <row r="35" spans="1:27" x14ac:dyDescent="0.25">
      <c r="A35" t="s">
        <v>153</v>
      </c>
      <c r="B35" s="1">
        <v>44960</v>
      </c>
      <c r="C35" t="s">
        <v>103</v>
      </c>
      <c r="D35" t="s">
        <v>154</v>
      </c>
      <c r="E35" t="s">
        <v>29</v>
      </c>
      <c r="F35">
        <v>46</v>
      </c>
      <c r="G35" t="s">
        <v>30</v>
      </c>
      <c r="H35" t="s">
        <v>4088</v>
      </c>
      <c r="I35" t="s">
        <v>49</v>
      </c>
      <c r="J35" t="s">
        <v>33</v>
      </c>
      <c r="K35" t="s">
        <v>118</v>
      </c>
      <c r="L35">
        <v>13</v>
      </c>
      <c r="M35">
        <v>3</v>
      </c>
      <c r="N35" t="s">
        <v>35</v>
      </c>
      <c r="O35" t="s">
        <v>36</v>
      </c>
      <c r="P35" t="s">
        <v>53</v>
      </c>
      <c r="Q35">
        <v>42006.15</v>
      </c>
      <c r="R35">
        <v>2627.7</v>
      </c>
      <c r="S35">
        <v>1.7</v>
      </c>
      <c r="T35" t="s">
        <v>54</v>
      </c>
      <c r="U35" t="s">
        <v>65</v>
      </c>
      <c r="V35" t="s">
        <v>55</v>
      </c>
      <c r="W35" t="s">
        <v>41</v>
      </c>
      <c r="X35" t="s">
        <v>42</v>
      </c>
      <c r="Y35" t="s">
        <v>75</v>
      </c>
      <c r="Z35" t="s">
        <v>88</v>
      </c>
      <c r="AA35" s="9">
        <f>Table1[[#This Row],[Date]]</f>
        <v>44960</v>
      </c>
    </row>
    <row r="36" spans="1:27" x14ac:dyDescent="0.25">
      <c r="A36" t="s">
        <v>155</v>
      </c>
      <c r="B36" s="1">
        <v>44961</v>
      </c>
      <c r="C36" t="s">
        <v>103</v>
      </c>
      <c r="D36" t="s">
        <v>156</v>
      </c>
      <c r="E36" t="s">
        <v>29</v>
      </c>
      <c r="F36">
        <v>43</v>
      </c>
      <c r="G36" t="s">
        <v>70</v>
      </c>
      <c r="H36" t="s">
        <v>79</v>
      </c>
      <c r="I36" t="s">
        <v>49</v>
      </c>
      <c r="J36" t="s">
        <v>33</v>
      </c>
      <c r="K36" t="s">
        <v>34</v>
      </c>
      <c r="L36">
        <v>9</v>
      </c>
      <c r="M36">
        <v>5</v>
      </c>
      <c r="N36" t="s">
        <v>80</v>
      </c>
      <c r="O36" t="s">
        <v>36</v>
      </c>
      <c r="P36" t="s">
        <v>82</v>
      </c>
      <c r="Q36">
        <v>44954.84</v>
      </c>
      <c r="R36">
        <v>455.33</v>
      </c>
      <c r="S36">
        <v>3.9</v>
      </c>
      <c r="T36" t="s">
        <v>97</v>
      </c>
      <c r="U36" t="s">
        <v>93</v>
      </c>
      <c r="V36" t="s">
        <v>40</v>
      </c>
      <c r="W36" t="s">
        <v>101</v>
      </c>
      <c r="X36" t="s">
        <v>57</v>
      </c>
      <c r="Y36" t="s">
        <v>43</v>
      </c>
      <c r="Z36" t="s">
        <v>88</v>
      </c>
      <c r="AA36" s="9">
        <f>Table1[[#This Row],[Date]]</f>
        <v>44961</v>
      </c>
    </row>
    <row r="37" spans="1:27" x14ac:dyDescent="0.25">
      <c r="A37" t="s">
        <v>157</v>
      </c>
      <c r="B37" s="1">
        <v>44962</v>
      </c>
      <c r="C37" t="s">
        <v>59</v>
      </c>
      <c r="D37" t="s">
        <v>158</v>
      </c>
      <c r="E37" t="s">
        <v>61</v>
      </c>
      <c r="F37">
        <v>35</v>
      </c>
      <c r="G37" t="s">
        <v>62</v>
      </c>
      <c r="H37" t="s">
        <v>31</v>
      </c>
      <c r="I37" t="s">
        <v>32</v>
      </c>
      <c r="J37" t="s">
        <v>33</v>
      </c>
      <c r="K37" t="s">
        <v>100</v>
      </c>
      <c r="L37">
        <v>11</v>
      </c>
      <c r="M37">
        <v>5</v>
      </c>
      <c r="N37" t="s">
        <v>80</v>
      </c>
      <c r="O37" t="s">
        <v>52</v>
      </c>
      <c r="P37" t="s">
        <v>63</v>
      </c>
      <c r="Q37">
        <v>11781.22</v>
      </c>
      <c r="R37">
        <v>2914.43</v>
      </c>
      <c r="S37">
        <v>2.4</v>
      </c>
      <c r="T37" t="s">
        <v>64</v>
      </c>
      <c r="U37" t="s">
        <v>65</v>
      </c>
      <c r="V37" t="s">
        <v>83</v>
      </c>
      <c r="W37" t="s">
        <v>41</v>
      </c>
      <c r="X37" t="s">
        <v>42</v>
      </c>
      <c r="Y37" t="s">
        <v>113</v>
      </c>
      <c r="Z37" t="s">
        <v>76</v>
      </c>
      <c r="AA37" s="9">
        <f>Table1[[#This Row],[Date]]</f>
        <v>44962</v>
      </c>
    </row>
    <row r="38" spans="1:27" x14ac:dyDescent="0.25">
      <c r="A38" t="s">
        <v>159</v>
      </c>
      <c r="B38" s="1">
        <v>44963</v>
      </c>
      <c r="C38" t="s">
        <v>45</v>
      </c>
      <c r="D38" t="s">
        <v>160</v>
      </c>
      <c r="E38" t="s">
        <v>91</v>
      </c>
      <c r="F38">
        <v>49</v>
      </c>
      <c r="G38" t="s">
        <v>70</v>
      </c>
      <c r="H38" t="s">
        <v>31</v>
      </c>
      <c r="I38" t="s">
        <v>32</v>
      </c>
      <c r="J38" t="s">
        <v>33</v>
      </c>
      <c r="K38" t="s">
        <v>100</v>
      </c>
      <c r="L38">
        <v>13</v>
      </c>
      <c r="M38">
        <v>3</v>
      </c>
      <c r="N38" t="s">
        <v>80</v>
      </c>
      <c r="O38" t="s">
        <v>52</v>
      </c>
      <c r="P38" t="s">
        <v>53</v>
      </c>
      <c r="Q38">
        <v>32124.22</v>
      </c>
      <c r="R38">
        <v>3058.69</v>
      </c>
      <c r="S38">
        <v>1.7</v>
      </c>
      <c r="T38" t="s">
        <v>54</v>
      </c>
      <c r="U38" t="s">
        <v>87</v>
      </c>
      <c r="V38" t="s">
        <v>40</v>
      </c>
      <c r="W38" t="s">
        <v>101</v>
      </c>
      <c r="X38" t="s">
        <v>42</v>
      </c>
      <c r="Y38" t="s">
        <v>66</v>
      </c>
      <c r="Z38" t="s">
        <v>4089</v>
      </c>
      <c r="AA38" s="9">
        <f>Table1[[#This Row],[Date]]</f>
        <v>44963</v>
      </c>
    </row>
    <row r="39" spans="1:27" x14ac:dyDescent="0.25">
      <c r="A39" t="s">
        <v>161</v>
      </c>
      <c r="B39" s="1">
        <v>44964</v>
      </c>
      <c r="C39" t="s">
        <v>59</v>
      </c>
      <c r="D39" t="s">
        <v>162</v>
      </c>
      <c r="E39" t="s">
        <v>47</v>
      </c>
      <c r="F39">
        <v>39</v>
      </c>
      <c r="G39" t="s">
        <v>30</v>
      </c>
      <c r="H39" t="s">
        <v>4088</v>
      </c>
      <c r="I39" t="s">
        <v>49</v>
      </c>
      <c r="J39" t="s">
        <v>33</v>
      </c>
      <c r="K39" t="s">
        <v>118</v>
      </c>
      <c r="L39">
        <v>12</v>
      </c>
      <c r="M39">
        <v>3</v>
      </c>
      <c r="N39" t="s">
        <v>51</v>
      </c>
      <c r="O39" t="s">
        <v>81</v>
      </c>
      <c r="P39" t="s">
        <v>37</v>
      </c>
      <c r="Q39">
        <v>46116.01</v>
      </c>
      <c r="R39">
        <v>3643.55</v>
      </c>
      <c r="S39">
        <v>2.2999999999999998</v>
      </c>
      <c r="T39" t="s">
        <v>64</v>
      </c>
      <c r="U39" t="s">
        <v>87</v>
      </c>
      <c r="V39" t="s">
        <v>40</v>
      </c>
      <c r="W39" t="s">
        <v>101</v>
      </c>
      <c r="X39" t="s">
        <v>57</v>
      </c>
      <c r="Y39" t="s">
        <v>43</v>
      </c>
      <c r="Z39" t="s">
        <v>76</v>
      </c>
      <c r="AA39" s="9">
        <f>Table1[[#This Row],[Date]]</f>
        <v>44964</v>
      </c>
    </row>
    <row r="40" spans="1:27" x14ac:dyDescent="0.25">
      <c r="A40" t="s">
        <v>163</v>
      </c>
      <c r="B40" s="1">
        <v>44965</v>
      </c>
      <c r="C40" t="s">
        <v>59</v>
      </c>
      <c r="D40" t="s">
        <v>164</v>
      </c>
      <c r="E40" t="s">
        <v>61</v>
      </c>
      <c r="F40">
        <v>55</v>
      </c>
      <c r="G40" t="s">
        <v>30</v>
      </c>
      <c r="H40" t="s">
        <v>4088</v>
      </c>
      <c r="I40" t="s">
        <v>49</v>
      </c>
      <c r="J40" t="s">
        <v>33</v>
      </c>
      <c r="K40" t="s">
        <v>118</v>
      </c>
      <c r="L40">
        <v>4</v>
      </c>
      <c r="M40">
        <v>1</v>
      </c>
      <c r="N40" t="s">
        <v>72</v>
      </c>
      <c r="O40" t="s">
        <v>81</v>
      </c>
      <c r="P40" t="s">
        <v>82</v>
      </c>
      <c r="Q40">
        <v>24795.39</v>
      </c>
      <c r="R40">
        <v>3806.06</v>
      </c>
      <c r="S40">
        <v>3.3</v>
      </c>
      <c r="T40" t="s">
        <v>97</v>
      </c>
      <c r="U40" t="s">
        <v>39</v>
      </c>
      <c r="V40" t="s">
        <v>40</v>
      </c>
      <c r="W40" t="s">
        <v>56</v>
      </c>
      <c r="X40" t="s">
        <v>42</v>
      </c>
      <c r="Y40" t="s">
        <v>75</v>
      </c>
      <c r="Z40" t="s">
        <v>76</v>
      </c>
      <c r="AA40" s="9">
        <f>Table1[[#This Row],[Date]]</f>
        <v>44965</v>
      </c>
    </row>
    <row r="41" spans="1:27" x14ac:dyDescent="0.25">
      <c r="A41" t="s">
        <v>165</v>
      </c>
      <c r="B41" s="1">
        <v>44966</v>
      </c>
      <c r="C41" t="s">
        <v>27</v>
      </c>
      <c r="D41" t="s">
        <v>166</v>
      </c>
      <c r="E41" t="s">
        <v>47</v>
      </c>
      <c r="F41">
        <v>34</v>
      </c>
      <c r="G41" t="s">
        <v>30</v>
      </c>
      <c r="H41" t="s">
        <v>4087</v>
      </c>
      <c r="I41" t="s">
        <v>32</v>
      </c>
      <c r="J41" t="s">
        <v>33</v>
      </c>
      <c r="K41" t="s">
        <v>71</v>
      </c>
      <c r="L41">
        <v>12</v>
      </c>
      <c r="M41">
        <v>5</v>
      </c>
      <c r="N41" t="s">
        <v>35</v>
      </c>
      <c r="O41" t="s">
        <v>81</v>
      </c>
      <c r="P41" t="s">
        <v>37</v>
      </c>
      <c r="Q41">
        <v>7866.55</v>
      </c>
      <c r="R41">
        <v>3853.86</v>
      </c>
      <c r="S41">
        <v>3.9</v>
      </c>
      <c r="T41" t="s">
        <v>97</v>
      </c>
      <c r="U41" t="s">
        <v>39</v>
      </c>
      <c r="V41" t="s">
        <v>55</v>
      </c>
      <c r="W41" t="s">
        <v>56</v>
      </c>
      <c r="X41" t="s">
        <v>57</v>
      </c>
      <c r="Y41" t="s">
        <v>66</v>
      </c>
      <c r="Z41" t="s">
        <v>76</v>
      </c>
      <c r="AA41" s="9">
        <f>Table1[[#This Row],[Date]]</f>
        <v>44966</v>
      </c>
    </row>
    <row r="42" spans="1:27" x14ac:dyDescent="0.25">
      <c r="A42" t="s">
        <v>167</v>
      </c>
      <c r="B42" s="1">
        <v>44967</v>
      </c>
      <c r="C42" t="s">
        <v>27</v>
      </c>
      <c r="D42" t="s">
        <v>168</v>
      </c>
      <c r="E42" t="s">
        <v>91</v>
      </c>
      <c r="F42">
        <v>40</v>
      </c>
      <c r="G42" t="s">
        <v>70</v>
      </c>
      <c r="H42" t="s">
        <v>48</v>
      </c>
      <c r="I42" t="s">
        <v>49</v>
      </c>
      <c r="J42" t="s">
        <v>33</v>
      </c>
      <c r="K42" t="s">
        <v>50</v>
      </c>
      <c r="L42">
        <v>3</v>
      </c>
      <c r="M42">
        <v>5</v>
      </c>
      <c r="N42" t="s">
        <v>72</v>
      </c>
      <c r="O42" t="s">
        <v>81</v>
      </c>
      <c r="P42" t="s">
        <v>37</v>
      </c>
      <c r="Q42">
        <v>24517.24</v>
      </c>
      <c r="R42">
        <v>3317.22</v>
      </c>
      <c r="S42">
        <v>2.9</v>
      </c>
      <c r="T42" t="s">
        <v>64</v>
      </c>
      <c r="U42" t="s">
        <v>39</v>
      </c>
      <c r="V42" t="s">
        <v>83</v>
      </c>
      <c r="W42" t="s">
        <v>41</v>
      </c>
      <c r="X42" t="s">
        <v>42</v>
      </c>
      <c r="Y42" t="s">
        <v>75</v>
      </c>
      <c r="Z42" t="s">
        <v>4089</v>
      </c>
      <c r="AA42" s="9">
        <f>Table1[[#This Row],[Date]]</f>
        <v>44967</v>
      </c>
    </row>
    <row r="43" spans="1:27" x14ac:dyDescent="0.25">
      <c r="A43" t="s">
        <v>169</v>
      </c>
      <c r="B43" s="1">
        <v>44968</v>
      </c>
      <c r="C43" t="s">
        <v>27</v>
      </c>
      <c r="D43" t="s">
        <v>170</v>
      </c>
      <c r="E43" t="s">
        <v>29</v>
      </c>
      <c r="F43">
        <v>41</v>
      </c>
      <c r="G43" t="s">
        <v>62</v>
      </c>
      <c r="H43" t="s">
        <v>48</v>
      </c>
      <c r="I43" t="s">
        <v>49</v>
      </c>
      <c r="J43" t="s">
        <v>33</v>
      </c>
      <c r="K43" t="s">
        <v>50</v>
      </c>
      <c r="L43">
        <v>14</v>
      </c>
      <c r="M43">
        <v>3</v>
      </c>
      <c r="N43" t="s">
        <v>35</v>
      </c>
      <c r="O43" t="s">
        <v>73</v>
      </c>
      <c r="P43" t="s">
        <v>82</v>
      </c>
      <c r="Q43">
        <v>20662.36</v>
      </c>
      <c r="R43">
        <v>1079.06</v>
      </c>
      <c r="S43">
        <v>3.1</v>
      </c>
      <c r="T43" t="s">
        <v>64</v>
      </c>
      <c r="U43" t="s">
        <v>65</v>
      </c>
      <c r="V43" t="s">
        <v>55</v>
      </c>
      <c r="W43" t="s">
        <v>101</v>
      </c>
      <c r="X43" t="s">
        <v>57</v>
      </c>
      <c r="Y43" t="s">
        <v>43</v>
      </c>
      <c r="Z43" t="s">
        <v>94</v>
      </c>
      <c r="AA43" s="9">
        <f>Table1[[#This Row],[Date]]</f>
        <v>44968</v>
      </c>
    </row>
    <row r="44" spans="1:27" x14ac:dyDescent="0.25">
      <c r="A44" t="s">
        <v>171</v>
      </c>
      <c r="B44" s="1">
        <v>44969</v>
      </c>
      <c r="C44" t="s">
        <v>103</v>
      </c>
      <c r="D44" t="s">
        <v>172</v>
      </c>
      <c r="E44" t="s">
        <v>69</v>
      </c>
      <c r="F44">
        <v>67</v>
      </c>
      <c r="G44" t="s">
        <v>62</v>
      </c>
      <c r="H44" t="s">
        <v>4087</v>
      </c>
      <c r="I44" t="s">
        <v>32</v>
      </c>
      <c r="J44" t="s">
        <v>33</v>
      </c>
      <c r="K44" t="s">
        <v>71</v>
      </c>
      <c r="L44">
        <v>5</v>
      </c>
      <c r="M44">
        <v>4</v>
      </c>
      <c r="N44" t="s">
        <v>35</v>
      </c>
      <c r="O44" t="s">
        <v>52</v>
      </c>
      <c r="P44" t="s">
        <v>82</v>
      </c>
      <c r="Q44">
        <v>30149.93</v>
      </c>
      <c r="R44">
        <v>2021.18</v>
      </c>
      <c r="S44">
        <v>1.6</v>
      </c>
      <c r="T44" t="s">
        <v>54</v>
      </c>
      <c r="U44" t="s">
        <v>93</v>
      </c>
      <c r="V44" t="s">
        <v>74</v>
      </c>
      <c r="W44" t="s">
        <v>41</v>
      </c>
      <c r="X44" t="s">
        <v>42</v>
      </c>
      <c r="Y44" t="s">
        <v>4089</v>
      </c>
      <c r="Z44" t="s">
        <v>4089</v>
      </c>
      <c r="AA44" s="9">
        <f>Table1[[#This Row],[Date]]</f>
        <v>44969</v>
      </c>
    </row>
    <row r="45" spans="1:27" x14ac:dyDescent="0.25">
      <c r="A45" t="s">
        <v>173</v>
      </c>
      <c r="B45" s="1">
        <v>44970</v>
      </c>
      <c r="C45" t="s">
        <v>45</v>
      </c>
      <c r="D45" t="s">
        <v>174</v>
      </c>
      <c r="E45" t="s">
        <v>29</v>
      </c>
      <c r="F45">
        <v>25</v>
      </c>
      <c r="G45" t="s">
        <v>30</v>
      </c>
      <c r="H45" t="s">
        <v>48</v>
      </c>
      <c r="I45" t="s">
        <v>49</v>
      </c>
      <c r="J45" t="s">
        <v>33</v>
      </c>
      <c r="K45" t="s">
        <v>50</v>
      </c>
      <c r="L45">
        <v>2</v>
      </c>
      <c r="M45">
        <v>4</v>
      </c>
      <c r="N45" t="s">
        <v>35</v>
      </c>
      <c r="O45" t="s">
        <v>36</v>
      </c>
      <c r="P45" t="s">
        <v>37</v>
      </c>
      <c r="Q45">
        <v>23616.959999999999</v>
      </c>
      <c r="R45">
        <v>3880.65</v>
      </c>
      <c r="S45">
        <v>4.7</v>
      </c>
      <c r="T45" t="s">
        <v>38</v>
      </c>
      <c r="U45" t="s">
        <v>93</v>
      </c>
      <c r="V45" t="s">
        <v>55</v>
      </c>
      <c r="W45" t="s">
        <v>41</v>
      </c>
      <c r="X45" t="s">
        <v>42</v>
      </c>
      <c r="Y45" t="s">
        <v>4089</v>
      </c>
      <c r="Z45" t="s">
        <v>76</v>
      </c>
      <c r="AA45" s="9">
        <f>Table1[[#This Row],[Date]]</f>
        <v>44970</v>
      </c>
    </row>
    <row r="46" spans="1:27" x14ac:dyDescent="0.25">
      <c r="A46" t="s">
        <v>175</v>
      </c>
      <c r="B46" s="1">
        <v>44971</v>
      </c>
      <c r="C46" t="s">
        <v>45</v>
      </c>
      <c r="D46" t="s">
        <v>176</v>
      </c>
      <c r="E46" t="s">
        <v>61</v>
      </c>
      <c r="F46">
        <v>58</v>
      </c>
      <c r="G46" t="s">
        <v>62</v>
      </c>
      <c r="H46" t="s">
        <v>79</v>
      </c>
      <c r="I46" t="s">
        <v>49</v>
      </c>
      <c r="J46" t="s">
        <v>33</v>
      </c>
      <c r="K46" t="s">
        <v>34</v>
      </c>
      <c r="L46">
        <v>4</v>
      </c>
      <c r="M46">
        <v>1</v>
      </c>
      <c r="N46" t="s">
        <v>80</v>
      </c>
      <c r="O46" t="s">
        <v>73</v>
      </c>
      <c r="P46" t="s">
        <v>37</v>
      </c>
      <c r="Q46">
        <v>3815.26</v>
      </c>
      <c r="R46">
        <v>4767.13</v>
      </c>
      <c r="S46">
        <v>4.7</v>
      </c>
      <c r="T46" t="s">
        <v>38</v>
      </c>
      <c r="U46" t="s">
        <v>39</v>
      </c>
      <c r="V46" t="s">
        <v>74</v>
      </c>
      <c r="W46" t="s">
        <v>56</v>
      </c>
      <c r="X46" t="s">
        <v>42</v>
      </c>
      <c r="Y46" t="s">
        <v>4089</v>
      </c>
      <c r="Z46" t="s">
        <v>84</v>
      </c>
      <c r="AA46" s="9">
        <f>Table1[[#This Row],[Date]]</f>
        <v>44971</v>
      </c>
    </row>
    <row r="47" spans="1:27" x14ac:dyDescent="0.25">
      <c r="A47" t="s">
        <v>177</v>
      </c>
      <c r="B47" s="1">
        <v>44972</v>
      </c>
      <c r="C47" t="s">
        <v>45</v>
      </c>
      <c r="D47" t="s">
        <v>178</v>
      </c>
      <c r="E47" t="s">
        <v>69</v>
      </c>
      <c r="F47">
        <v>23</v>
      </c>
      <c r="G47" t="s">
        <v>30</v>
      </c>
      <c r="H47" t="s">
        <v>48</v>
      </c>
      <c r="I47" t="s">
        <v>49</v>
      </c>
      <c r="J47" t="s">
        <v>33</v>
      </c>
      <c r="K47" t="s">
        <v>50</v>
      </c>
      <c r="L47">
        <v>12</v>
      </c>
      <c r="M47">
        <v>4</v>
      </c>
      <c r="N47" t="s">
        <v>35</v>
      </c>
      <c r="O47" t="s">
        <v>81</v>
      </c>
      <c r="P47" t="s">
        <v>53</v>
      </c>
      <c r="Q47">
        <v>49717.89</v>
      </c>
      <c r="R47">
        <v>394.73</v>
      </c>
      <c r="S47">
        <v>3.7</v>
      </c>
      <c r="T47" t="s">
        <v>92</v>
      </c>
      <c r="U47" t="s">
        <v>93</v>
      </c>
      <c r="V47" t="s">
        <v>83</v>
      </c>
      <c r="W47" t="s">
        <v>41</v>
      </c>
      <c r="X47" t="s">
        <v>42</v>
      </c>
      <c r="Y47" t="s">
        <v>43</v>
      </c>
      <c r="Z47" t="s">
        <v>84</v>
      </c>
      <c r="AA47" s="9">
        <f>Table1[[#This Row],[Date]]</f>
        <v>44972</v>
      </c>
    </row>
    <row r="48" spans="1:27" x14ac:dyDescent="0.25">
      <c r="A48" t="s">
        <v>179</v>
      </c>
      <c r="B48" s="1">
        <v>44973</v>
      </c>
      <c r="C48" t="s">
        <v>45</v>
      </c>
      <c r="D48" t="s">
        <v>180</v>
      </c>
      <c r="E48" t="s">
        <v>61</v>
      </c>
      <c r="F48">
        <v>22</v>
      </c>
      <c r="G48" t="s">
        <v>70</v>
      </c>
      <c r="H48" t="s">
        <v>4087</v>
      </c>
      <c r="I48" t="s">
        <v>32</v>
      </c>
      <c r="J48" t="s">
        <v>33</v>
      </c>
      <c r="K48" t="s">
        <v>71</v>
      </c>
      <c r="L48">
        <v>10</v>
      </c>
      <c r="M48">
        <v>4</v>
      </c>
      <c r="N48" t="s">
        <v>72</v>
      </c>
      <c r="O48" t="s">
        <v>81</v>
      </c>
      <c r="P48" t="s">
        <v>63</v>
      </c>
      <c r="Q48">
        <v>28546.39</v>
      </c>
      <c r="R48">
        <v>2677.68</v>
      </c>
      <c r="S48">
        <v>1.1000000000000001</v>
      </c>
      <c r="T48" t="s">
        <v>54</v>
      </c>
      <c r="U48" t="s">
        <v>87</v>
      </c>
      <c r="V48" t="s">
        <v>83</v>
      </c>
      <c r="W48" t="s">
        <v>41</v>
      </c>
      <c r="X48" t="s">
        <v>42</v>
      </c>
      <c r="Y48" t="s">
        <v>43</v>
      </c>
      <c r="Z48" t="s">
        <v>88</v>
      </c>
      <c r="AA48" s="9">
        <f>Table1[[#This Row],[Date]]</f>
        <v>44973</v>
      </c>
    </row>
    <row r="49" spans="1:27" x14ac:dyDescent="0.25">
      <c r="A49" t="s">
        <v>181</v>
      </c>
      <c r="B49" s="1">
        <v>44974</v>
      </c>
      <c r="C49" t="s">
        <v>27</v>
      </c>
      <c r="D49" t="s">
        <v>182</v>
      </c>
      <c r="E49" t="s">
        <v>91</v>
      </c>
      <c r="F49">
        <v>61</v>
      </c>
      <c r="G49" t="s">
        <v>30</v>
      </c>
      <c r="H49" t="s">
        <v>48</v>
      </c>
      <c r="I49" t="s">
        <v>49</v>
      </c>
      <c r="J49" t="s">
        <v>33</v>
      </c>
      <c r="K49" t="s">
        <v>50</v>
      </c>
      <c r="L49">
        <v>8</v>
      </c>
      <c r="M49">
        <v>4</v>
      </c>
      <c r="N49" t="s">
        <v>35</v>
      </c>
      <c r="O49" t="s">
        <v>73</v>
      </c>
      <c r="P49" t="s">
        <v>37</v>
      </c>
      <c r="Q49">
        <v>25260.65</v>
      </c>
      <c r="R49">
        <v>1562.61</v>
      </c>
      <c r="S49">
        <v>3.1</v>
      </c>
      <c r="T49" t="s">
        <v>64</v>
      </c>
      <c r="U49" t="s">
        <v>87</v>
      </c>
      <c r="V49" t="s">
        <v>55</v>
      </c>
      <c r="W49" t="s">
        <v>56</v>
      </c>
      <c r="X49" t="s">
        <v>57</v>
      </c>
      <c r="Y49" t="s">
        <v>66</v>
      </c>
      <c r="Z49" t="s">
        <v>94</v>
      </c>
      <c r="AA49" s="9">
        <f>Table1[[#This Row],[Date]]</f>
        <v>44974</v>
      </c>
    </row>
    <row r="50" spans="1:27" x14ac:dyDescent="0.25">
      <c r="A50" t="s">
        <v>183</v>
      </c>
      <c r="B50" s="1">
        <v>44975</v>
      </c>
      <c r="C50" t="s">
        <v>103</v>
      </c>
      <c r="D50" t="s">
        <v>184</v>
      </c>
      <c r="E50" t="s">
        <v>69</v>
      </c>
      <c r="F50">
        <v>46</v>
      </c>
      <c r="G50" t="s">
        <v>70</v>
      </c>
      <c r="H50" t="s">
        <v>31</v>
      </c>
      <c r="I50" t="s">
        <v>32</v>
      </c>
      <c r="J50" t="s">
        <v>33</v>
      </c>
      <c r="K50" t="s">
        <v>100</v>
      </c>
      <c r="L50">
        <v>8</v>
      </c>
      <c r="M50">
        <v>2</v>
      </c>
      <c r="N50" t="s">
        <v>72</v>
      </c>
      <c r="O50" t="s">
        <v>36</v>
      </c>
      <c r="P50" t="s">
        <v>63</v>
      </c>
      <c r="Q50">
        <v>47867.02</v>
      </c>
      <c r="R50">
        <v>1126.97</v>
      </c>
      <c r="S50">
        <v>3.5</v>
      </c>
      <c r="T50" t="s">
        <v>92</v>
      </c>
      <c r="U50" t="s">
        <v>39</v>
      </c>
      <c r="V50" t="s">
        <v>55</v>
      </c>
      <c r="W50" t="s">
        <v>41</v>
      </c>
      <c r="X50" t="s">
        <v>42</v>
      </c>
      <c r="Y50" t="s">
        <v>43</v>
      </c>
      <c r="Z50" t="s">
        <v>88</v>
      </c>
      <c r="AA50" s="9">
        <f>Table1[[#This Row],[Date]]</f>
        <v>44975</v>
      </c>
    </row>
    <row r="51" spans="1:27" x14ac:dyDescent="0.25">
      <c r="A51" t="s">
        <v>185</v>
      </c>
      <c r="B51" s="1">
        <v>44976</v>
      </c>
      <c r="C51" t="s">
        <v>103</v>
      </c>
      <c r="D51" t="s">
        <v>186</v>
      </c>
      <c r="E51" t="s">
        <v>61</v>
      </c>
      <c r="F51">
        <v>45</v>
      </c>
      <c r="G51" t="s">
        <v>30</v>
      </c>
      <c r="H51" t="s">
        <v>4088</v>
      </c>
      <c r="I51" t="s">
        <v>49</v>
      </c>
      <c r="J51" t="s">
        <v>33</v>
      </c>
      <c r="K51" t="s">
        <v>118</v>
      </c>
      <c r="L51">
        <v>2</v>
      </c>
      <c r="M51">
        <v>1</v>
      </c>
      <c r="N51" t="s">
        <v>35</v>
      </c>
      <c r="O51" t="s">
        <v>52</v>
      </c>
      <c r="P51" t="s">
        <v>53</v>
      </c>
      <c r="Q51">
        <v>10325.44</v>
      </c>
      <c r="R51">
        <v>2529.0500000000002</v>
      </c>
      <c r="S51">
        <v>5</v>
      </c>
      <c r="T51" t="s">
        <v>38</v>
      </c>
      <c r="U51" t="s">
        <v>39</v>
      </c>
      <c r="V51" t="s">
        <v>40</v>
      </c>
      <c r="W51" t="s">
        <v>41</v>
      </c>
      <c r="X51" t="s">
        <v>57</v>
      </c>
      <c r="Y51" t="s">
        <v>43</v>
      </c>
      <c r="Z51" t="s">
        <v>88</v>
      </c>
      <c r="AA51" s="9">
        <f>Table1[[#This Row],[Date]]</f>
        <v>44976</v>
      </c>
    </row>
    <row r="52" spans="1:27" x14ac:dyDescent="0.25">
      <c r="A52" t="s">
        <v>187</v>
      </c>
      <c r="B52" s="1">
        <v>44977</v>
      </c>
      <c r="C52" t="s">
        <v>27</v>
      </c>
      <c r="D52" t="s">
        <v>188</v>
      </c>
      <c r="E52" t="s">
        <v>91</v>
      </c>
      <c r="F52">
        <v>28</v>
      </c>
      <c r="G52" t="s">
        <v>62</v>
      </c>
      <c r="H52" t="s">
        <v>79</v>
      </c>
      <c r="I52" t="s">
        <v>49</v>
      </c>
      <c r="J52" t="s">
        <v>33</v>
      </c>
      <c r="K52" t="s">
        <v>34</v>
      </c>
      <c r="L52">
        <v>8</v>
      </c>
      <c r="M52">
        <v>3</v>
      </c>
      <c r="N52" t="s">
        <v>35</v>
      </c>
      <c r="O52" t="s">
        <v>52</v>
      </c>
      <c r="P52" t="s">
        <v>63</v>
      </c>
      <c r="Q52">
        <v>11894.17</v>
      </c>
      <c r="R52">
        <v>3030.45</v>
      </c>
      <c r="S52">
        <v>5</v>
      </c>
      <c r="T52" t="s">
        <v>97</v>
      </c>
      <c r="U52" t="s">
        <v>39</v>
      </c>
      <c r="V52" t="s">
        <v>74</v>
      </c>
      <c r="W52" t="s">
        <v>101</v>
      </c>
      <c r="X52" t="s">
        <v>57</v>
      </c>
      <c r="Y52" t="s">
        <v>66</v>
      </c>
      <c r="Z52" t="s">
        <v>84</v>
      </c>
      <c r="AA52" s="9">
        <f>Table1[[#This Row],[Date]]</f>
        <v>44977</v>
      </c>
    </row>
    <row r="53" spans="1:27" x14ac:dyDescent="0.25">
      <c r="A53" t="s">
        <v>189</v>
      </c>
      <c r="B53" s="1">
        <v>44978</v>
      </c>
      <c r="C53" t="s">
        <v>103</v>
      </c>
      <c r="D53" t="s">
        <v>190</v>
      </c>
      <c r="E53" t="s">
        <v>29</v>
      </c>
      <c r="F53">
        <v>18</v>
      </c>
      <c r="G53" t="s">
        <v>62</v>
      </c>
      <c r="H53" t="s">
        <v>31</v>
      </c>
      <c r="I53" t="s">
        <v>32</v>
      </c>
      <c r="J53" t="s">
        <v>33</v>
      </c>
      <c r="K53" t="s">
        <v>100</v>
      </c>
      <c r="L53">
        <v>11</v>
      </c>
      <c r="M53">
        <v>4</v>
      </c>
      <c r="N53" t="s">
        <v>80</v>
      </c>
      <c r="O53" t="s">
        <v>36</v>
      </c>
      <c r="P53" t="s">
        <v>63</v>
      </c>
      <c r="Q53">
        <v>40976.69</v>
      </c>
      <c r="R53">
        <v>48.86</v>
      </c>
      <c r="S53">
        <v>4.4000000000000004</v>
      </c>
      <c r="T53" t="s">
        <v>92</v>
      </c>
      <c r="U53" t="s">
        <v>93</v>
      </c>
      <c r="V53" t="s">
        <v>40</v>
      </c>
      <c r="W53" t="s">
        <v>41</v>
      </c>
      <c r="X53" t="s">
        <v>42</v>
      </c>
      <c r="Y53" t="s">
        <v>66</v>
      </c>
      <c r="Z53" t="s">
        <v>4089</v>
      </c>
      <c r="AA53" s="9">
        <f>Table1[[#This Row],[Date]]</f>
        <v>44978</v>
      </c>
    </row>
    <row r="54" spans="1:27" x14ac:dyDescent="0.25">
      <c r="A54" t="s">
        <v>191</v>
      </c>
      <c r="B54" s="1">
        <v>44979</v>
      </c>
      <c r="C54" t="s">
        <v>27</v>
      </c>
      <c r="D54" t="s">
        <v>192</v>
      </c>
      <c r="E54" t="s">
        <v>91</v>
      </c>
      <c r="F54">
        <v>60</v>
      </c>
      <c r="G54" t="s">
        <v>30</v>
      </c>
      <c r="H54" t="s">
        <v>31</v>
      </c>
      <c r="I54" t="s">
        <v>32</v>
      </c>
      <c r="J54" t="s">
        <v>33</v>
      </c>
      <c r="K54" t="s">
        <v>100</v>
      </c>
      <c r="L54">
        <v>8</v>
      </c>
      <c r="M54">
        <v>2</v>
      </c>
      <c r="N54" t="s">
        <v>72</v>
      </c>
      <c r="O54" t="s">
        <v>52</v>
      </c>
      <c r="P54" t="s">
        <v>53</v>
      </c>
      <c r="Q54">
        <v>15259.06</v>
      </c>
      <c r="R54">
        <v>3901.03</v>
      </c>
      <c r="S54">
        <v>1.3</v>
      </c>
      <c r="T54" t="s">
        <v>54</v>
      </c>
      <c r="U54" t="s">
        <v>65</v>
      </c>
      <c r="V54" t="s">
        <v>40</v>
      </c>
      <c r="W54" t="s">
        <v>56</v>
      </c>
      <c r="X54" t="s">
        <v>42</v>
      </c>
      <c r="Y54" t="s">
        <v>75</v>
      </c>
      <c r="Z54" t="s">
        <v>88</v>
      </c>
      <c r="AA54" s="9">
        <f>Table1[[#This Row],[Date]]</f>
        <v>44979</v>
      </c>
    </row>
    <row r="55" spans="1:27" x14ac:dyDescent="0.25">
      <c r="A55" t="s">
        <v>193</v>
      </c>
      <c r="B55" s="1">
        <v>44980</v>
      </c>
      <c r="C55" t="s">
        <v>45</v>
      </c>
      <c r="D55" t="s">
        <v>194</v>
      </c>
      <c r="E55" t="s">
        <v>47</v>
      </c>
      <c r="F55">
        <v>36</v>
      </c>
      <c r="G55" t="s">
        <v>62</v>
      </c>
      <c r="H55" t="s">
        <v>4087</v>
      </c>
      <c r="I55" t="s">
        <v>32</v>
      </c>
      <c r="J55" t="s">
        <v>33</v>
      </c>
      <c r="K55" t="s">
        <v>71</v>
      </c>
      <c r="L55">
        <v>5</v>
      </c>
      <c r="M55">
        <v>4</v>
      </c>
      <c r="N55" t="s">
        <v>35</v>
      </c>
      <c r="O55" t="s">
        <v>81</v>
      </c>
      <c r="P55" t="s">
        <v>37</v>
      </c>
      <c r="Q55">
        <v>40563.67</v>
      </c>
      <c r="R55">
        <v>4099.41</v>
      </c>
      <c r="S55">
        <v>4.8</v>
      </c>
      <c r="T55" t="s">
        <v>38</v>
      </c>
      <c r="U55" t="s">
        <v>39</v>
      </c>
      <c r="V55" t="s">
        <v>83</v>
      </c>
      <c r="W55" t="s">
        <v>56</v>
      </c>
      <c r="X55" t="s">
        <v>42</v>
      </c>
      <c r="Y55" t="s">
        <v>113</v>
      </c>
      <c r="Z55" t="s">
        <v>88</v>
      </c>
      <c r="AA55" s="9">
        <f>Table1[[#This Row],[Date]]</f>
        <v>44980</v>
      </c>
    </row>
    <row r="56" spans="1:27" x14ac:dyDescent="0.25">
      <c r="A56" t="s">
        <v>195</v>
      </c>
      <c r="B56" s="1">
        <v>44981</v>
      </c>
      <c r="C56" t="s">
        <v>27</v>
      </c>
      <c r="D56" t="s">
        <v>196</v>
      </c>
      <c r="E56" t="s">
        <v>91</v>
      </c>
      <c r="F56">
        <v>26</v>
      </c>
      <c r="G56" t="s">
        <v>62</v>
      </c>
      <c r="H56" t="s">
        <v>4088</v>
      </c>
      <c r="I56" t="s">
        <v>49</v>
      </c>
      <c r="J56" t="s">
        <v>33</v>
      </c>
      <c r="K56" t="s">
        <v>118</v>
      </c>
      <c r="L56">
        <v>8</v>
      </c>
      <c r="M56">
        <v>2</v>
      </c>
      <c r="N56" t="s">
        <v>35</v>
      </c>
      <c r="O56" t="s">
        <v>81</v>
      </c>
      <c r="P56" t="s">
        <v>63</v>
      </c>
      <c r="Q56">
        <v>15762.07</v>
      </c>
      <c r="R56">
        <v>4827.55</v>
      </c>
      <c r="S56">
        <v>3.5</v>
      </c>
      <c r="T56" t="s">
        <v>92</v>
      </c>
      <c r="U56" t="s">
        <v>93</v>
      </c>
      <c r="V56" t="s">
        <v>55</v>
      </c>
      <c r="W56" t="s">
        <v>101</v>
      </c>
      <c r="X56" t="s">
        <v>57</v>
      </c>
      <c r="Y56" t="s">
        <v>113</v>
      </c>
      <c r="Z56" t="s">
        <v>94</v>
      </c>
      <c r="AA56" s="9">
        <f>Table1[[#This Row],[Date]]</f>
        <v>44981</v>
      </c>
    </row>
    <row r="57" spans="1:27" x14ac:dyDescent="0.25">
      <c r="A57" t="s">
        <v>197</v>
      </c>
      <c r="B57" s="1">
        <v>44982</v>
      </c>
      <c r="C57" t="s">
        <v>45</v>
      </c>
      <c r="D57" t="s">
        <v>198</v>
      </c>
      <c r="E57" t="s">
        <v>91</v>
      </c>
      <c r="F57">
        <v>44</v>
      </c>
      <c r="G57" t="s">
        <v>62</v>
      </c>
      <c r="H57" t="s">
        <v>4088</v>
      </c>
      <c r="I57" t="s">
        <v>49</v>
      </c>
      <c r="J57" t="s">
        <v>33</v>
      </c>
      <c r="K57" t="s">
        <v>118</v>
      </c>
      <c r="L57">
        <v>9</v>
      </c>
      <c r="M57">
        <v>1</v>
      </c>
      <c r="N57" t="s">
        <v>72</v>
      </c>
      <c r="O57" t="s">
        <v>81</v>
      </c>
      <c r="P57" t="s">
        <v>37</v>
      </c>
      <c r="Q57">
        <v>4559.82</v>
      </c>
      <c r="R57">
        <v>903.22</v>
      </c>
      <c r="S57">
        <v>4.2</v>
      </c>
      <c r="T57" t="s">
        <v>97</v>
      </c>
      <c r="U57" t="s">
        <v>39</v>
      </c>
      <c r="V57" t="s">
        <v>83</v>
      </c>
      <c r="W57" t="s">
        <v>56</v>
      </c>
      <c r="X57" t="s">
        <v>42</v>
      </c>
      <c r="Y57" t="s">
        <v>75</v>
      </c>
      <c r="Z57" t="s">
        <v>84</v>
      </c>
      <c r="AA57" s="9">
        <f>Table1[[#This Row],[Date]]</f>
        <v>44982</v>
      </c>
    </row>
    <row r="58" spans="1:27" x14ac:dyDescent="0.25">
      <c r="A58" t="s">
        <v>199</v>
      </c>
      <c r="B58" s="1">
        <v>44983</v>
      </c>
      <c r="C58" t="s">
        <v>45</v>
      </c>
      <c r="D58" t="s">
        <v>200</v>
      </c>
      <c r="E58" t="s">
        <v>47</v>
      </c>
      <c r="F58">
        <v>51</v>
      </c>
      <c r="G58" t="s">
        <v>70</v>
      </c>
      <c r="H58" t="s">
        <v>79</v>
      </c>
      <c r="I58" t="s">
        <v>49</v>
      </c>
      <c r="J58" t="s">
        <v>33</v>
      </c>
      <c r="K58" t="s">
        <v>34</v>
      </c>
      <c r="L58">
        <v>4</v>
      </c>
      <c r="M58">
        <v>4</v>
      </c>
      <c r="N58" t="s">
        <v>35</v>
      </c>
      <c r="O58" t="s">
        <v>81</v>
      </c>
      <c r="P58" t="s">
        <v>37</v>
      </c>
      <c r="Q58">
        <v>27299.69</v>
      </c>
      <c r="R58">
        <v>2972.76</v>
      </c>
      <c r="S58">
        <v>2.6</v>
      </c>
      <c r="T58" t="s">
        <v>64</v>
      </c>
      <c r="U58" t="s">
        <v>65</v>
      </c>
      <c r="V58" t="s">
        <v>55</v>
      </c>
      <c r="W58" t="s">
        <v>56</v>
      </c>
      <c r="X58" t="s">
        <v>42</v>
      </c>
      <c r="Y58" t="s">
        <v>4089</v>
      </c>
      <c r="Z58" t="s">
        <v>4089</v>
      </c>
      <c r="AA58" s="9">
        <f>Table1[[#This Row],[Date]]</f>
        <v>44983</v>
      </c>
    </row>
    <row r="59" spans="1:27" x14ac:dyDescent="0.25">
      <c r="A59" t="s">
        <v>201</v>
      </c>
      <c r="B59" s="1">
        <v>44984</v>
      </c>
      <c r="C59" t="s">
        <v>59</v>
      </c>
      <c r="D59" t="s">
        <v>202</v>
      </c>
      <c r="E59" t="s">
        <v>61</v>
      </c>
      <c r="F59">
        <v>61</v>
      </c>
      <c r="G59" t="s">
        <v>62</v>
      </c>
      <c r="H59" t="s">
        <v>4087</v>
      </c>
      <c r="I59" t="s">
        <v>32</v>
      </c>
      <c r="J59" t="s">
        <v>33</v>
      </c>
      <c r="K59" t="s">
        <v>71</v>
      </c>
      <c r="L59">
        <v>14</v>
      </c>
      <c r="M59">
        <v>2</v>
      </c>
      <c r="N59" t="s">
        <v>51</v>
      </c>
      <c r="O59" t="s">
        <v>36</v>
      </c>
      <c r="P59" t="s">
        <v>82</v>
      </c>
      <c r="Q59">
        <v>12244.26</v>
      </c>
      <c r="R59">
        <v>2133.13</v>
      </c>
      <c r="S59">
        <v>2.2999999999999998</v>
      </c>
      <c r="T59" t="s">
        <v>64</v>
      </c>
      <c r="U59" t="s">
        <v>39</v>
      </c>
      <c r="V59" t="s">
        <v>83</v>
      </c>
      <c r="W59" t="s">
        <v>56</v>
      </c>
      <c r="X59" t="s">
        <v>42</v>
      </c>
      <c r="Y59" t="s">
        <v>43</v>
      </c>
      <c r="Z59" t="s">
        <v>94</v>
      </c>
      <c r="AA59" s="9">
        <f>Table1[[#This Row],[Date]]</f>
        <v>44984</v>
      </c>
    </row>
    <row r="60" spans="1:27" x14ac:dyDescent="0.25">
      <c r="A60" t="s">
        <v>203</v>
      </c>
      <c r="B60" s="1">
        <v>44985</v>
      </c>
      <c r="C60" t="s">
        <v>27</v>
      </c>
      <c r="D60" t="s">
        <v>204</v>
      </c>
      <c r="E60" t="s">
        <v>61</v>
      </c>
      <c r="F60">
        <v>21</v>
      </c>
      <c r="G60" t="s">
        <v>70</v>
      </c>
      <c r="H60" t="s">
        <v>79</v>
      </c>
      <c r="I60" t="s">
        <v>49</v>
      </c>
      <c r="J60" t="s">
        <v>33</v>
      </c>
      <c r="K60" t="s">
        <v>34</v>
      </c>
      <c r="L60">
        <v>11</v>
      </c>
      <c r="M60">
        <v>5</v>
      </c>
      <c r="N60" t="s">
        <v>80</v>
      </c>
      <c r="O60" t="s">
        <v>52</v>
      </c>
      <c r="P60" t="s">
        <v>37</v>
      </c>
      <c r="Q60">
        <v>38618.78</v>
      </c>
      <c r="R60">
        <v>1674.14</v>
      </c>
      <c r="S60">
        <v>2.9</v>
      </c>
      <c r="T60" t="s">
        <v>64</v>
      </c>
      <c r="U60" t="s">
        <v>87</v>
      </c>
      <c r="V60" t="s">
        <v>83</v>
      </c>
      <c r="W60" t="s">
        <v>41</v>
      </c>
      <c r="X60" t="s">
        <v>42</v>
      </c>
      <c r="Y60" t="s">
        <v>66</v>
      </c>
      <c r="Z60" t="s">
        <v>4089</v>
      </c>
      <c r="AA60" s="9">
        <f>Table1[[#This Row],[Date]]</f>
        <v>44985</v>
      </c>
    </row>
    <row r="61" spans="1:27" x14ac:dyDescent="0.25">
      <c r="A61" t="s">
        <v>205</v>
      </c>
      <c r="B61" s="1">
        <v>44986</v>
      </c>
      <c r="C61" t="s">
        <v>59</v>
      </c>
      <c r="D61" t="s">
        <v>206</v>
      </c>
      <c r="E61" t="s">
        <v>91</v>
      </c>
      <c r="F61">
        <v>53</v>
      </c>
      <c r="G61" t="s">
        <v>30</v>
      </c>
      <c r="H61" t="s">
        <v>48</v>
      </c>
      <c r="I61" t="s">
        <v>49</v>
      </c>
      <c r="J61" t="s">
        <v>33</v>
      </c>
      <c r="K61" t="s">
        <v>50</v>
      </c>
      <c r="L61">
        <v>3</v>
      </c>
      <c r="M61">
        <v>5</v>
      </c>
      <c r="N61" t="s">
        <v>72</v>
      </c>
      <c r="O61" t="s">
        <v>52</v>
      </c>
      <c r="P61" t="s">
        <v>37</v>
      </c>
      <c r="Q61">
        <v>33136.379999999997</v>
      </c>
      <c r="R61">
        <v>2828.17</v>
      </c>
      <c r="S61">
        <v>1.6</v>
      </c>
      <c r="T61" t="s">
        <v>54</v>
      </c>
      <c r="U61" t="s">
        <v>39</v>
      </c>
      <c r="V61" t="s">
        <v>83</v>
      </c>
      <c r="W61" t="s">
        <v>101</v>
      </c>
      <c r="X61" t="s">
        <v>42</v>
      </c>
      <c r="Y61" t="s">
        <v>66</v>
      </c>
      <c r="Z61" t="s">
        <v>4089</v>
      </c>
      <c r="AA61" s="9">
        <f>Table1[[#This Row],[Date]]</f>
        <v>44986</v>
      </c>
    </row>
    <row r="62" spans="1:27" x14ac:dyDescent="0.25">
      <c r="A62" t="s">
        <v>207</v>
      </c>
      <c r="B62" s="1">
        <v>44987</v>
      </c>
      <c r="C62" t="s">
        <v>27</v>
      </c>
      <c r="D62" t="s">
        <v>208</v>
      </c>
      <c r="E62" t="s">
        <v>47</v>
      </c>
      <c r="F62">
        <v>35</v>
      </c>
      <c r="G62" t="s">
        <v>62</v>
      </c>
      <c r="H62" t="s">
        <v>31</v>
      </c>
      <c r="I62" t="s">
        <v>32</v>
      </c>
      <c r="J62" t="s">
        <v>33</v>
      </c>
      <c r="K62" t="s">
        <v>100</v>
      </c>
      <c r="L62">
        <v>8</v>
      </c>
      <c r="M62">
        <v>2</v>
      </c>
      <c r="N62" t="s">
        <v>80</v>
      </c>
      <c r="O62" t="s">
        <v>73</v>
      </c>
      <c r="P62" t="s">
        <v>63</v>
      </c>
      <c r="Q62">
        <v>46409.33</v>
      </c>
      <c r="R62">
        <v>3911.92</v>
      </c>
      <c r="S62">
        <v>2.4</v>
      </c>
      <c r="T62" t="s">
        <v>64</v>
      </c>
      <c r="U62" t="s">
        <v>87</v>
      </c>
      <c r="V62" t="s">
        <v>74</v>
      </c>
      <c r="W62" t="s">
        <v>101</v>
      </c>
      <c r="X62" t="s">
        <v>42</v>
      </c>
      <c r="Y62" t="s">
        <v>4089</v>
      </c>
      <c r="Z62" t="s">
        <v>88</v>
      </c>
      <c r="AA62" s="9">
        <f>Table1[[#This Row],[Date]]</f>
        <v>44987</v>
      </c>
    </row>
    <row r="63" spans="1:27" x14ac:dyDescent="0.25">
      <c r="A63" t="s">
        <v>209</v>
      </c>
      <c r="B63" s="1">
        <v>44988</v>
      </c>
      <c r="C63" t="s">
        <v>27</v>
      </c>
      <c r="D63" t="s">
        <v>210</v>
      </c>
      <c r="E63" t="s">
        <v>47</v>
      </c>
      <c r="F63">
        <v>32</v>
      </c>
      <c r="G63" t="s">
        <v>62</v>
      </c>
      <c r="H63" t="s">
        <v>79</v>
      </c>
      <c r="I63" t="s">
        <v>49</v>
      </c>
      <c r="J63" t="s">
        <v>33</v>
      </c>
      <c r="K63" t="s">
        <v>34</v>
      </c>
      <c r="L63">
        <v>6</v>
      </c>
      <c r="M63">
        <v>4</v>
      </c>
      <c r="N63" t="s">
        <v>51</v>
      </c>
      <c r="O63" t="s">
        <v>36</v>
      </c>
      <c r="P63" t="s">
        <v>37</v>
      </c>
      <c r="Q63">
        <v>39800.449999999997</v>
      </c>
      <c r="R63">
        <v>115.26</v>
      </c>
      <c r="S63">
        <v>4.4000000000000004</v>
      </c>
      <c r="T63" t="s">
        <v>97</v>
      </c>
      <c r="U63" t="s">
        <v>87</v>
      </c>
      <c r="V63" t="s">
        <v>83</v>
      </c>
      <c r="W63" t="s">
        <v>101</v>
      </c>
      <c r="X63" t="s">
        <v>57</v>
      </c>
      <c r="Y63" t="s">
        <v>66</v>
      </c>
      <c r="Z63" t="s">
        <v>94</v>
      </c>
      <c r="AA63" s="9">
        <f>Table1[[#This Row],[Date]]</f>
        <v>44988</v>
      </c>
    </row>
    <row r="64" spans="1:27" x14ac:dyDescent="0.25">
      <c r="A64" t="s">
        <v>211</v>
      </c>
      <c r="B64" s="1">
        <v>44989</v>
      </c>
      <c r="C64" t="s">
        <v>59</v>
      </c>
      <c r="D64" t="s">
        <v>212</v>
      </c>
      <c r="E64" t="s">
        <v>29</v>
      </c>
      <c r="F64">
        <v>68</v>
      </c>
      <c r="G64" t="s">
        <v>62</v>
      </c>
      <c r="H64" t="s">
        <v>31</v>
      </c>
      <c r="I64" t="s">
        <v>32</v>
      </c>
      <c r="J64" t="s">
        <v>33</v>
      </c>
      <c r="K64" t="s">
        <v>100</v>
      </c>
      <c r="L64">
        <v>6</v>
      </c>
      <c r="M64">
        <v>4</v>
      </c>
      <c r="N64" t="s">
        <v>51</v>
      </c>
      <c r="O64" t="s">
        <v>52</v>
      </c>
      <c r="P64" t="s">
        <v>37</v>
      </c>
      <c r="Q64">
        <v>11496.47</v>
      </c>
      <c r="R64">
        <v>4847</v>
      </c>
      <c r="S64">
        <v>1.2</v>
      </c>
      <c r="T64" t="s">
        <v>54</v>
      </c>
      <c r="U64" t="s">
        <v>93</v>
      </c>
      <c r="V64" t="s">
        <v>74</v>
      </c>
      <c r="W64" t="s">
        <v>101</v>
      </c>
      <c r="X64" t="s">
        <v>42</v>
      </c>
      <c r="Y64" t="s">
        <v>4089</v>
      </c>
      <c r="Z64" t="s">
        <v>88</v>
      </c>
      <c r="AA64" s="9">
        <f>Table1[[#This Row],[Date]]</f>
        <v>44989</v>
      </c>
    </row>
    <row r="65" spans="1:27" x14ac:dyDescent="0.25">
      <c r="A65" t="s">
        <v>213</v>
      </c>
      <c r="B65" s="1">
        <v>44990</v>
      </c>
      <c r="C65" t="s">
        <v>59</v>
      </c>
      <c r="D65" t="s">
        <v>214</v>
      </c>
      <c r="E65" t="s">
        <v>61</v>
      </c>
      <c r="F65">
        <v>30</v>
      </c>
      <c r="G65" t="s">
        <v>30</v>
      </c>
      <c r="H65" t="s">
        <v>4087</v>
      </c>
      <c r="I65" t="s">
        <v>32</v>
      </c>
      <c r="J65" t="s">
        <v>33</v>
      </c>
      <c r="K65" t="s">
        <v>71</v>
      </c>
      <c r="L65">
        <v>6</v>
      </c>
      <c r="M65">
        <v>1</v>
      </c>
      <c r="N65" t="s">
        <v>51</v>
      </c>
      <c r="O65" t="s">
        <v>52</v>
      </c>
      <c r="P65" t="s">
        <v>82</v>
      </c>
      <c r="Q65">
        <v>40607.440000000002</v>
      </c>
      <c r="R65">
        <v>4049.41</v>
      </c>
      <c r="S65">
        <v>1.6</v>
      </c>
      <c r="T65" t="s">
        <v>54</v>
      </c>
      <c r="U65" t="s">
        <v>93</v>
      </c>
      <c r="V65" t="s">
        <v>83</v>
      </c>
      <c r="W65" t="s">
        <v>56</v>
      </c>
      <c r="X65" t="s">
        <v>57</v>
      </c>
      <c r="Y65" t="s">
        <v>75</v>
      </c>
      <c r="Z65" t="s">
        <v>76</v>
      </c>
      <c r="AA65" s="9">
        <f>Table1[[#This Row],[Date]]</f>
        <v>44990</v>
      </c>
    </row>
    <row r="66" spans="1:27" x14ac:dyDescent="0.25">
      <c r="A66" t="s">
        <v>215</v>
      </c>
      <c r="B66" s="1">
        <v>44991</v>
      </c>
      <c r="C66" t="s">
        <v>27</v>
      </c>
      <c r="D66" t="s">
        <v>216</v>
      </c>
      <c r="E66" t="s">
        <v>69</v>
      </c>
      <c r="F66">
        <v>36</v>
      </c>
      <c r="G66" t="s">
        <v>70</v>
      </c>
      <c r="H66" t="s">
        <v>48</v>
      </c>
      <c r="I66" t="s">
        <v>49</v>
      </c>
      <c r="J66" t="s">
        <v>33</v>
      </c>
      <c r="K66" t="s">
        <v>50</v>
      </c>
      <c r="L66">
        <v>8</v>
      </c>
      <c r="M66">
        <v>1</v>
      </c>
      <c r="N66" t="s">
        <v>72</v>
      </c>
      <c r="O66" t="s">
        <v>73</v>
      </c>
      <c r="P66" t="s">
        <v>82</v>
      </c>
      <c r="Q66">
        <v>33161.64</v>
      </c>
      <c r="R66">
        <v>3755.77</v>
      </c>
      <c r="S66">
        <v>1.5</v>
      </c>
      <c r="T66" t="s">
        <v>54</v>
      </c>
      <c r="U66" t="s">
        <v>87</v>
      </c>
      <c r="V66" t="s">
        <v>55</v>
      </c>
      <c r="W66" t="s">
        <v>41</v>
      </c>
      <c r="X66" t="s">
        <v>57</v>
      </c>
      <c r="Y66" t="s">
        <v>4089</v>
      </c>
      <c r="Z66" t="s">
        <v>4089</v>
      </c>
      <c r="AA66" s="9">
        <f>Table1[[#This Row],[Date]]</f>
        <v>44991</v>
      </c>
    </row>
    <row r="67" spans="1:27" x14ac:dyDescent="0.25">
      <c r="A67" t="s">
        <v>217</v>
      </c>
      <c r="B67" s="1">
        <v>44992</v>
      </c>
      <c r="C67" t="s">
        <v>103</v>
      </c>
      <c r="D67" t="s">
        <v>218</v>
      </c>
      <c r="E67" t="s">
        <v>61</v>
      </c>
      <c r="F67">
        <v>66</v>
      </c>
      <c r="G67" t="s">
        <v>70</v>
      </c>
      <c r="H67" t="s">
        <v>4087</v>
      </c>
      <c r="I67" t="s">
        <v>32</v>
      </c>
      <c r="J67" t="s">
        <v>33</v>
      </c>
      <c r="K67" t="s">
        <v>71</v>
      </c>
      <c r="L67">
        <v>10</v>
      </c>
      <c r="M67">
        <v>3</v>
      </c>
      <c r="N67" t="s">
        <v>51</v>
      </c>
      <c r="O67" t="s">
        <v>81</v>
      </c>
      <c r="P67" t="s">
        <v>63</v>
      </c>
      <c r="Q67">
        <v>34440.730000000003</v>
      </c>
      <c r="R67">
        <v>3801.94</v>
      </c>
      <c r="S67">
        <v>2.6</v>
      </c>
      <c r="T67" t="s">
        <v>64</v>
      </c>
      <c r="U67" t="s">
        <v>87</v>
      </c>
      <c r="V67" t="s">
        <v>74</v>
      </c>
      <c r="W67" t="s">
        <v>56</v>
      </c>
      <c r="X67" t="s">
        <v>42</v>
      </c>
      <c r="Y67" t="s">
        <v>113</v>
      </c>
      <c r="Z67" t="s">
        <v>94</v>
      </c>
      <c r="AA67" s="9">
        <f>Table1[[#This Row],[Date]]</f>
        <v>44992</v>
      </c>
    </row>
    <row r="68" spans="1:27" x14ac:dyDescent="0.25">
      <c r="A68" t="s">
        <v>219</v>
      </c>
      <c r="B68" s="1">
        <v>44993</v>
      </c>
      <c r="C68" t="s">
        <v>45</v>
      </c>
      <c r="D68" t="s">
        <v>220</v>
      </c>
      <c r="E68" t="s">
        <v>61</v>
      </c>
      <c r="F68">
        <v>23</v>
      </c>
      <c r="G68" t="s">
        <v>62</v>
      </c>
      <c r="H68" t="s">
        <v>48</v>
      </c>
      <c r="I68" t="s">
        <v>49</v>
      </c>
      <c r="J68" t="s">
        <v>33</v>
      </c>
      <c r="K68" t="s">
        <v>50</v>
      </c>
      <c r="L68">
        <v>12</v>
      </c>
      <c r="M68">
        <v>1</v>
      </c>
      <c r="N68" t="s">
        <v>72</v>
      </c>
      <c r="O68" t="s">
        <v>52</v>
      </c>
      <c r="P68" t="s">
        <v>63</v>
      </c>
      <c r="Q68">
        <v>42116.36</v>
      </c>
      <c r="R68">
        <v>1945.3</v>
      </c>
      <c r="S68">
        <v>5</v>
      </c>
      <c r="T68" t="s">
        <v>38</v>
      </c>
      <c r="U68" t="s">
        <v>39</v>
      </c>
      <c r="V68" t="s">
        <v>55</v>
      </c>
      <c r="W68" t="s">
        <v>56</v>
      </c>
      <c r="X68" t="s">
        <v>42</v>
      </c>
      <c r="Y68" t="s">
        <v>4089</v>
      </c>
      <c r="Z68" t="s">
        <v>84</v>
      </c>
      <c r="AA68" s="9">
        <f>Table1[[#This Row],[Date]]</f>
        <v>44993</v>
      </c>
    </row>
    <row r="69" spans="1:27" x14ac:dyDescent="0.25">
      <c r="A69" t="s">
        <v>221</v>
      </c>
      <c r="B69" s="1">
        <v>44994</v>
      </c>
      <c r="C69" t="s">
        <v>59</v>
      </c>
      <c r="D69" t="s">
        <v>222</v>
      </c>
      <c r="E69" t="s">
        <v>29</v>
      </c>
      <c r="F69">
        <v>65</v>
      </c>
      <c r="G69" t="s">
        <v>30</v>
      </c>
      <c r="H69" t="s">
        <v>48</v>
      </c>
      <c r="I69" t="s">
        <v>49</v>
      </c>
      <c r="J69" t="s">
        <v>33</v>
      </c>
      <c r="K69" t="s">
        <v>50</v>
      </c>
      <c r="L69">
        <v>9</v>
      </c>
      <c r="M69">
        <v>4</v>
      </c>
      <c r="N69" t="s">
        <v>72</v>
      </c>
      <c r="O69" t="s">
        <v>81</v>
      </c>
      <c r="P69" t="s">
        <v>82</v>
      </c>
      <c r="Q69">
        <v>29969.73</v>
      </c>
      <c r="R69">
        <v>3758.1</v>
      </c>
      <c r="S69">
        <v>1.7</v>
      </c>
      <c r="T69" t="s">
        <v>54</v>
      </c>
      <c r="U69" t="s">
        <v>39</v>
      </c>
      <c r="V69" t="s">
        <v>55</v>
      </c>
      <c r="W69" t="s">
        <v>56</v>
      </c>
      <c r="X69" t="s">
        <v>57</v>
      </c>
      <c r="Y69" t="s">
        <v>75</v>
      </c>
      <c r="Z69" t="s">
        <v>88</v>
      </c>
      <c r="AA69" s="9">
        <f>Table1[[#This Row],[Date]]</f>
        <v>44994</v>
      </c>
    </row>
    <row r="70" spans="1:27" x14ac:dyDescent="0.25">
      <c r="A70" t="s">
        <v>223</v>
      </c>
      <c r="B70" s="1">
        <v>44995</v>
      </c>
      <c r="C70" t="s">
        <v>45</v>
      </c>
      <c r="D70" t="s">
        <v>224</v>
      </c>
      <c r="E70" t="s">
        <v>69</v>
      </c>
      <c r="F70">
        <v>29</v>
      </c>
      <c r="G70" t="s">
        <v>30</v>
      </c>
      <c r="H70" t="s">
        <v>31</v>
      </c>
      <c r="I70" t="s">
        <v>32</v>
      </c>
      <c r="J70" t="s">
        <v>33</v>
      </c>
      <c r="K70" t="s">
        <v>100</v>
      </c>
      <c r="L70">
        <v>7</v>
      </c>
      <c r="M70">
        <v>3</v>
      </c>
      <c r="N70" t="s">
        <v>35</v>
      </c>
      <c r="O70" t="s">
        <v>73</v>
      </c>
      <c r="P70" t="s">
        <v>82</v>
      </c>
      <c r="Q70">
        <v>24902.17</v>
      </c>
      <c r="R70">
        <v>1933.85</v>
      </c>
      <c r="S70">
        <v>1.6</v>
      </c>
      <c r="T70" t="s">
        <v>54</v>
      </c>
      <c r="U70" t="s">
        <v>87</v>
      </c>
      <c r="V70" t="s">
        <v>55</v>
      </c>
      <c r="W70" t="s">
        <v>56</v>
      </c>
      <c r="X70" t="s">
        <v>42</v>
      </c>
      <c r="Y70" t="s">
        <v>4089</v>
      </c>
      <c r="Z70" t="s">
        <v>76</v>
      </c>
      <c r="AA70" s="9">
        <f>Table1[[#This Row],[Date]]</f>
        <v>44995</v>
      </c>
    </row>
    <row r="71" spans="1:27" x14ac:dyDescent="0.25">
      <c r="A71" t="s">
        <v>225</v>
      </c>
      <c r="B71" s="1">
        <v>44996</v>
      </c>
      <c r="C71" t="s">
        <v>103</v>
      </c>
      <c r="D71" t="s">
        <v>226</v>
      </c>
      <c r="E71" t="s">
        <v>29</v>
      </c>
      <c r="F71">
        <v>68</v>
      </c>
      <c r="G71" t="s">
        <v>30</v>
      </c>
      <c r="H71" t="s">
        <v>4087</v>
      </c>
      <c r="I71" t="s">
        <v>32</v>
      </c>
      <c r="J71" t="s">
        <v>33</v>
      </c>
      <c r="K71" t="s">
        <v>71</v>
      </c>
      <c r="L71">
        <v>8</v>
      </c>
      <c r="M71">
        <v>1</v>
      </c>
      <c r="N71" t="s">
        <v>72</v>
      </c>
      <c r="O71" t="s">
        <v>52</v>
      </c>
      <c r="P71" t="s">
        <v>53</v>
      </c>
      <c r="Q71">
        <v>32922.129999999997</v>
      </c>
      <c r="R71">
        <v>4493.53</v>
      </c>
      <c r="S71">
        <v>4.7</v>
      </c>
      <c r="T71" t="s">
        <v>38</v>
      </c>
      <c r="U71" t="s">
        <v>93</v>
      </c>
      <c r="V71" t="s">
        <v>74</v>
      </c>
      <c r="W71" t="s">
        <v>101</v>
      </c>
      <c r="X71" t="s">
        <v>42</v>
      </c>
      <c r="Y71" t="s">
        <v>75</v>
      </c>
      <c r="Z71" t="s">
        <v>76</v>
      </c>
      <c r="AA71" s="9">
        <f>Table1[[#This Row],[Date]]</f>
        <v>44996</v>
      </c>
    </row>
    <row r="72" spans="1:27" x14ac:dyDescent="0.25">
      <c r="A72" t="s">
        <v>227</v>
      </c>
      <c r="B72" s="1">
        <v>44997</v>
      </c>
      <c r="C72" t="s">
        <v>103</v>
      </c>
      <c r="D72" t="s">
        <v>228</v>
      </c>
      <c r="E72" t="s">
        <v>69</v>
      </c>
      <c r="F72">
        <v>54</v>
      </c>
      <c r="G72" t="s">
        <v>30</v>
      </c>
      <c r="H72" t="s">
        <v>4087</v>
      </c>
      <c r="I72" t="s">
        <v>32</v>
      </c>
      <c r="J72" t="s">
        <v>33</v>
      </c>
      <c r="K72" t="s">
        <v>71</v>
      </c>
      <c r="L72">
        <v>10</v>
      </c>
      <c r="M72">
        <v>2</v>
      </c>
      <c r="N72" t="s">
        <v>51</v>
      </c>
      <c r="O72" t="s">
        <v>81</v>
      </c>
      <c r="P72" t="s">
        <v>37</v>
      </c>
      <c r="Q72">
        <v>17004</v>
      </c>
      <c r="R72">
        <v>886.11</v>
      </c>
      <c r="S72">
        <v>4.5</v>
      </c>
      <c r="T72" t="s">
        <v>97</v>
      </c>
      <c r="U72" t="s">
        <v>39</v>
      </c>
      <c r="V72" t="s">
        <v>40</v>
      </c>
      <c r="W72" t="s">
        <v>101</v>
      </c>
      <c r="X72" t="s">
        <v>42</v>
      </c>
      <c r="Y72" t="s">
        <v>113</v>
      </c>
      <c r="Z72" t="s">
        <v>76</v>
      </c>
      <c r="AA72" s="9">
        <f>Table1[[#This Row],[Date]]</f>
        <v>44997</v>
      </c>
    </row>
    <row r="73" spans="1:27" x14ac:dyDescent="0.25">
      <c r="A73" t="s">
        <v>229</v>
      </c>
      <c r="B73" s="1">
        <v>44998</v>
      </c>
      <c r="C73" t="s">
        <v>103</v>
      </c>
      <c r="D73" t="s">
        <v>230</v>
      </c>
      <c r="E73" t="s">
        <v>91</v>
      </c>
      <c r="F73">
        <v>34</v>
      </c>
      <c r="G73" t="s">
        <v>30</v>
      </c>
      <c r="H73" t="s">
        <v>79</v>
      </c>
      <c r="I73" t="s">
        <v>49</v>
      </c>
      <c r="J73" t="s">
        <v>33</v>
      </c>
      <c r="K73" t="s">
        <v>34</v>
      </c>
      <c r="L73">
        <v>12</v>
      </c>
      <c r="M73">
        <v>5</v>
      </c>
      <c r="N73" t="s">
        <v>72</v>
      </c>
      <c r="O73" t="s">
        <v>36</v>
      </c>
      <c r="P73" t="s">
        <v>63</v>
      </c>
      <c r="Q73">
        <v>11582.07</v>
      </c>
      <c r="R73">
        <v>1461.74</v>
      </c>
      <c r="S73">
        <v>1.1000000000000001</v>
      </c>
      <c r="T73" t="s">
        <v>54</v>
      </c>
      <c r="U73" t="s">
        <v>39</v>
      </c>
      <c r="V73" t="s">
        <v>74</v>
      </c>
      <c r="W73" t="s">
        <v>41</v>
      </c>
      <c r="X73" t="s">
        <v>42</v>
      </c>
      <c r="Y73" t="s">
        <v>43</v>
      </c>
      <c r="Z73" t="s">
        <v>88</v>
      </c>
      <c r="AA73" s="9">
        <f>Table1[[#This Row],[Date]]</f>
        <v>44998</v>
      </c>
    </row>
    <row r="74" spans="1:27" x14ac:dyDescent="0.25">
      <c r="A74" t="s">
        <v>231</v>
      </c>
      <c r="B74" s="1">
        <v>44999</v>
      </c>
      <c r="C74" t="s">
        <v>59</v>
      </c>
      <c r="D74" t="s">
        <v>232</v>
      </c>
      <c r="E74" t="s">
        <v>69</v>
      </c>
      <c r="F74">
        <v>40</v>
      </c>
      <c r="G74" t="s">
        <v>70</v>
      </c>
      <c r="H74" t="s">
        <v>4087</v>
      </c>
      <c r="I74" t="s">
        <v>32</v>
      </c>
      <c r="J74" t="s">
        <v>33</v>
      </c>
      <c r="K74" t="s">
        <v>71</v>
      </c>
      <c r="L74">
        <v>7</v>
      </c>
      <c r="M74">
        <v>1</v>
      </c>
      <c r="N74" t="s">
        <v>72</v>
      </c>
      <c r="O74" t="s">
        <v>81</v>
      </c>
      <c r="P74" t="s">
        <v>63</v>
      </c>
      <c r="Q74">
        <v>31979.63</v>
      </c>
      <c r="R74">
        <v>2756.69</v>
      </c>
      <c r="S74">
        <v>4</v>
      </c>
      <c r="T74" t="s">
        <v>92</v>
      </c>
      <c r="U74" t="s">
        <v>39</v>
      </c>
      <c r="V74" t="s">
        <v>40</v>
      </c>
      <c r="W74" t="s">
        <v>56</v>
      </c>
      <c r="X74" t="s">
        <v>57</v>
      </c>
      <c r="Y74" t="s">
        <v>75</v>
      </c>
      <c r="Z74" t="s">
        <v>84</v>
      </c>
      <c r="AA74" s="9">
        <f>Table1[[#This Row],[Date]]</f>
        <v>44999</v>
      </c>
    </row>
    <row r="75" spans="1:27" x14ac:dyDescent="0.25">
      <c r="A75" t="s">
        <v>233</v>
      </c>
      <c r="B75" s="1">
        <v>45000</v>
      </c>
      <c r="C75" t="s">
        <v>103</v>
      </c>
      <c r="D75" t="s">
        <v>234</v>
      </c>
      <c r="E75" t="s">
        <v>29</v>
      </c>
      <c r="F75">
        <v>43</v>
      </c>
      <c r="G75" t="s">
        <v>70</v>
      </c>
      <c r="H75" t="s">
        <v>79</v>
      </c>
      <c r="I75" t="s">
        <v>49</v>
      </c>
      <c r="J75" t="s">
        <v>33</v>
      </c>
      <c r="K75" t="s">
        <v>34</v>
      </c>
      <c r="L75">
        <v>2</v>
      </c>
      <c r="M75">
        <v>1</v>
      </c>
      <c r="N75" t="s">
        <v>80</v>
      </c>
      <c r="O75" t="s">
        <v>81</v>
      </c>
      <c r="P75" t="s">
        <v>37</v>
      </c>
      <c r="Q75">
        <v>13990.87</v>
      </c>
      <c r="R75">
        <v>1596.06</v>
      </c>
      <c r="S75">
        <v>3.6</v>
      </c>
      <c r="T75" t="s">
        <v>92</v>
      </c>
      <c r="U75" t="s">
        <v>93</v>
      </c>
      <c r="V75" t="s">
        <v>74</v>
      </c>
      <c r="W75" t="s">
        <v>101</v>
      </c>
      <c r="X75" t="s">
        <v>57</v>
      </c>
      <c r="Y75" t="s">
        <v>43</v>
      </c>
      <c r="Z75" t="s">
        <v>94</v>
      </c>
      <c r="AA75" s="9">
        <f>Table1[[#This Row],[Date]]</f>
        <v>45000</v>
      </c>
    </row>
    <row r="76" spans="1:27" x14ac:dyDescent="0.25">
      <c r="A76" t="s">
        <v>235</v>
      </c>
      <c r="B76" s="1">
        <v>45001</v>
      </c>
      <c r="C76" t="s">
        <v>59</v>
      </c>
      <c r="D76" t="s">
        <v>236</v>
      </c>
      <c r="E76" t="s">
        <v>61</v>
      </c>
      <c r="F76">
        <v>46</v>
      </c>
      <c r="G76" t="s">
        <v>70</v>
      </c>
      <c r="H76" t="s">
        <v>4088</v>
      </c>
      <c r="I76" t="s">
        <v>49</v>
      </c>
      <c r="J76" t="s">
        <v>33</v>
      </c>
      <c r="K76" t="s">
        <v>118</v>
      </c>
      <c r="L76">
        <v>5</v>
      </c>
      <c r="M76">
        <v>2</v>
      </c>
      <c r="N76" t="s">
        <v>51</v>
      </c>
      <c r="O76" t="s">
        <v>81</v>
      </c>
      <c r="P76" t="s">
        <v>37</v>
      </c>
      <c r="Q76">
        <v>6756.01</v>
      </c>
      <c r="R76">
        <v>2121.19</v>
      </c>
      <c r="S76">
        <v>4.0999999999999996</v>
      </c>
      <c r="T76" t="s">
        <v>92</v>
      </c>
      <c r="U76" t="s">
        <v>87</v>
      </c>
      <c r="V76" t="s">
        <v>83</v>
      </c>
      <c r="W76" t="s">
        <v>41</v>
      </c>
      <c r="X76" t="s">
        <v>57</v>
      </c>
      <c r="Y76" t="s">
        <v>75</v>
      </c>
      <c r="Z76" t="s">
        <v>4089</v>
      </c>
      <c r="AA76" s="9">
        <f>Table1[[#This Row],[Date]]</f>
        <v>45001</v>
      </c>
    </row>
    <row r="77" spans="1:27" x14ac:dyDescent="0.25">
      <c r="A77" t="s">
        <v>237</v>
      </c>
      <c r="B77" s="1">
        <v>45002</v>
      </c>
      <c r="C77" t="s">
        <v>103</v>
      </c>
      <c r="D77" t="s">
        <v>238</v>
      </c>
      <c r="E77" t="s">
        <v>69</v>
      </c>
      <c r="F77">
        <v>50</v>
      </c>
      <c r="G77" t="s">
        <v>62</v>
      </c>
      <c r="H77" t="s">
        <v>4088</v>
      </c>
      <c r="I77" t="s">
        <v>49</v>
      </c>
      <c r="J77" t="s">
        <v>33</v>
      </c>
      <c r="K77" t="s">
        <v>118</v>
      </c>
      <c r="L77">
        <v>9</v>
      </c>
      <c r="M77">
        <v>4</v>
      </c>
      <c r="N77" t="s">
        <v>72</v>
      </c>
      <c r="O77" t="s">
        <v>81</v>
      </c>
      <c r="P77" t="s">
        <v>63</v>
      </c>
      <c r="Q77">
        <v>3026.05</v>
      </c>
      <c r="R77">
        <v>2462.11</v>
      </c>
      <c r="S77">
        <v>3</v>
      </c>
      <c r="T77" t="s">
        <v>64</v>
      </c>
      <c r="U77" t="s">
        <v>39</v>
      </c>
      <c r="V77" t="s">
        <v>40</v>
      </c>
      <c r="W77" t="s">
        <v>56</v>
      </c>
      <c r="X77" t="s">
        <v>42</v>
      </c>
      <c r="Y77" t="s">
        <v>4089</v>
      </c>
      <c r="Z77" t="s">
        <v>84</v>
      </c>
      <c r="AA77" s="9">
        <f>Table1[[#This Row],[Date]]</f>
        <v>45002</v>
      </c>
    </row>
    <row r="78" spans="1:27" x14ac:dyDescent="0.25">
      <c r="A78" t="s">
        <v>239</v>
      </c>
      <c r="B78" s="1">
        <v>45003</v>
      </c>
      <c r="C78" t="s">
        <v>45</v>
      </c>
      <c r="D78" t="s">
        <v>240</v>
      </c>
      <c r="E78" t="s">
        <v>69</v>
      </c>
      <c r="F78">
        <v>44</v>
      </c>
      <c r="G78" t="s">
        <v>30</v>
      </c>
      <c r="H78" t="s">
        <v>4088</v>
      </c>
      <c r="I78" t="s">
        <v>49</v>
      </c>
      <c r="J78" t="s">
        <v>33</v>
      </c>
      <c r="K78" t="s">
        <v>118</v>
      </c>
      <c r="L78">
        <v>8</v>
      </c>
      <c r="M78">
        <v>2</v>
      </c>
      <c r="N78" t="s">
        <v>35</v>
      </c>
      <c r="O78" t="s">
        <v>36</v>
      </c>
      <c r="P78" t="s">
        <v>82</v>
      </c>
      <c r="Q78">
        <v>31591.01</v>
      </c>
      <c r="R78">
        <v>4281.7700000000004</v>
      </c>
      <c r="S78">
        <v>5</v>
      </c>
      <c r="T78" t="s">
        <v>38</v>
      </c>
      <c r="U78" t="s">
        <v>93</v>
      </c>
      <c r="V78" t="s">
        <v>83</v>
      </c>
      <c r="W78" t="s">
        <v>56</v>
      </c>
      <c r="X78" t="s">
        <v>57</v>
      </c>
      <c r="Y78" t="s">
        <v>43</v>
      </c>
      <c r="Z78" t="s">
        <v>88</v>
      </c>
      <c r="AA78" s="9">
        <f>Table1[[#This Row],[Date]]</f>
        <v>45003</v>
      </c>
    </row>
    <row r="79" spans="1:27" x14ac:dyDescent="0.25">
      <c r="A79" t="s">
        <v>241</v>
      </c>
      <c r="B79" s="1">
        <v>45004</v>
      </c>
      <c r="C79" t="s">
        <v>45</v>
      </c>
      <c r="D79" t="s">
        <v>242</v>
      </c>
      <c r="E79" t="s">
        <v>47</v>
      </c>
      <c r="F79">
        <v>42</v>
      </c>
      <c r="G79" t="s">
        <v>62</v>
      </c>
      <c r="H79" t="s">
        <v>4087</v>
      </c>
      <c r="I79" t="s">
        <v>32</v>
      </c>
      <c r="J79" t="s">
        <v>33</v>
      </c>
      <c r="K79" t="s">
        <v>71</v>
      </c>
      <c r="L79">
        <v>4</v>
      </c>
      <c r="M79">
        <v>1</v>
      </c>
      <c r="N79" t="s">
        <v>72</v>
      </c>
      <c r="O79" t="s">
        <v>73</v>
      </c>
      <c r="P79" t="s">
        <v>82</v>
      </c>
      <c r="Q79">
        <v>20020.990000000002</v>
      </c>
      <c r="R79">
        <v>2615.96</v>
      </c>
      <c r="S79">
        <v>1.2</v>
      </c>
      <c r="T79" t="s">
        <v>54</v>
      </c>
      <c r="U79" t="s">
        <v>93</v>
      </c>
      <c r="V79" t="s">
        <v>40</v>
      </c>
      <c r="W79" t="s">
        <v>101</v>
      </c>
      <c r="X79" t="s">
        <v>57</v>
      </c>
      <c r="Y79" t="s">
        <v>75</v>
      </c>
      <c r="Z79" t="s">
        <v>94</v>
      </c>
      <c r="AA79" s="9">
        <f>Table1[[#This Row],[Date]]</f>
        <v>45004</v>
      </c>
    </row>
    <row r="80" spans="1:27" x14ac:dyDescent="0.25">
      <c r="A80" t="s">
        <v>243</v>
      </c>
      <c r="B80" s="1">
        <v>45005</v>
      </c>
      <c r="C80" t="s">
        <v>27</v>
      </c>
      <c r="D80" t="s">
        <v>244</v>
      </c>
      <c r="E80" t="s">
        <v>61</v>
      </c>
      <c r="F80">
        <v>27</v>
      </c>
      <c r="G80" t="s">
        <v>30</v>
      </c>
      <c r="H80" t="s">
        <v>4087</v>
      </c>
      <c r="I80" t="s">
        <v>32</v>
      </c>
      <c r="J80" t="s">
        <v>33</v>
      </c>
      <c r="K80" t="s">
        <v>71</v>
      </c>
      <c r="L80">
        <v>11</v>
      </c>
      <c r="M80">
        <v>4</v>
      </c>
      <c r="N80" t="s">
        <v>72</v>
      </c>
      <c r="O80" t="s">
        <v>81</v>
      </c>
      <c r="P80" t="s">
        <v>37</v>
      </c>
      <c r="Q80">
        <v>38358.620000000003</v>
      </c>
      <c r="R80">
        <v>1812.3</v>
      </c>
      <c r="S80">
        <v>1.9</v>
      </c>
      <c r="T80" t="s">
        <v>54</v>
      </c>
      <c r="U80" t="s">
        <v>93</v>
      </c>
      <c r="V80" t="s">
        <v>74</v>
      </c>
      <c r="W80" t="s">
        <v>56</v>
      </c>
      <c r="X80" t="s">
        <v>57</v>
      </c>
      <c r="Y80" t="s">
        <v>75</v>
      </c>
      <c r="Z80" t="s">
        <v>4089</v>
      </c>
      <c r="AA80" s="9">
        <f>Table1[[#This Row],[Date]]</f>
        <v>45005</v>
      </c>
    </row>
    <row r="81" spans="1:27" x14ac:dyDescent="0.25">
      <c r="A81" t="s">
        <v>245</v>
      </c>
      <c r="B81" s="1">
        <v>45006</v>
      </c>
      <c r="C81" t="s">
        <v>45</v>
      </c>
      <c r="D81" t="s">
        <v>246</v>
      </c>
      <c r="E81" t="s">
        <v>91</v>
      </c>
      <c r="F81">
        <v>64</v>
      </c>
      <c r="G81" t="s">
        <v>70</v>
      </c>
      <c r="H81" t="s">
        <v>79</v>
      </c>
      <c r="I81" t="s">
        <v>49</v>
      </c>
      <c r="J81" t="s">
        <v>33</v>
      </c>
      <c r="K81" t="s">
        <v>34</v>
      </c>
      <c r="L81">
        <v>4</v>
      </c>
      <c r="M81">
        <v>3</v>
      </c>
      <c r="N81" t="s">
        <v>80</v>
      </c>
      <c r="O81" t="s">
        <v>81</v>
      </c>
      <c r="P81" t="s">
        <v>63</v>
      </c>
      <c r="Q81">
        <v>20633.29</v>
      </c>
      <c r="R81">
        <v>1238.68</v>
      </c>
      <c r="S81">
        <v>2.6</v>
      </c>
      <c r="T81" t="s">
        <v>97</v>
      </c>
      <c r="U81" t="s">
        <v>93</v>
      </c>
      <c r="V81" t="s">
        <v>74</v>
      </c>
      <c r="W81" t="s">
        <v>56</v>
      </c>
      <c r="X81" t="s">
        <v>42</v>
      </c>
      <c r="Y81" t="s">
        <v>43</v>
      </c>
      <c r="Z81" t="s">
        <v>94</v>
      </c>
      <c r="AA81" s="9">
        <f>Table1[[#This Row],[Date]]</f>
        <v>45006</v>
      </c>
    </row>
    <row r="82" spans="1:27" x14ac:dyDescent="0.25">
      <c r="A82" t="s">
        <v>247</v>
      </c>
      <c r="B82" s="1">
        <v>45007</v>
      </c>
      <c r="C82" t="s">
        <v>27</v>
      </c>
      <c r="D82" t="s">
        <v>248</v>
      </c>
      <c r="E82" t="s">
        <v>29</v>
      </c>
      <c r="F82">
        <v>40</v>
      </c>
      <c r="G82" t="s">
        <v>62</v>
      </c>
      <c r="H82" t="s">
        <v>48</v>
      </c>
      <c r="I82" t="s">
        <v>49</v>
      </c>
      <c r="J82" t="s">
        <v>33</v>
      </c>
      <c r="K82" t="s">
        <v>50</v>
      </c>
      <c r="L82">
        <v>12</v>
      </c>
      <c r="M82">
        <v>1</v>
      </c>
      <c r="N82" t="s">
        <v>51</v>
      </c>
      <c r="O82" t="s">
        <v>52</v>
      </c>
      <c r="P82" t="s">
        <v>37</v>
      </c>
      <c r="Q82">
        <v>25842.16</v>
      </c>
      <c r="R82">
        <v>2043.38</v>
      </c>
      <c r="S82">
        <v>2.8</v>
      </c>
      <c r="T82" t="s">
        <v>64</v>
      </c>
      <c r="U82" t="s">
        <v>39</v>
      </c>
      <c r="V82" t="s">
        <v>40</v>
      </c>
      <c r="W82" t="s">
        <v>101</v>
      </c>
      <c r="X82" t="s">
        <v>42</v>
      </c>
      <c r="Y82" t="s">
        <v>75</v>
      </c>
      <c r="Z82" t="s">
        <v>4089</v>
      </c>
      <c r="AA82" s="9">
        <f>Table1[[#This Row],[Date]]</f>
        <v>45007</v>
      </c>
    </row>
    <row r="83" spans="1:27" x14ac:dyDescent="0.25">
      <c r="A83" t="s">
        <v>249</v>
      </c>
      <c r="B83" s="1">
        <v>45008</v>
      </c>
      <c r="C83" t="s">
        <v>45</v>
      </c>
      <c r="D83" t="s">
        <v>250</v>
      </c>
      <c r="E83" t="s">
        <v>91</v>
      </c>
      <c r="F83">
        <v>38</v>
      </c>
      <c r="G83" t="s">
        <v>70</v>
      </c>
      <c r="H83" t="s">
        <v>79</v>
      </c>
      <c r="I83" t="s">
        <v>49</v>
      </c>
      <c r="J83" t="s">
        <v>33</v>
      </c>
      <c r="K83" t="s">
        <v>34</v>
      </c>
      <c r="L83">
        <v>4</v>
      </c>
      <c r="M83">
        <v>2</v>
      </c>
      <c r="N83" t="s">
        <v>51</v>
      </c>
      <c r="O83" t="s">
        <v>52</v>
      </c>
      <c r="P83" t="s">
        <v>82</v>
      </c>
      <c r="Q83">
        <v>22132.99</v>
      </c>
      <c r="R83">
        <v>2578.6799999999998</v>
      </c>
      <c r="S83">
        <v>4.7</v>
      </c>
      <c r="T83" t="s">
        <v>38</v>
      </c>
      <c r="U83" t="s">
        <v>87</v>
      </c>
      <c r="V83" t="s">
        <v>83</v>
      </c>
      <c r="W83" t="s">
        <v>41</v>
      </c>
      <c r="X83" t="s">
        <v>42</v>
      </c>
      <c r="Y83" t="s">
        <v>43</v>
      </c>
      <c r="Z83" t="s">
        <v>4089</v>
      </c>
      <c r="AA83" s="9">
        <f>Table1[[#This Row],[Date]]</f>
        <v>45008</v>
      </c>
    </row>
    <row r="84" spans="1:27" x14ac:dyDescent="0.25">
      <c r="A84" t="s">
        <v>251</v>
      </c>
      <c r="B84" s="1">
        <v>45009</v>
      </c>
      <c r="C84" t="s">
        <v>59</v>
      </c>
      <c r="D84" t="s">
        <v>252</v>
      </c>
      <c r="E84" t="s">
        <v>61</v>
      </c>
      <c r="F84">
        <v>38</v>
      </c>
      <c r="G84" t="s">
        <v>30</v>
      </c>
      <c r="H84" t="s">
        <v>4088</v>
      </c>
      <c r="I84" t="s">
        <v>49</v>
      </c>
      <c r="J84" t="s">
        <v>33</v>
      </c>
      <c r="K84" t="s">
        <v>118</v>
      </c>
      <c r="L84">
        <v>13</v>
      </c>
      <c r="M84">
        <v>3</v>
      </c>
      <c r="N84" t="s">
        <v>35</v>
      </c>
      <c r="O84" t="s">
        <v>36</v>
      </c>
      <c r="P84" t="s">
        <v>53</v>
      </c>
      <c r="Q84">
        <v>33577.019999999997</v>
      </c>
      <c r="R84">
        <v>3730.57</v>
      </c>
      <c r="S84">
        <v>3.2</v>
      </c>
      <c r="T84" t="s">
        <v>64</v>
      </c>
      <c r="U84" t="s">
        <v>87</v>
      </c>
      <c r="V84" t="s">
        <v>55</v>
      </c>
      <c r="W84" t="s">
        <v>41</v>
      </c>
      <c r="X84" t="s">
        <v>42</v>
      </c>
      <c r="Y84" t="s">
        <v>113</v>
      </c>
      <c r="Z84" t="s">
        <v>76</v>
      </c>
      <c r="AA84" s="9">
        <f>Table1[[#This Row],[Date]]</f>
        <v>45009</v>
      </c>
    </row>
    <row r="85" spans="1:27" x14ac:dyDescent="0.25">
      <c r="A85" t="s">
        <v>253</v>
      </c>
      <c r="B85" s="1">
        <v>45010</v>
      </c>
      <c r="C85" t="s">
        <v>45</v>
      </c>
      <c r="D85" t="s">
        <v>254</v>
      </c>
      <c r="E85" t="s">
        <v>69</v>
      </c>
      <c r="F85">
        <v>60</v>
      </c>
      <c r="G85" t="s">
        <v>30</v>
      </c>
      <c r="H85" t="s">
        <v>79</v>
      </c>
      <c r="I85" t="s">
        <v>49</v>
      </c>
      <c r="J85" t="s">
        <v>33</v>
      </c>
      <c r="K85" t="s">
        <v>34</v>
      </c>
      <c r="L85">
        <v>2</v>
      </c>
      <c r="M85">
        <v>5</v>
      </c>
      <c r="N85" t="s">
        <v>35</v>
      </c>
      <c r="O85" t="s">
        <v>36</v>
      </c>
      <c r="P85" t="s">
        <v>53</v>
      </c>
      <c r="Q85">
        <v>19738.54</v>
      </c>
      <c r="R85">
        <v>605.24</v>
      </c>
      <c r="S85">
        <v>1.2</v>
      </c>
      <c r="T85" t="s">
        <v>97</v>
      </c>
      <c r="U85" t="s">
        <v>93</v>
      </c>
      <c r="V85" t="s">
        <v>40</v>
      </c>
      <c r="W85" t="s">
        <v>101</v>
      </c>
      <c r="X85" t="s">
        <v>42</v>
      </c>
      <c r="Y85" t="s">
        <v>66</v>
      </c>
      <c r="Z85" t="s">
        <v>88</v>
      </c>
      <c r="AA85" s="9">
        <f>Table1[[#This Row],[Date]]</f>
        <v>45010</v>
      </c>
    </row>
    <row r="86" spans="1:27" x14ac:dyDescent="0.25">
      <c r="A86" t="s">
        <v>255</v>
      </c>
      <c r="B86" s="1">
        <v>45011</v>
      </c>
      <c r="C86" t="s">
        <v>27</v>
      </c>
      <c r="D86" t="s">
        <v>256</v>
      </c>
      <c r="E86" t="s">
        <v>69</v>
      </c>
      <c r="F86">
        <v>30</v>
      </c>
      <c r="G86" t="s">
        <v>30</v>
      </c>
      <c r="H86" t="s">
        <v>48</v>
      </c>
      <c r="I86" t="s">
        <v>49</v>
      </c>
      <c r="J86" t="s">
        <v>33</v>
      </c>
      <c r="K86" t="s">
        <v>50</v>
      </c>
      <c r="L86">
        <v>11</v>
      </c>
      <c r="M86">
        <v>3</v>
      </c>
      <c r="N86" t="s">
        <v>35</v>
      </c>
      <c r="O86" t="s">
        <v>36</v>
      </c>
      <c r="P86" t="s">
        <v>82</v>
      </c>
      <c r="Q86">
        <v>48297.08</v>
      </c>
      <c r="R86">
        <v>1108.05</v>
      </c>
      <c r="S86">
        <v>2.6</v>
      </c>
      <c r="T86" t="s">
        <v>64</v>
      </c>
      <c r="U86" t="s">
        <v>87</v>
      </c>
      <c r="V86" t="s">
        <v>40</v>
      </c>
      <c r="W86" t="s">
        <v>101</v>
      </c>
      <c r="X86" t="s">
        <v>57</v>
      </c>
      <c r="Y86" t="s">
        <v>113</v>
      </c>
      <c r="Z86" t="s">
        <v>84</v>
      </c>
      <c r="AA86" s="9">
        <f>Table1[[#This Row],[Date]]</f>
        <v>45011</v>
      </c>
    </row>
    <row r="87" spans="1:27" x14ac:dyDescent="0.25">
      <c r="A87" t="s">
        <v>257</v>
      </c>
      <c r="B87" s="1">
        <v>45012</v>
      </c>
      <c r="C87" t="s">
        <v>27</v>
      </c>
      <c r="D87" t="s">
        <v>258</v>
      </c>
      <c r="E87" t="s">
        <v>61</v>
      </c>
      <c r="F87">
        <v>54</v>
      </c>
      <c r="G87" t="s">
        <v>70</v>
      </c>
      <c r="H87" t="s">
        <v>4087</v>
      </c>
      <c r="I87" t="s">
        <v>32</v>
      </c>
      <c r="J87" t="s">
        <v>33</v>
      </c>
      <c r="K87" t="s">
        <v>71</v>
      </c>
      <c r="L87">
        <v>2</v>
      </c>
      <c r="M87">
        <v>2</v>
      </c>
      <c r="N87" t="s">
        <v>72</v>
      </c>
      <c r="O87" t="s">
        <v>52</v>
      </c>
      <c r="P87" t="s">
        <v>37</v>
      </c>
      <c r="Q87">
        <v>46998.91</v>
      </c>
      <c r="R87">
        <v>1898.27</v>
      </c>
      <c r="S87">
        <v>2.7</v>
      </c>
      <c r="T87" t="s">
        <v>64</v>
      </c>
      <c r="U87" t="s">
        <v>39</v>
      </c>
      <c r="V87" t="s">
        <v>83</v>
      </c>
      <c r="W87" t="s">
        <v>41</v>
      </c>
      <c r="X87" t="s">
        <v>57</v>
      </c>
      <c r="Y87" t="s">
        <v>43</v>
      </c>
      <c r="Z87" t="s">
        <v>76</v>
      </c>
      <c r="AA87" s="9">
        <f>Table1[[#This Row],[Date]]</f>
        <v>45012</v>
      </c>
    </row>
    <row r="88" spans="1:27" x14ac:dyDescent="0.25">
      <c r="A88" t="s">
        <v>259</v>
      </c>
      <c r="B88" s="1">
        <v>45013</v>
      </c>
      <c r="C88" t="s">
        <v>103</v>
      </c>
      <c r="D88" t="s">
        <v>260</v>
      </c>
      <c r="E88" t="s">
        <v>69</v>
      </c>
      <c r="F88">
        <v>50</v>
      </c>
      <c r="G88" t="s">
        <v>30</v>
      </c>
      <c r="H88" t="s">
        <v>79</v>
      </c>
      <c r="I88" t="s">
        <v>49</v>
      </c>
      <c r="J88" t="s">
        <v>33</v>
      </c>
      <c r="K88" t="s">
        <v>34</v>
      </c>
      <c r="L88">
        <v>7</v>
      </c>
      <c r="M88">
        <v>3</v>
      </c>
      <c r="N88" t="s">
        <v>72</v>
      </c>
      <c r="O88" t="s">
        <v>81</v>
      </c>
      <c r="P88" t="s">
        <v>53</v>
      </c>
      <c r="Q88">
        <v>42857.31</v>
      </c>
      <c r="R88">
        <v>1801.99</v>
      </c>
      <c r="S88">
        <v>4.9000000000000004</v>
      </c>
      <c r="T88" t="s">
        <v>97</v>
      </c>
      <c r="U88" t="s">
        <v>87</v>
      </c>
      <c r="V88" t="s">
        <v>55</v>
      </c>
      <c r="W88" t="s">
        <v>41</v>
      </c>
      <c r="X88" t="s">
        <v>42</v>
      </c>
      <c r="Y88" t="s">
        <v>4089</v>
      </c>
      <c r="Z88" t="s">
        <v>76</v>
      </c>
      <c r="AA88" s="9">
        <f>Table1[[#This Row],[Date]]</f>
        <v>45013</v>
      </c>
    </row>
    <row r="89" spans="1:27" x14ac:dyDescent="0.25">
      <c r="A89" t="s">
        <v>261</v>
      </c>
      <c r="B89" s="1">
        <v>45014</v>
      </c>
      <c r="C89" t="s">
        <v>59</v>
      </c>
      <c r="D89" t="s">
        <v>262</v>
      </c>
      <c r="E89" t="s">
        <v>69</v>
      </c>
      <c r="F89">
        <v>41</v>
      </c>
      <c r="G89" t="s">
        <v>70</v>
      </c>
      <c r="H89" t="s">
        <v>4088</v>
      </c>
      <c r="I89" t="s">
        <v>49</v>
      </c>
      <c r="J89" t="s">
        <v>33</v>
      </c>
      <c r="K89" t="s">
        <v>118</v>
      </c>
      <c r="L89">
        <v>2</v>
      </c>
      <c r="M89">
        <v>2</v>
      </c>
      <c r="N89" t="s">
        <v>35</v>
      </c>
      <c r="O89" t="s">
        <v>52</v>
      </c>
      <c r="P89" t="s">
        <v>82</v>
      </c>
      <c r="Q89">
        <v>46254.11</v>
      </c>
      <c r="R89">
        <v>1958.74</v>
      </c>
      <c r="S89">
        <v>3.4</v>
      </c>
      <c r="T89" t="s">
        <v>64</v>
      </c>
      <c r="U89" t="s">
        <v>87</v>
      </c>
      <c r="V89" t="s">
        <v>40</v>
      </c>
      <c r="W89" t="s">
        <v>101</v>
      </c>
      <c r="X89" t="s">
        <v>42</v>
      </c>
      <c r="Y89" t="s">
        <v>4089</v>
      </c>
      <c r="Z89" t="s">
        <v>94</v>
      </c>
      <c r="AA89" s="9">
        <f>Table1[[#This Row],[Date]]</f>
        <v>45014</v>
      </c>
    </row>
    <row r="90" spans="1:27" x14ac:dyDescent="0.25">
      <c r="A90" t="s">
        <v>263</v>
      </c>
      <c r="B90" s="1">
        <v>45015</v>
      </c>
      <c r="C90" t="s">
        <v>45</v>
      </c>
      <c r="D90" t="s">
        <v>264</v>
      </c>
      <c r="E90" t="s">
        <v>69</v>
      </c>
      <c r="F90">
        <v>61</v>
      </c>
      <c r="G90" t="s">
        <v>62</v>
      </c>
      <c r="H90" t="s">
        <v>4088</v>
      </c>
      <c r="I90" t="s">
        <v>49</v>
      </c>
      <c r="J90" t="s">
        <v>33</v>
      </c>
      <c r="K90" t="s">
        <v>118</v>
      </c>
      <c r="L90">
        <v>6</v>
      </c>
      <c r="M90">
        <v>1</v>
      </c>
      <c r="N90" t="s">
        <v>51</v>
      </c>
      <c r="O90" t="s">
        <v>73</v>
      </c>
      <c r="P90" t="s">
        <v>63</v>
      </c>
      <c r="Q90">
        <v>24109.57</v>
      </c>
      <c r="R90">
        <v>3967.61</v>
      </c>
      <c r="S90">
        <v>3.5</v>
      </c>
      <c r="T90" t="s">
        <v>92</v>
      </c>
      <c r="U90" t="s">
        <v>65</v>
      </c>
      <c r="V90" t="s">
        <v>55</v>
      </c>
      <c r="W90" t="s">
        <v>101</v>
      </c>
      <c r="X90" t="s">
        <v>57</v>
      </c>
      <c r="Y90" t="s">
        <v>66</v>
      </c>
      <c r="Z90" t="s">
        <v>4089</v>
      </c>
      <c r="AA90" s="9">
        <f>Table1[[#This Row],[Date]]</f>
        <v>45015</v>
      </c>
    </row>
    <row r="91" spans="1:27" x14ac:dyDescent="0.25">
      <c r="A91" t="s">
        <v>265</v>
      </c>
      <c r="B91" s="1">
        <v>45016</v>
      </c>
      <c r="C91" t="s">
        <v>103</v>
      </c>
      <c r="D91" t="s">
        <v>266</v>
      </c>
      <c r="E91" t="s">
        <v>29</v>
      </c>
      <c r="F91">
        <v>28</v>
      </c>
      <c r="G91" t="s">
        <v>30</v>
      </c>
      <c r="H91" t="s">
        <v>4087</v>
      </c>
      <c r="I91" t="s">
        <v>32</v>
      </c>
      <c r="J91" t="s">
        <v>33</v>
      </c>
      <c r="K91" t="s">
        <v>71</v>
      </c>
      <c r="L91">
        <v>5</v>
      </c>
      <c r="M91">
        <v>4</v>
      </c>
      <c r="N91" t="s">
        <v>51</v>
      </c>
      <c r="O91" t="s">
        <v>36</v>
      </c>
      <c r="P91" t="s">
        <v>37</v>
      </c>
      <c r="Q91">
        <v>28212.23</v>
      </c>
      <c r="R91">
        <v>1620.77</v>
      </c>
      <c r="S91">
        <v>3.9</v>
      </c>
      <c r="T91" t="s">
        <v>97</v>
      </c>
      <c r="U91" t="s">
        <v>87</v>
      </c>
      <c r="V91" t="s">
        <v>55</v>
      </c>
      <c r="W91" t="s">
        <v>101</v>
      </c>
      <c r="X91" t="s">
        <v>57</v>
      </c>
      <c r="Y91" t="s">
        <v>43</v>
      </c>
      <c r="Z91" t="s">
        <v>4089</v>
      </c>
      <c r="AA91" s="9">
        <f>Table1[[#This Row],[Date]]</f>
        <v>45016</v>
      </c>
    </row>
    <row r="92" spans="1:27" x14ac:dyDescent="0.25">
      <c r="A92" t="s">
        <v>267</v>
      </c>
      <c r="B92" s="1">
        <v>45017</v>
      </c>
      <c r="C92" t="s">
        <v>45</v>
      </c>
      <c r="D92" t="s">
        <v>268</v>
      </c>
      <c r="E92" t="s">
        <v>29</v>
      </c>
      <c r="F92">
        <v>34</v>
      </c>
      <c r="G92" t="s">
        <v>30</v>
      </c>
      <c r="H92" t="s">
        <v>79</v>
      </c>
      <c r="I92" t="s">
        <v>49</v>
      </c>
      <c r="J92" t="s">
        <v>33</v>
      </c>
      <c r="K92" t="s">
        <v>34</v>
      </c>
      <c r="L92">
        <v>6</v>
      </c>
      <c r="M92">
        <v>5</v>
      </c>
      <c r="N92" t="s">
        <v>35</v>
      </c>
      <c r="O92" t="s">
        <v>36</v>
      </c>
      <c r="P92" t="s">
        <v>37</v>
      </c>
      <c r="Q92">
        <v>37878.35</v>
      </c>
      <c r="R92">
        <v>2509.4899999999998</v>
      </c>
      <c r="S92">
        <v>4.0999999999999996</v>
      </c>
      <c r="T92" t="s">
        <v>92</v>
      </c>
      <c r="U92" t="s">
        <v>87</v>
      </c>
      <c r="V92" t="s">
        <v>74</v>
      </c>
      <c r="W92" t="s">
        <v>56</v>
      </c>
      <c r="X92" t="s">
        <v>42</v>
      </c>
      <c r="Y92" t="s">
        <v>75</v>
      </c>
      <c r="Z92" t="s">
        <v>94</v>
      </c>
      <c r="AA92" s="9">
        <f>Table1[[#This Row],[Date]]</f>
        <v>45017</v>
      </c>
    </row>
    <row r="93" spans="1:27" x14ac:dyDescent="0.25">
      <c r="A93" t="s">
        <v>269</v>
      </c>
      <c r="B93" s="1">
        <v>45018</v>
      </c>
      <c r="C93" t="s">
        <v>45</v>
      </c>
      <c r="D93" t="s">
        <v>270</v>
      </c>
      <c r="E93" t="s">
        <v>47</v>
      </c>
      <c r="F93">
        <v>21</v>
      </c>
      <c r="G93" t="s">
        <v>30</v>
      </c>
      <c r="H93" t="s">
        <v>48</v>
      </c>
      <c r="I93" t="s">
        <v>49</v>
      </c>
      <c r="J93" t="s">
        <v>33</v>
      </c>
      <c r="K93" t="s">
        <v>50</v>
      </c>
      <c r="L93">
        <v>8</v>
      </c>
      <c r="M93">
        <v>4</v>
      </c>
      <c r="N93" t="s">
        <v>80</v>
      </c>
      <c r="O93" t="s">
        <v>36</v>
      </c>
      <c r="P93" t="s">
        <v>53</v>
      </c>
      <c r="Q93">
        <v>35718.86</v>
      </c>
      <c r="R93">
        <v>3119.54</v>
      </c>
      <c r="S93">
        <v>3.5</v>
      </c>
      <c r="T93" t="s">
        <v>92</v>
      </c>
      <c r="U93" t="s">
        <v>93</v>
      </c>
      <c r="V93" t="s">
        <v>83</v>
      </c>
      <c r="W93" t="s">
        <v>101</v>
      </c>
      <c r="X93" t="s">
        <v>42</v>
      </c>
      <c r="Y93" t="s">
        <v>113</v>
      </c>
      <c r="Z93" t="s">
        <v>88</v>
      </c>
      <c r="AA93" s="9">
        <f>Table1[[#This Row],[Date]]</f>
        <v>45018</v>
      </c>
    </row>
    <row r="94" spans="1:27" x14ac:dyDescent="0.25">
      <c r="A94" t="s">
        <v>271</v>
      </c>
      <c r="B94" s="1">
        <v>45019</v>
      </c>
      <c r="C94" t="s">
        <v>103</v>
      </c>
      <c r="D94" t="s">
        <v>272</v>
      </c>
      <c r="E94" t="s">
        <v>91</v>
      </c>
      <c r="F94">
        <v>64</v>
      </c>
      <c r="G94" t="s">
        <v>62</v>
      </c>
      <c r="H94" t="s">
        <v>4087</v>
      </c>
      <c r="I94" t="s">
        <v>32</v>
      </c>
      <c r="J94" t="s">
        <v>33</v>
      </c>
      <c r="K94" t="s">
        <v>71</v>
      </c>
      <c r="L94">
        <v>7</v>
      </c>
      <c r="M94">
        <v>4</v>
      </c>
      <c r="N94" t="s">
        <v>51</v>
      </c>
      <c r="O94" t="s">
        <v>73</v>
      </c>
      <c r="P94" t="s">
        <v>37</v>
      </c>
      <c r="Q94">
        <v>44861.89</v>
      </c>
      <c r="R94">
        <v>1160.8900000000001</v>
      </c>
      <c r="S94">
        <v>1.9</v>
      </c>
      <c r="T94" t="s">
        <v>54</v>
      </c>
      <c r="U94" t="s">
        <v>93</v>
      </c>
      <c r="V94" t="s">
        <v>40</v>
      </c>
      <c r="W94" t="s">
        <v>56</v>
      </c>
      <c r="X94" t="s">
        <v>42</v>
      </c>
      <c r="Y94" t="s">
        <v>113</v>
      </c>
      <c r="Z94" t="s">
        <v>4089</v>
      </c>
      <c r="AA94" s="9">
        <f>Table1[[#This Row],[Date]]</f>
        <v>45019</v>
      </c>
    </row>
    <row r="95" spans="1:27" x14ac:dyDescent="0.25">
      <c r="A95" t="s">
        <v>273</v>
      </c>
      <c r="B95" s="1">
        <v>45020</v>
      </c>
      <c r="C95" t="s">
        <v>103</v>
      </c>
      <c r="D95" t="s">
        <v>274</v>
      </c>
      <c r="E95" t="s">
        <v>61</v>
      </c>
      <c r="F95">
        <v>42</v>
      </c>
      <c r="G95" t="s">
        <v>30</v>
      </c>
      <c r="H95" t="s">
        <v>79</v>
      </c>
      <c r="I95" t="s">
        <v>49</v>
      </c>
      <c r="J95" t="s">
        <v>33</v>
      </c>
      <c r="K95" t="s">
        <v>34</v>
      </c>
      <c r="L95">
        <v>13</v>
      </c>
      <c r="M95">
        <v>4</v>
      </c>
      <c r="N95" t="s">
        <v>51</v>
      </c>
      <c r="O95" t="s">
        <v>81</v>
      </c>
      <c r="P95" t="s">
        <v>53</v>
      </c>
      <c r="Q95">
        <v>36667.56</v>
      </c>
      <c r="R95">
        <v>3593.48</v>
      </c>
      <c r="S95">
        <v>4.5</v>
      </c>
      <c r="T95" t="s">
        <v>97</v>
      </c>
      <c r="U95" t="s">
        <v>65</v>
      </c>
      <c r="V95" t="s">
        <v>40</v>
      </c>
      <c r="W95" t="s">
        <v>41</v>
      </c>
      <c r="X95" t="s">
        <v>57</v>
      </c>
      <c r="Y95" t="s">
        <v>66</v>
      </c>
      <c r="Z95" t="s">
        <v>76</v>
      </c>
      <c r="AA95" s="9">
        <f>Table1[[#This Row],[Date]]</f>
        <v>45020</v>
      </c>
    </row>
    <row r="96" spans="1:27" x14ac:dyDescent="0.25">
      <c r="A96" t="s">
        <v>275</v>
      </c>
      <c r="B96" s="1">
        <v>45021</v>
      </c>
      <c r="C96" t="s">
        <v>103</v>
      </c>
      <c r="D96" t="s">
        <v>276</v>
      </c>
      <c r="E96" t="s">
        <v>61</v>
      </c>
      <c r="F96">
        <v>47</v>
      </c>
      <c r="G96" t="s">
        <v>70</v>
      </c>
      <c r="H96" t="s">
        <v>31</v>
      </c>
      <c r="I96" t="s">
        <v>32</v>
      </c>
      <c r="J96" t="s">
        <v>33</v>
      </c>
      <c r="K96" t="s">
        <v>100</v>
      </c>
      <c r="L96">
        <v>10</v>
      </c>
      <c r="M96">
        <v>2</v>
      </c>
      <c r="N96" t="s">
        <v>35</v>
      </c>
      <c r="O96" t="s">
        <v>81</v>
      </c>
      <c r="P96" t="s">
        <v>53</v>
      </c>
      <c r="Q96">
        <v>49900.58</v>
      </c>
      <c r="R96">
        <v>2735.56</v>
      </c>
      <c r="S96">
        <v>3.9</v>
      </c>
      <c r="T96" t="s">
        <v>92</v>
      </c>
      <c r="U96" t="s">
        <v>39</v>
      </c>
      <c r="V96" t="s">
        <v>55</v>
      </c>
      <c r="W96" t="s">
        <v>41</v>
      </c>
      <c r="X96" t="s">
        <v>57</v>
      </c>
      <c r="Y96" t="s">
        <v>66</v>
      </c>
      <c r="Z96" t="s">
        <v>76</v>
      </c>
      <c r="AA96" s="9">
        <f>Table1[[#This Row],[Date]]</f>
        <v>45021</v>
      </c>
    </row>
    <row r="97" spans="1:27" x14ac:dyDescent="0.25">
      <c r="A97" t="s">
        <v>277</v>
      </c>
      <c r="B97" s="1">
        <v>45022</v>
      </c>
      <c r="C97" t="s">
        <v>103</v>
      </c>
      <c r="D97" t="s">
        <v>278</v>
      </c>
      <c r="E97" t="s">
        <v>61</v>
      </c>
      <c r="F97">
        <v>26</v>
      </c>
      <c r="G97" t="s">
        <v>70</v>
      </c>
      <c r="H97" t="s">
        <v>4088</v>
      </c>
      <c r="I97" t="s">
        <v>49</v>
      </c>
      <c r="J97" t="s">
        <v>33</v>
      </c>
      <c r="K97" t="s">
        <v>118</v>
      </c>
      <c r="L97">
        <v>7</v>
      </c>
      <c r="M97">
        <v>2</v>
      </c>
      <c r="N97" t="s">
        <v>51</v>
      </c>
      <c r="O97" t="s">
        <v>81</v>
      </c>
      <c r="P97" t="s">
        <v>82</v>
      </c>
      <c r="Q97">
        <v>19379.77</v>
      </c>
      <c r="R97">
        <v>2233.91</v>
      </c>
      <c r="S97">
        <v>4</v>
      </c>
      <c r="T97" t="s">
        <v>92</v>
      </c>
      <c r="U97" t="s">
        <v>65</v>
      </c>
      <c r="V97" t="s">
        <v>40</v>
      </c>
      <c r="W97" t="s">
        <v>101</v>
      </c>
      <c r="X97" t="s">
        <v>42</v>
      </c>
      <c r="Y97" t="s">
        <v>66</v>
      </c>
      <c r="Z97" t="s">
        <v>4089</v>
      </c>
      <c r="AA97" s="9">
        <f>Table1[[#This Row],[Date]]</f>
        <v>45022</v>
      </c>
    </row>
    <row r="98" spans="1:27" x14ac:dyDescent="0.25">
      <c r="A98" t="s">
        <v>279</v>
      </c>
      <c r="B98" s="1">
        <v>45023</v>
      </c>
      <c r="C98" t="s">
        <v>103</v>
      </c>
      <c r="D98" t="s">
        <v>280</v>
      </c>
      <c r="E98" t="s">
        <v>47</v>
      </c>
      <c r="F98">
        <v>38</v>
      </c>
      <c r="G98" t="s">
        <v>30</v>
      </c>
      <c r="H98" t="s">
        <v>48</v>
      </c>
      <c r="I98" t="s">
        <v>49</v>
      </c>
      <c r="J98" t="s">
        <v>33</v>
      </c>
      <c r="K98" t="s">
        <v>50</v>
      </c>
      <c r="L98">
        <v>10</v>
      </c>
      <c r="M98">
        <v>5</v>
      </c>
      <c r="N98" t="s">
        <v>72</v>
      </c>
      <c r="O98" t="s">
        <v>36</v>
      </c>
      <c r="P98" t="s">
        <v>53</v>
      </c>
      <c r="Q98">
        <v>42150.89</v>
      </c>
      <c r="R98">
        <v>4048.92</v>
      </c>
      <c r="S98">
        <v>5</v>
      </c>
      <c r="T98" t="s">
        <v>97</v>
      </c>
      <c r="U98" t="s">
        <v>87</v>
      </c>
      <c r="V98" t="s">
        <v>55</v>
      </c>
      <c r="W98" t="s">
        <v>101</v>
      </c>
      <c r="X98" t="s">
        <v>42</v>
      </c>
      <c r="Y98" t="s">
        <v>66</v>
      </c>
      <c r="Z98" t="s">
        <v>4089</v>
      </c>
      <c r="AA98" s="9">
        <f>Table1[[#This Row],[Date]]</f>
        <v>45023</v>
      </c>
    </row>
    <row r="99" spans="1:27" x14ac:dyDescent="0.25">
      <c r="A99" t="s">
        <v>281</v>
      </c>
      <c r="B99" s="1">
        <v>45024</v>
      </c>
      <c r="C99" t="s">
        <v>45</v>
      </c>
      <c r="D99" t="s">
        <v>282</v>
      </c>
      <c r="E99" t="s">
        <v>29</v>
      </c>
      <c r="F99">
        <v>37</v>
      </c>
      <c r="G99" t="s">
        <v>30</v>
      </c>
      <c r="H99" t="s">
        <v>48</v>
      </c>
      <c r="I99" t="s">
        <v>49</v>
      </c>
      <c r="J99" t="s">
        <v>33</v>
      </c>
      <c r="K99" t="s">
        <v>50</v>
      </c>
      <c r="L99">
        <v>5</v>
      </c>
      <c r="M99">
        <v>2</v>
      </c>
      <c r="N99" t="s">
        <v>72</v>
      </c>
      <c r="O99" t="s">
        <v>81</v>
      </c>
      <c r="P99" t="s">
        <v>63</v>
      </c>
      <c r="Q99">
        <v>35788.839999999997</v>
      </c>
      <c r="R99">
        <v>1217.48</v>
      </c>
      <c r="S99">
        <v>4.2</v>
      </c>
      <c r="T99" t="s">
        <v>92</v>
      </c>
      <c r="U99" t="s">
        <v>87</v>
      </c>
      <c r="V99" t="s">
        <v>40</v>
      </c>
      <c r="W99" t="s">
        <v>41</v>
      </c>
      <c r="X99" t="s">
        <v>57</v>
      </c>
      <c r="Y99" t="s">
        <v>66</v>
      </c>
      <c r="Z99" t="s">
        <v>88</v>
      </c>
      <c r="AA99" s="9">
        <f>Table1[[#This Row],[Date]]</f>
        <v>45024</v>
      </c>
    </row>
    <row r="100" spans="1:27" x14ac:dyDescent="0.25">
      <c r="A100" t="s">
        <v>283</v>
      </c>
      <c r="B100" s="1">
        <v>45025</v>
      </c>
      <c r="C100" t="s">
        <v>103</v>
      </c>
      <c r="D100" t="s">
        <v>284</v>
      </c>
      <c r="E100" t="s">
        <v>47</v>
      </c>
      <c r="F100">
        <v>36</v>
      </c>
      <c r="G100" t="s">
        <v>62</v>
      </c>
      <c r="H100" t="s">
        <v>48</v>
      </c>
      <c r="I100" t="s">
        <v>49</v>
      </c>
      <c r="J100" t="s">
        <v>33</v>
      </c>
      <c r="K100" t="s">
        <v>50</v>
      </c>
      <c r="L100">
        <v>2</v>
      </c>
      <c r="M100">
        <v>2</v>
      </c>
      <c r="N100" t="s">
        <v>51</v>
      </c>
      <c r="O100" t="s">
        <v>52</v>
      </c>
      <c r="P100" t="s">
        <v>37</v>
      </c>
      <c r="Q100">
        <v>35495.160000000003</v>
      </c>
      <c r="R100">
        <v>4415.88</v>
      </c>
      <c r="S100">
        <v>4.3</v>
      </c>
      <c r="T100" t="s">
        <v>92</v>
      </c>
      <c r="U100" t="s">
        <v>39</v>
      </c>
      <c r="V100" t="s">
        <v>83</v>
      </c>
      <c r="W100" t="s">
        <v>41</v>
      </c>
      <c r="X100" t="s">
        <v>57</v>
      </c>
      <c r="Y100" t="s">
        <v>66</v>
      </c>
      <c r="Z100" t="s">
        <v>4089</v>
      </c>
      <c r="AA100" s="9">
        <f>Table1[[#This Row],[Date]]</f>
        <v>45025</v>
      </c>
    </row>
    <row r="101" spans="1:27" x14ac:dyDescent="0.25">
      <c r="A101" t="s">
        <v>285</v>
      </c>
      <c r="B101" s="1">
        <v>45026</v>
      </c>
      <c r="C101" t="s">
        <v>59</v>
      </c>
      <c r="D101" t="s">
        <v>286</v>
      </c>
      <c r="E101" t="s">
        <v>61</v>
      </c>
      <c r="F101">
        <v>36</v>
      </c>
      <c r="G101" t="s">
        <v>62</v>
      </c>
      <c r="H101" t="s">
        <v>4088</v>
      </c>
      <c r="I101" t="s">
        <v>49</v>
      </c>
      <c r="J101" t="s">
        <v>33</v>
      </c>
      <c r="K101" t="s">
        <v>118</v>
      </c>
      <c r="L101">
        <v>2</v>
      </c>
      <c r="M101">
        <v>2</v>
      </c>
      <c r="N101" t="s">
        <v>72</v>
      </c>
      <c r="O101" t="s">
        <v>36</v>
      </c>
      <c r="P101" t="s">
        <v>53</v>
      </c>
      <c r="Q101">
        <v>18314.27</v>
      </c>
      <c r="R101">
        <v>2805.24</v>
      </c>
      <c r="S101">
        <v>4.8</v>
      </c>
      <c r="T101" t="s">
        <v>38</v>
      </c>
      <c r="U101" t="s">
        <v>39</v>
      </c>
      <c r="V101" t="s">
        <v>40</v>
      </c>
      <c r="W101" t="s">
        <v>41</v>
      </c>
      <c r="X101" t="s">
        <v>57</v>
      </c>
      <c r="Y101" t="s">
        <v>75</v>
      </c>
      <c r="Z101" t="s">
        <v>88</v>
      </c>
      <c r="AA101" s="9">
        <f>Table1[[#This Row],[Date]]</f>
        <v>45026</v>
      </c>
    </row>
    <row r="102" spans="1:27" x14ac:dyDescent="0.25">
      <c r="A102" t="s">
        <v>287</v>
      </c>
      <c r="B102" s="1">
        <v>45027</v>
      </c>
      <c r="C102" t="s">
        <v>27</v>
      </c>
      <c r="D102" t="s">
        <v>288</v>
      </c>
      <c r="E102" t="s">
        <v>91</v>
      </c>
      <c r="F102">
        <v>29</v>
      </c>
      <c r="G102" t="s">
        <v>62</v>
      </c>
      <c r="H102" t="s">
        <v>79</v>
      </c>
      <c r="I102" t="s">
        <v>49</v>
      </c>
      <c r="J102" t="s">
        <v>33</v>
      </c>
      <c r="K102" t="s">
        <v>34</v>
      </c>
      <c r="L102">
        <v>11</v>
      </c>
      <c r="M102">
        <v>2</v>
      </c>
      <c r="N102" t="s">
        <v>80</v>
      </c>
      <c r="O102" t="s">
        <v>73</v>
      </c>
      <c r="P102" t="s">
        <v>37</v>
      </c>
      <c r="Q102">
        <v>39923.279999999999</v>
      </c>
      <c r="R102">
        <v>3045.87</v>
      </c>
      <c r="S102">
        <v>1.6</v>
      </c>
      <c r="T102" t="s">
        <v>54</v>
      </c>
      <c r="U102" t="s">
        <v>93</v>
      </c>
      <c r="V102" t="s">
        <v>55</v>
      </c>
      <c r="W102" t="s">
        <v>41</v>
      </c>
      <c r="X102" t="s">
        <v>42</v>
      </c>
      <c r="Y102" t="s">
        <v>75</v>
      </c>
      <c r="Z102" t="s">
        <v>76</v>
      </c>
      <c r="AA102" s="9">
        <f>Table1[[#This Row],[Date]]</f>
        <v>45027</v>
      </c>
    </row>
    <row r="103" spans="1:27" x14ac:dyDescent="0.25">
      <c r="A103" t="s">
        <v>289</v>
      </c>
      <c r="B103" s="1">
        <v>45028</v>
      </c>
      <c r="C103" t="s">
        <v>103</v>
      </c>
      <c r="D103" t="s">
        <v>290</v>
      </c>
      <c r="E103" t="s">
        <v>69</v>
      </c>
      <c r="F103">
        <v>54</v>
      </c>
      <c r="G103" t="s">
        <v>30</v>
      </c>
      <c r="H103" t="s">
        <v>4087</v>
      </c>
      <c r="I103" t="s">
        <v>32</v>
      </c>
      <c r="J103" t="s">
        <v>33</v>
      </c>
      <c r="K103" t="s">
        <v>71</v>
      </c>
      <c r="L103">
        <v>8</v>
      </c>
      <c r="M103">
        <v>1</v>
      </c>
      <c r="N103" t="s">
        <v>51</v>
      </c>
      <c r="O103" t="s">
        <v>73</v>
      </c>
      <c r="P103" t="s">
        <v>53</v>
      </c>
      <c r="Q103">
        <v>45317.67</v>
      </c>
      <c r="R103">
        <v>4375.29</v>
      </c>
      <c r="S103">
        <v>3</v>
      </c>
      <c r="T103" t="s">
        <v>64</v>
      </c>
      <c r="U103" t="s">
        <v>87</v>
      </c>
      <c r="V103" t="s">
        <v>55</v>
      </c>
      <c r="W103" t="s">
        <v>101</v>
      </c>
      <c r="X103" t="s">
        <v>42</v>
      </c>
      <c r="Y103" t="s">
        <v>113</v>
      </c>
      <c r="Z103" t="s">
        <v>88</v>
      </c>
      <c r="AA103" s="9">
        <f>Table1[[#This Row],[Date]]</f>
        <v>45028</v>
      </c>
    </row>
    <row r="104" spans="1:27" x14ac:dyDescent="0.25">
      <c r="A104" t="s">
        <v>291</v>
      </c>
      <c r="B104" s="1">
        <v>45029</v>
      </c>
      <c r="C104" t="s">
        <v>103</v>
      </c>
      <c r="D104" t="s">
        <v>292</v>
      </c>
      <c r="E104" t="s">
        <v>29</v>
      </c>
      <c r="F104">
        <v>59</v>
      </c>
      <c r="G104" t="s">
        <v>62</v>
      </c>
      <c r="H104" t="s">
        <v>79</v>
      </c>
      <c r="I104" t="s">
        <v>49</v>
      </c>
      <c r="J104" t="s">
        <v>33</v>
      </c>
      <c r="K104" t="s">
        <v>34</v>
      </c>
      <c r="L104">
        <v>14</v>
      </c>
      <c r="M104">
        <v>5</v>
      </c>
      <c r="N104" t="s">
        <v>35</v>
      </c>
      <c r="O104" t="s">
        <v>81</v>
      </c>
      <c r="P104" t="s">
        <v>82</v>
      </c>
      <c r="Q104">
        <v>13271.78</v>
      </c>
      <c r="R104">
        <v>4087.91</v>
      </c>
      <c r="S104">
        <v>3.3</v>
      </c>
      <c r="T104" t="s">
        <v>97</v>
      </c>
      <c r="U104" t="s">
        <v>87</v>
      </c>
      <c r="V104" t="s">
        <v>40</v>
      </c>
      <c r="W104" t="s">
        <v>56</v>
      </c>
      <c r="X104" t="s">
        <v>42</v>
      </c>
      <c r="Y104" t="s">
        <v>113</v>
      </c>
      <c r="Z104" t="s">
        <v>4089</v>
      </c>
      <c r="AA104" s="9">
        <f>Table1[[#This Row],[Date]]</f>
        <v>45029</v>
      </c>
    </row>
    <row r="105" spans="1:27" x14ac:dyDescent="0.25">
      <c r="A105" t="s">
        <v>293</v>
      </c>
      <c r="B105" s="1">
        <v>45030</v>
      </c>
      <c r="C105" t="s">
        <v>45</v>
      </c>
      <c r="D105" t="s">
        <v>294</v>
      </c>
      <c r="E105" t="s">
        <v>29</v>
      </c>
      <c r="F105">
        <v>34</v>
      </c>
      <c r="G105" t="s">
        <v>62</v>
      </c>
      <c r="H105" t="s">
        <v>4087</v>
      </c>
      <c r="I105" t="s">
        <v>32</v>
      </c>
      <c r="J105" t="s">
        <v>33</v>
      </c>
      <c r="K105" t="s">
        <v>71</v>
      </c>
      <c r="L105">
        <v>14</v>
      </c>
      <c r="M105">
        <v>2</v>
      </c>
      <c r="N105" t="s">
        <v>72</v>
      </c>
      <c r="O105" t="s">
        <v>36</v>
      </c>
      <c r="P105" t="s">
        <v>63</v>
      </c>
      <c r="Q105">
        <v>32398.35</v>
      </c>
      <c r="R105">
        <v>3007.81</v>
      </c>
      <c r="S105">
        <v>2.2999999999999998</v>
      </c>
      <c r="T105" t="s">
        <v>97</v>
      </c>
      <c r="U105" t="s">
        <v>87</v>
      </c>
      <c r="V105" t="s">
        <v>40</v>
      </c>
      <c r="W105" t="s">
        <v>41</v>
      </c>
      <c r="X105" t="s">
        <v>42</v>
      </c>
      <c r="Y105" t="s">
        <v>66</v>
      </c>
      <c r="Z105" t="s">
        <v>84</v>
      </c>
      <c r="AA105" s="9">
        <f>Table1[[#This Row],[Date]]</f>
        <v>45030</v>
      </c>
    </row>
    <row r="106" spans="1:27" x14ac:dyDescent="0.25">
      <c r="A106" t="s">
        <v>295</v>
      </c>
      <c r="B106" s="1">
        <v>45031</v>
      </c>
      <c r="C106" t="s">
        <v>103</v>
      </c>
      <c r="D106" t="s">
        <v>296</v>
      </c>
      <c r="E106" t="s">
        <v>47</v>
      </c>
      <c r="F106">
        <v>54</v>
      </c>
      <c r="G106" t="s">
        <v>70</v>
      </c>
      <c r="H106" t="s">
        <v>48</v>
      </c>
      <c r="I106" t="s">
        <v>49</v>
      </c>
      <c r="J106" t="s">
        <v>33</v>
      </c>
      <c r="K106" t="s">
        <v>50</v>
      </c>
      <c r="L106">
        <v>14</v>
      </c>
      <c r="M106">
        <v>5</v>
      </c>
      <c r="N106" t="s">
        <v>80</v>
      </c>
      <c r="O106" t="s">
        <v>52</v>
      </c>
      <c r="P106" t="s">
        <v>37</v>
      </c>
      <c r="Q106">
        <v>21430.34</v>
      </c>
      <c r="R106">
        <v>3765.94</v>
      </c>
      <c r="S106">
        <v>4.4000000000000004</v>
      </c>
      <c r="T106" t="s">
        <v>97</v>
      </c>
      <c r="U106" t="s">
        <v>87</v>
      </c>
      <c r="V106" t="s">
        <v>55</v>
      </c>
      <c r="W106" t="s">
        <v>41</v>
      </c>
      <c r="X106" t="s">
        <v>57</v>
      </c>
      <c r="Y106" t="s">
        <v>113</v>
      </c>
      <c r="Z106" t="s">
        <v>4089</v>
      </c>
      <c r="AA106" s="9">
        <f>Table1[[#This Row],[Date]]</f>
        <v>45031</v>
      </c>
    </row>
    <row r="107" spans="1:27" x14ac:dyDescent="0.25">
      <c r="A107" t="s">
        <v>297</v>
      </c>
      <c r="B107" s="1">
        <v>45032</v>
      </c>
      <c r="C107" t="s">
        <v>103</v>
      </c>
      <c r="D107" t="s">
        <v>298</v>
      </c>
      <c r="E107" t="s">
        <v>29</v>
      </c>
      <c r="F107">
        <v>65</v>
      </c>
      <c r="G107" t="s">
        <v>62</v>
      </c>
      <c r="H107" t="s">
        <v>79</v>
      </c>
      <c r="I107" t="s">
        <v>49</v>
      </c>
      <c r="J107" t="s">
        <v>33</v>
      </c>
      <c r="K107" t="s">
        <v>34</v>
      </c>
      <c r="L107">
        <v>4</v>
      </c>
      <c r="M107">
        <v>3</v>
      </c>
      <c r="N107" t="s">
        <v>80</v>
      </c>
      <c r="O107" t="s">
        <v>52</v>
      </c>
      <c r="P107" t="s">
        <v>82</v>
      </c>
      <c r="Q107">
        <v>49508.76</v>
      </c>
      <c r="R107">
        <v>2166.6</v>
      </c>
      <c r="S107">
        <v>4</v>
      </c>
      <c r="T107" t="s">
        <v>92</v>
      </c>
      <c r="U107" t="s">
        <v>87</v>
      </c>
      <c r="V107" t="s">
        <v>74</v>
      </c>
      <c r="W107" t="s">
        <v>56</v>
      </c>
      <c r="X107" t="s">
        <v>57</v>
      </c>
      <c r="Y107" t="s">
        <v>66</v>
      </c>
      <c r="Z107" t="s">
        <v>84</v>
      </c>
      <c r="AA107" s="9">
        <f>Table1[[#This Row],[Date]]</f>
        <v>45032</v>
      </c>
    </row>
    <row r="108" spans="1:27" x14ac:dyDescent="0.25">
      <c r="A108" t="s">
        <v>299</v>
      </c>
      <c r="B108" s="1">
        <v>45033</v>
      </c>
      <c r="C108" t="s">
        <v>103</v>
      </c>
      <c r="D108" t="s">
        <v>300</v>
      </c>
      <c r="E108" t="s">
        <v>61</v>
      </c>
      <c r="F108">
        <v>56</v>
      </c>
      <c r="G108" t="s">
        <v>70</v>
      </c>
      <c r="H108" t="s">
        <v>48</v>
      </c>
      <c r="I108" t="s">
        <v>49</v>
      </c>
      <c r="J108" t="s">
        <v>33</v>
      </c>
      <c r="K108" t="s">
        <v>50</v>
      </c>
      <c r="L108">
        <v>3</v>
      </c>
      <c r="M108">
        <v>1</v>
      </c>
      <c r="N108" t="s">
        <v>72</v>
      </c>
      <c r="O108" t="s">
        <v>36</v>
      </c>
      <c r="P108" t="s">
        <v>37</v>
      </c>
      <c r="Q108">
        <v>25505.14</v>
      </c>
      <c r="R108">
        <v>2736.89</v>
      </c>
      <c r="S108">
        <v>3.9</v>
      </c>
      <c r="T108" t="s">
        <v>92</v>
      </c>
      <c r="U108" t="s">
        <v>87</v>
      </c>
      <c r="V108" t="s">
        <v>74</v>
      </c>
      <c r="W108" t="s">
        <v>101</v>
      </c>
      <c r="X108" t="s">
        <v>42</v>
      </c>
      <c r="Y108" t="s">
        <v>75</v>
      </c>
      <c r="Z108" t="s">
        <v>76</v>
      </c>
      <c r="AA108" s="9">
        <f>Table1[[#This Row],[Date]]</f>
        <v>45033</v>
      </c>
    </row>
    <row r="109" spans="1:27" x14ac:dyDescent="0.25">
      <c r="A109" t="s">
        <v>301</v>
      </c>
      <c r="B109" s="1">
        <v>45034</v>
      </c>
      <c r="C109" t="s">
        <v>45</v>
      </c>
      <c r="D109" t="s">
        <v>302</v>
      </c>
      <c r="E109" t="s">
        <v>61</v>
      </c>
      <c r="F109">
        <v>45</v>
      </c>
      <c r="G109" t="s">
        <v>70</v>
      </c>
      <c r="H109" t="s">
        <v>31</v>
      </c>
      <c r="I109" t="s">
        <v>32</v>
      </c>
      <c r="J109" t="s">
        <v>33</v>
      </c>
      <c r="K109" t="s">
        <v>100</v>
      </c>
      <c r="L109">
        <v>7</v>
      </c>
      <c r="M109">
        <v>2</v>
      </c>
      <c r="N109" t="s">
        <v>80</v>
      </c>
      <c r="O109" t="s">
        <v>81</v>
      </c>
      <c r="P109" t="s">
        <v>82</v>
      </c>
      <c r="Q109">
        <v>13731.05</v>
      </c>
      <c r="R109">
        <v>310.35000000000002</v>
      </c>
      <c r="S109">
        <v>5</v>
      </c>
      <c r="T109" t="s">
        <v>97</v>
      </c>
      <c r="U109" t="s">
        <v>87</v>
      </c>
      <c r="V109" t="s">
        <v>40</v>
      </c>
      <c r="W109" t="s">
        <v>56</v>
      </c>
      <c r="X109" t="s">
        <v>42</v>
      </c>
      <c r="Y109" t="s">
        <v>4089</v>
      </c>
      <c r="Z109" t="s">
        <v>94</v>
      </c>
      <c r="AA109" s="9">
        <f>Table1[[#This Row],[Date]]</f>
        <v>45034</v>
      </c>
    </row>
    <row r="110" spans="1:27" x14ac:dyDescent="0.25">
      <c r="A110" t="s">
        <v>303</v>
      </c>
      <c r="B110" s="1">
        <v>45035</v>
      </c>
      <c r="C110" t="s">
        <v>103</v>
      </c>
      <c r="D110" t="s">
        <v>304</v>
      </c>
      <c r="E110" t="s">
        <v>47</v>
      </c>
      <c r="F110">
        <v>58</v>
      </c>
      <c r="G110" t="s">
        <v>62</v>
      </c>
      <c r="H110" t="s">
        <v>48</v>
      </c>
      <c r="I110" t="s">
        <v>49</v>
      </c>
      <c r="J110" t="s">
        <v>33</v>
      </c>
      <c r="K110" t="s">
        <v>50</v>
      </c>
      <c r="L110">
        <v>7</v>
      </c>
      <c r="M110">
        <v>1</v>
      </c>
      <c r="N110" t="s">
        <v>51</v>
      </c>
      <c r="O110" t="s">
        <v>73</v>
      </c>
      <c r="P110" t="s">
        <v>63</v>
      </c>
      <c r="Q110">
        <v>20947.310000000001</v>
      </c>
      <c r="R110">
        <v>449.29</v>
      </c>
      <c r="S110">
        <v>2</v>
      </c>
      <c r="T110" t="s">
        <v>97</v>
      </c>
      <c r="U110" t="s">
        <v>87</v>
      </c>
      <c r="V110" t="s">
        <v>83</v>
      </c>
      <c r="W110" t="s">
        <v>101</v>
      </c>
      <c r="X110" t="s">
        <v>42</v>
      </c>
      <c r="Y110" t="s">
        <v>75</v>
      </c>
      <c r="Z110" t="s">
        <v>76</v>
      </c>
      <c r="AA110" s="9">
        <f>Table1[[#This Row],[Date]]</f>
        <v>45035</v>
      </c>
    </row>
    <row r="111" spans="1:27" x14ac:dyDescent="0.25">
      <c r="A111" t="s">
        <v>305</v>
      </c>
      <c r="B111" s="1">
        <v>45036</v>
      </c>
      <c r="C111" t="s">
        <v>27</v>
      </c>
      <c r="D111" t="s">
        <v>306</v>
      </c>
      <c r="E111" t="s">
        <v>61</v>
      </c>
      <c r="F111">
        <v>52</v>
      </c>
      <c r="G111" t="s">
        <v>70</v>
      </c>
      <c r="H111" t="s">
        <v>48</v>
      </c>
      <c r="I111" t="s">
        <v>49</v>
      </c>
      <c r="J111" t="s">
        <v>33</v>
      </c>
      <c r="K111" t="s">
        <v>50</v>
      </c>
      <c r="L111">
        <v>14</v>
      </c>
      <c r="M111">
        <v>1</v>
      </c>
      <c r="N111" t="s">
        <v>80</v>
      </c>
      <c r="O111" t="s">
        <v>73</v>
      </c>
      <c r="P111" t="s">
        <v>53</v>
      </c>
      <c r="Q111">
        <v>33730.400000000001</v>
      </c>
      <c r="R111">
        <v>4147.13</v>
      </c>
      <c r="S111">
        <v>3.9</v>
      </c>
      <c r="T111" t="s">
        <v>92</v>
      </c>
      <c r="U111" t="s">
        <v>93</v>
      </c>
      <c r="V111" t="s">
        <v>40</v>
      </c>
      <c r="W111" t="s">
        <v>101</v>
      </c>
      <c r="X111" t="s">
        <v>42</v>
      </c>
      <c r="Y111" t="s">
        <v>43</v>
      </c>
      <c r="Z111" t="s">
        <v>76</v>
      </c>
      <c r="AA111" s="9">
        <f>Table1[[#This Row],[Date]]</f>
        <v>45036</v>
      </c>
    </row>
    <row r="112" spans="1:27" x14ac:dyDescent="0.25">
      <c r="A112" t="s">
        <v>307</v>
      </c>
      <c r="B112" s="1">
        <v>45037</v>
      </c>
      <c r="C112" t="s">
        <v>45</v>
      </c>
      <c r="D112" t="s">
        <v>308</v>
      </c>
      <c r="E112" t="s">
        <v>91</v>
      </c>
      <c r="F112">
        <v>64</v>
      </c>
      <c r="G112" t="s">
        <v>30</v>
      </c>
      <c r="H112" t="s">
        <v>4087</v>
      </c>
      <c r="I112" t="s">
        <v>32</v>
      </c>
      <c r="J112" t="s">
        <v>33</v>
      </c>
      <c r="K112" t="s">
        <v>71</v>
      </c>
      <c r="L112">
        <v>8</v>
      </c>
      <c r="M112">
        <v>3</v>
      </c>
      <c r="N112" t="s">
        <v>72</v>
      </c>
      <c r="O112" t="s">
        <v>52</v>
      </c>
      <c r="P112" t="s">
        <v>82</v>
      </c>
      <c r="Q112">
        <v>6576.2</v>
      </c>
      <c r="R112">
        <v>298.36</v>
      </c>
      <c r="S112">
        <v>3.2</v>
      </c>
      <c r="T112" t="s">
        <v>64</v>
      </c>
      <c r="U112" t="s">
        <v>65</v>
      </c>
      <c r="V112" t="s">
        <v>83</v>
      </c>
      <c r="W112" t="s">
        <v>101</v>
      </c>
      <c r="X112" t="s">
        <v>42</v>
      </c>
      <c r="Y112" t="s">
        <v>75</v>
      </c>
      <c r="Z112" t="s">
        <v>76</v>
      </c>
      <c r="AA112" s="9">
        <f>Table1[[#This Row],[Date]]</f>
        <v>45037</v>
      </c>
    </row>
    <row r="113" spans="1:27" x14ac:dyDescent="0.25">
      <c r="A113" t="s">
        <v>309</v>
      </c>
      <c r="B113" s="1">
        <v>45038</v>
      </c>
      <c r="C113" t="s">
        <v>27</v>
      </c>
      <c r="D113" t="s">
        <v>310</v>
      </c>
      <c r="E113" t="s">
        <v>47</v>
      </c>
      <c r="F113">
        <v>65</v>
      </c>
      <c r="G113" t="s">
        <v>30</v>
      </c>
      <c r="H113" t="s">
        <v>31</v>
      </c>
      <c r="I113" t="s">
        <v>32</v>
      </c>
      <c r="J113" t="s">
        <v>33</v>
      </c>
      <c r="K113" t="s">
        <v>100</v>
      </c>
      <c r="L113">
        <v>6</v>
      </c>
      <c r="M113">
        <v>5</v>
      </c>
      <c r="N113" t="s">
        <v>80</v>
      </c>
      <c r="O113" t="s">
        <v>52</v>
      </c>
      <c r="P113" t="s">
        <v>37</v>
      </c>
      <c r="Q113">
        <v>31369.29</v>
      </c>
      <c r="R113">
        <v>847</v>
      </c>
      <c r="S113">
        <v>2.2999999999999998</v>
      </c>
      <c r="T113" t="s">
        <v>64</v>
      </c>
      <c r="U113" t="s">
        <v>87</v>
      </c>
      <c r="V113" t="s">
        <v>40</v>
      </c>
      <c r="W113" t="s">
        <v>101</v>
      </c>
      <c r="X113" t="s">
        <v>42</v>
      </c>
      <c r="Y113" t="s">
        <v>43</v>
      </c>
      <c r="Z113" t="s">
        <v>88</v>
      </c>
      <c r="AA113" s="9">
        <f>Table1[[#This Row],[Date]]</f>
        <v>45038</v>
      </c>
    </row>
    <row r="114" spans="1:27" x14ac:dyDescent="0.25">
      <c r="A114" t="s">
        <v>311</v>
      </c>
      <c r="B114" s="1">
        <v>45039</v>
      </c>
      <c r="C114" t="s">
        <v>45</v>
      </c>
      <c r="D114" t="s">
        <v>312</v>
      </c>
      <c r="E114" t="s">
        <v>91</v>
      </c>
      <c r="F114">
        <v>35</v>
      </c>
      <c r="G114" t="s">
        <v>62</v>
      </c>
      <c r="H114" t="s">
        <v>48</v>
      </c>
      <c r="I114" t="s">
        <v>49</v>
      </c>
      <c r="J114" t="s">
        <v>33</v>
      </c>
      <c r="K114" t="s">
        <v>50</v>
      </c>
      <c r="L114">
        <v>9</v>
      </c>
      <c r="M114">
        <v>1</v>
      </c>
      <c r="N114" t="s">
        <v>72</v>
      </c>
      <c r="O114" t="s">
        <v>52</v>
      </c>
      <c r="P114" t="s">
        <v>37</v>
      </c>
      <c r="Q114">
        <v>46767.56</v>
      </c>
      <c r="R114">
        <v>3979.16</v>
      </c>
      <c r="S114">
        <v>1.6</v>
      </c>
      <c r="T114" t="s">
        <v>54</v>
      </c>
      <c r="U114" t="s">
        <v>93</v>
      </c>
      <c r="V114" t="s">
        <v>55</v>
      </c>
      <c r="W114" t="s">
        <v>101</v>
      </c>
      <c r="X114" t="s">
        <v>42</v>
      </c>
      <c r="Y114" t="s">
        <v>113</v>
      </c>
      <c r="Z114" t="s">
        <v>76</v>
      </c>
      <c r="AA114" s="9">
        <f>Table1[[#This Row],[Date]]</f>
        <v>45039</v>
      </c>
    </row>
    <row r="115" spans="1:27" x14ac:dyDescent="0.25">
      <c r="A115" t="s">
        <v>313</v>
      </c>
      <c r="B115" s="1">
        <v>45040</v>
      </c>
      <c r="C115" t="s">
        <v>103</v>
      </c>
      <c r="D115" t="s">
        <v>314</v>
      </c>
      <c r="E115" t="s">
        <v>69</v>
      </c>
      <c r="F115">
        <v>31</v>
      </c>
      <c r="G115" t="s">
        <v>30</v>
      </c>
      <c r="H115" t="s">
        <v>48</v>
      </c>
      <c r="I115" t="s">
        <v>49</v>
      </c>
      <c r="J115" t="s">
        <v>33</v>
      </c>
      <c r="K115" t="s">
        <v>50</v>
      </c>
      <c r="L115">
        <v>8</v>
      </c>
      <c r="M115">
        <v>4</v>
      </c>
      <c r="N115" t="s">
        <v>72</v>
      </c>
      <c r="O115" t="s">
        <v>73</v>
      </c>
      <c r="P115" t="s">
        <v>82</v>
      </c>
      <c r="Q115">
        <v>42967.05</v>
      </c>
      <c r="R115">
        <v>5.73</v>
      </c>
      <c r="S115">
        <v>4.5999999999999996</v>
      </c>
      <c r="T115" t="s">
        <v>38</v>
      </c>
      <c r="U115" t="s">
        <v>87</v>
      </c>
      <c r="V115" t="s">
        <v>40</v>
      </c>
      <c r="W115" t="s">
        <v>41</v>
      </c>
      <c r="X115" t="s">
        <v>42</v>
      </c>
      <c r="Y115" t="s">
        <v>75</v>
      </c>
      <c r="Z115" t="s">
        <v>94</v>
      </c>
      <c r="AA115" s="9">
        <f>Table1[[#This Row],[Date]]</f>
        <v>45040</v>
      </c>
    </row>
    <row r="116" spans="1:27" x14ac:dyDescent="0.25">
      <c r="A116" t="s">
        <v>315</v>
      </c>
      <c r="B116" s="1">
        <v>45041</v>
      </c>
      <c r="C116" t="s">
        <v>27</v>
      </c>
      <c r="D116" t="s">
        <v>316</v>
      </c>
      <c r="E116" t="s">
        <v>91</v>
      </c>
      <c r="F116">
        <v>52</v>
      </c>
      <c r="G116" t="s">
        <v>70</v>
      </c>
      <c r="H116" t="s">
        <v>31</v>
      </c>
      <c r="I116" t="s">
        <v>32</v>
      </c>
      <c r="J116" t="s">
        <v>33</v>
      </c>
      <c r="K116" t="s">
        <v>100</v>
      </c>
      <c r="L116">
        <v>3</v>
      </c>
      <c r="M116">
        <v>3</v>
      </c>
      <c r="N116" t="s">
        <v>80</v>
      </c>
      <c r="O116" t="s">
        <v>52</v>
      </c>
      <c r="P116" t="s">
        <v>63</v>
      </c>
      <c r="Q116">
        <v>6180.66</v>
      </c>
      <c r="R116">
        <v>1412.02</v>
      </c>
      <c r="S116">
        <v>3.4</v>
      </c>
      <c r="T116" t="s">
        <v>97</v>
      </c>
      <c r="U116" t="s">
        <v>39</v>
      </c>
      <c r="V116" t="s">
        <v>83</v>
      </c>
      <c r="W116" t="s">
        <v>101</v>
      </c>
      <c r="X116" t="s">
        <v>42</v>
      </c>
      <c r="Y116" t="s">
        <v>4089</v>
      </c>
      <c r="Z116" t="s">
        <v>4089</v>
      </c>
      <c r="AA116" s="9">
        <f>Table1[[#This Row],[Date]]</f>
        <v>45041</v>
      </c>
    </row>
    <row r="117" spans="1:27" x14ac:dyDescent="0.25">
      <c r="A117" t="s">
        <v>317</v>
      </c>
      <c r="B117" s="1">
        <v>45042</v>
      </c>
      <c r="C117" t="s">
        <v>45</v>
      </c>
      <c r="D117" t="s">
        <v>318</v>
      </c>
      <c r="E117" t="s">
        <v>69</v>
      </c>
      <c r="F117">
        <v>61</v>
      </c>
      <c r="G117" t="s">
        <v>30</v>
      </c>
      <c r="H117" t="s">
        <v>31</v>
      </c>
      <c r="I117" t="s">
        <v>32</v>
      </c>
      <c r="J117" t="s">
        <v>33</v>
      </c>
      <c r="K117" t="s">
        <v>100</v>
      </c>
      <c r="L117">
        <v>2</v>
      </c>
      <c r="M117">
        <v>4</v>
      </c>
      <c r="N117" t="s">
        <v>72</v>
      </c>
      <c r="O117" t="s">
        <v>73</v>
      </c>
      <c r="P117" t="s">
        <v>63</v>
      </c>
      <c r="Q117">
        <v>49689.32</v>
      </c>
      <c r="R117">
        <v>2920.19</v>
      </c>
      <c r="S117">
        <v>4.3</v>
      </c>
      <c r="T117" t="s">
        <v>92</v>
      </c>
      <c r="U117" t="s">
        <v>87</v>
      </c>
      <c r="V117" t="s">
        <v>83</v>
      </c>
      <c r="W117" t="s">
        <v>41</v>
      </c>
      <c r="X117" t="s">
        <v>42</v>
      </c>
      <c r="Y117" t="s">
        <v>75</v>
      </c>
      <c r="Z117" t="s">
        <v>84</v>
      </c>
      <c r="AA117" s="9">
        <f>Table1[[#This Row],[Date]]</f>
        <v>45042</v>
      </c>
    </row>
    <row r="118" spans="1:27" x14ac:dyDescent="0.25">
      <c r="A118" t="s">
        <v>319</v>
      </c>
      <c r="B118" s="1">
        <v>45043</v>
      </c>
      <c r="C118" t="s">
        <v>59</v>
      </c>
      <c r="D118" t="s">
        <v>320</v>
      </c>
      <c r="E118" t="s">
        <v>69</v>
      </c>
      <c r="F118">
        <v>58</v>
      </c>
      <c r="G118" t="s">
        <v>62</v>
      </c>
      <c r="H118" t="s">
        <v>79</v>
      </c>
      <c r="I118" t="s">
        <v>49</v>
      </c>
      <c r="J118" t="s">
        <v>33</v>
      </c>
      <c r="K118" t="s">
        <v>34</v>
      </c>
      <c r="L118">
        <v>14</v>
      </c>
      <c r="M118">
        <v>3</v>
      </c>
      <c r="N118" t="s">
        <v>72</v>
      </c>
      <c r="O118" t="s">
        <v>73</v>
      </c>
      <c r="P118" t="s">
        <v>53</v>
      </c>
      <c r="Q118">
        <v>35840.17</v>
      </c>
      <c r="R118">
        <v>2977.25</v>
      </c>
      <c r="S118">
        <v>3.2</v>
      </c>
      <c r="T118" t="s">
        <v>64</v>
      </c>
      <c r="U118" t="s">
        <v>65</v>
      </c>
      <c r="V118" t="s">
        <v>40</v>
      </c>
      <c r="W118" t="s">
        <v>101</v>
      </c>
      <c r="X118" t="s">
        <v>57</v>
      </c>
      <c r="Y118" t="s">
        <v>75</v>
      </c>
      <c r="Z118" t="s">
        <v>76</v>
      </c>
      <c r="AA118" s="9">
        <f>Table1[[#This Row],[Date]]</f>
        <v>45043</v>
      </c>
    </row>
    <row r="119" spans="1:27" x14ac:dyDescent="0.25">
      <c r="A119" t="s">
        <v>321</v>
      </c>
      <c r="B119" s="1">
        <v>45044</v>
      </c>
      <c r="C119" t="s">
        <v>103</v>
      </c>
      <c r="D119" t="s">
        <v>322</v>
      </c>
      <c r="E119" t="s">
        <v>91</v>
      </c>
      <c r="F119">
        <v>24</v>
      </c>
      <c r="G119" t="s">
        <v>62</v>
      </c>
      <c r="H119" t="s">
        <v>4087</v>
      </c>
      <c r="I119" t="s">
        <v>32</v>
      </c>
      <c r="J119" t="s">
        <v>33</v>
      </c>
      <c r="K119" t="s">
        <v>71</v>
      </c>
      <c r="L119">
        <v>10</v>
      </c>
      <c r="M119">
        <v>4</v>
      </c>
      <c r="N119" t="s">
        <v>35</v>
      </c>
      <c r="O119" t="s">
        <v>81</v>
      </c>
      <c r="P119" t="s">
        <v>53</v>
      </c>
      <c r="Q119">
        <v>10627.2</v>
      </c>
      <c r="R119">
        <v>3885.76</v>
      </c>
      <c r="S119">
        <v>1.9</v>
      </c>
      <c r="T119" t="s">
        <v>54</v>
      </c>
      <c r="U119" t="s">
        <v>93</v>
      </c>
      <c r="V119" t="s">
        <v>40</v>
      </c>
      <c r="W119" t="s">
        <v>41</v>
      </c>
      <c r="X119" t="s">
        <v>57</v>
      </c>
      <c r="Y119" t="s">
        <v>75</v>
      </c>
      <c r="Z119" t="s">
        <v>84</v>
      </c>
      <c r="AA119" s="9">
        <f>Table1[[#This Row],[Date]]</f>
        <v>45044</v>
      </c>
    </row>
    <row r="120" spans="1:27" x14ac:dyDescent="0.25">
      <c r="A120" t="s">
        <v>323</v>
      </c>
      <c r="B120" s="1">
        <v>45045</v>
      </c>
      <c r="C120" t="s">
        <v>45</v>
      </c>
      <c r="D120" t="s">
        <v>324</v>
      </c>
      <c r="E120" t="s">
        <v>47</v>
      </c>
      <c r="F120">
        <v>58</v>
      </c>
      <c r="G120" t="s">
        <v>70</v>
      </c>
      <c r="H120" t="s">
        <v>31</v>
      </c>
      <c r="I120" t="s">
        <v>32</v>
      </c>
      <c r="J120" t="s">
        <v>33</v>
      </c>
      <c r="K120" t="s">
        <v>100</v>
      </c>
      <c r="L120">
        <v>6</v>
      </c>
      <c r="M120">
        <v>4</v>
      </c>
      <c r="N120" t="s">
        <v>51</v>
      </c>
      <c r="O120" t="s">
        <v>81</v>
      </c>
      <c r="P120" t="s">
        <v>37</v>
      </c>
      <c r="Q120">
        <v>3583.56</v>
      </c>
      <c r="R120">
        <v>2529.63</v>
      </c>
      <c r="S120">
        <v>2.4</v>
      </c>
      <c r="T120" t="s">
        <v>97</v>
      </c>
      <c r="U120" t="s">
        <v>39</v>
      </c>
      <c r="V120" t="s">
        <v>74</v>
      </c>
      <c r="W120" t="s">
        <v>56</v>
      </c>
      <c r="X120" t="s">
        <v>57</v>
      </c>
      <c r="Y120" t="s">
        <v>66</v>
      </c>
      <c r="Z120" t="s">
        <v>76</v>
      </c>
      <c r="AA120" s="9">
        <f>Table1[[#This Row],[Date]]</f>
        <v>45045</v>
      </c>
    </row>
    <row r="121" spans="1:27" x14ac:dyDescent="0.25">
      <c r="A121" t="s">
        <v>325</v>
      </c>
      <c r="B121" s="1">
        <v>45046</v>
      </c>
      <c r="C121" t="s">
        <v>59</v>
      </c>
      <c r="D121" t="s">
        <v>326</v>
      </c>
      <c r="E121" t="s">
        <v>61</v>
      </c>
      <c r="F121">
        <v>30</v>
      </c>
      <c r="G121" t="s">
        <v>62</v>
      </c>
      <c r="H121" t="s">
        <v>31</v>
      </c>
      <c r="I121" t="s">
        <v>32</v>
      </c>
      <c r="J121" t="s">
        <v>33</v>
      </c>
      <c r="K121" t="s">
        <v>100</v>
      </c>
      <c r="L121">
        <v>13</v>
      </c>
      <c r="M121">
        <v>1</v>
      </c>
      <c r="N121" t="s">
        <v>72</v>
      </c>
      <c r="O121" t="s">
        <v>81</v>
      </c>
      <c r="P121" t="s">
        <v>37</v>
      </c>
      <c r="Q121">
        <v>11050.28</v>
      </c>
      <c r="R121">
        <v>2547.0100000000002</v>
      </c>
      <c r="S121">
        <v>2.5</v>
      </c>
      <c r="T121" t="s">
        <v>97</v>
      </c>
      <c r="U121" t="s">
        <v>39</v>
      </c>
      <c r="V121" t="s">
        <v>40</v>
      </c>
      <c r="W121" t="s">
        <v>56</v>
      </c>
      <c r="X121" t="s">
        <v>57</v>
      </c>
      <c r="Y121" t="s">
        <v>75</v>
      </c>
      <c r="Z121" t="s">
        <v>88</v>
      </c>
      <c r="AA121" s="9">
        <f>Table1[[#This Row],[Date]]</f>
        <v>45046</v>
      </c>
    </row>
    <row r="122" spans="1:27" x14ac:dyDescent="0.25">
      <c r="A122" t="s">
        <v>327</v>
      </c>
      <c r="B122" s="1">
        <v>45047</v>
      </c>
      <c r="C122" t="s">
        <v>45</v>
      </c>
      <c r="D122" t="s">
        <v>328</v>
      </c>
      <c r="E122" t="s">
        <v>61</v>
      </c>
      <c r="F122">
        <v>35</v>
      </c>
      <c r="G122" t="s">
        <v>30</v>
      </c>
      <c r="H122" t="s">
        <v>4088</v>
      </c>
      <c r="I122" t="s">
        <v>49</v>
      </c>
      <c r="J122" t="s">
        <v>33</v>
      </c>
      <c r="K122" t="s">
        <v>118</v>
      </c>
      <c r="L122">
        <v>12</v>
      </c>
      <c r="M122">
        <v>1</v>
      </c>
      <c r="N122" t="s">
        <v>51</v>
      </c>
      <c r="O122" t="s">
        <v>52</v>
      </c>
      <c r="P122" t="s">
        <v>53</v>
      </c>
      <c r="Q122">
        <v>42394.27</v>
      </c>
      <c r="R122">
        <v>3626.55</v>
      </c>
      <c r="S122">
        <v>4.9000000000000004</v>
      </c>
      <c r="T122" t="s">
        <v>38</v>
      </c>
      <c r="U122" t="s">
        <v>87</v>
      </c>
      <c r="V122" t="s">
        <v>40</v>
      </c>
      <c r="W122" t="s">
        <v>41</v>
      </c>
      <c r="X122" t="s">
        <v>42</v>
      </c>
      <c r="Y122" t="s">
        <v>75</v>
      </c>
      <c r="Z122" t="s">
        <v>84</v>
      </c>
      <c r="AA122" s="9">
        <f>Table1[[#This Row],[Date]]</f>
        <v>45047</v>
      </c>
    </row>
    <row r="123" spans="1:27" x14ac:dyDescent="0.25">
      <c r="A123" t="s">
        <v>329</v>
      </c>
      <c r="B123" s="1">
        <v>45048</v>
      </c>
      <c r="C123" t="s">
        <v>59</v>
      </c>
      <c r="D123" t="s">
        <v>330</v>
      </c>
      <c r="E123" t="s">
        <v>69</v>
      </c>
      <c r="F123">
        <v>54</v>
      </c>
      <c r="G123" t="s">
        <v>62</v>
      </c>
      <c r="H123" t="s">
        <v>31</v>
      </c>
      <c r="I123" t="s">
        <v>32</v>
      </c>
      <c r="J123" t="s">
        <v>33</v>
      </c>
      <c r="K123" t="s">
        <v>100</v>
      </c>
      <c r="L123">
        <v>6</v>
      </c>
      <c r="M123">
        <v>3</v>
      </c>
      <c r="N123" t="s">
        <v>35</v>
      </c>
      <c r="O123" t="s">
        <v>73</v>
      </c>
      <c r="P123" t="s">
        <v>53</v>
      </c>
      <c r="Q123">
        <v>4017.05</v>
      </c>
      <c r="R123">
        <v>2493.12</v>
      </c>
      <c r="S123">
        <v>1</v>
      </c>
      <c r="T123" t="s">
        <v>97</v>
      </c>
      <c r="U123" t="s">
        <v>65</v>
      </c>
      <c r="V123" t="s">
        <v>55</v>
      </c>
      <c r="W123" t="s">
        <v>101</v>
      </c>
      <c r="X123" t="s">
        <v>57</v>
      </c>
      <c r="Y123" t="s">
        <v>4089</v>
      </c>
      <c r="Z123" t="s">
        <v>76</v>
      </c>
      <c r="AA123" s="9">
        <f>Table1[[#This Row],[Date]]</f>
        <v>45048</v>
      </c>
    </row>
    <row r="124" spans="1:27" x14ac:dyDescent="0.25">
      <c r="A124" t="s">
        <v>331</v>
      </c>
      <c r="B124" s="1">
        <v>45049</v>
      </c>
      <c r="C124" t="s">
        <v>103</v>
      </c>
      <c r="D124" t="s">
        <v>332</v>
      </c>
      <c r="E124" t="s">
        <v>69</v>
      </c>
      <c r="F124">
        <v>30</v>
      </c>
      <c r="G124" t="s">
        <v>70</v>
      </c>
      <c r="H124" t="s">
        <v>4087</v>
      </c>
      <c r="I124" t="s">
        <v>32</v>
      </c>
      <c r="J124" t="s">
        <v>33</v>
      </c>
      <c r="K124" t="s">
        <v>71</v>
      </c>
      <c r="L124">
        <v>13</v>
      </c>
      <c r="M124">
        <v>5</v>
      </c>
      <c r="N124" t="s">
        <v>35</v>
      </c>
      <c r="O124" t="s">
        <v>52</v>
      </c>
      <c r="P124" t="s">
        <v>53</v>
      </c>
      <c r="Q124">
        <v>13957.92</v>
      </c>
      <c r="R124">
        <v>3042.46</v>
      </c>
      <c r="S124">
        <v>4.9000000000000004</v>
      </c>
      <c r="T124" t="s">
        <v>97</v>
      </c>
      <c r="U124" t="s">
        <v>65</v>
      </c>
      <c r="V124" t="s">
        <v>83</v>
      </c>
      <c r="W124" t="s">
        <v>41</v>
      </c>
      <c r="X124" t="s">
        <v>57</v>
      </c>
      <c r="Y124" t="s">
        <v>43</v>
      </c>
      <c r="Z124" t="s">
        <v>76</v>
      </c>
      <c r="AA124" s="9">
        <f>Table1[[#This Row],[Date]]</f>
        <v>45049</v>
      </c>
    </row>
    <row r="125" spans="1:27" x14ac:dyDescent="0.25">
      <c r="A125" t="s">
        <v>333</v>
      </c>
      <c r="B125" s="1">
        <v>45050</v>
      </c>
      <c r="C125" t="s">
        <v>27</v>
      </c>
      <c r="D125" t="s">
        <v>334</v>
      </c>
      <c r="E125" t="s">
        <v>47</v>
      </c>
      <c r="F125">
        <v>53</v>
      </c>
      <c r="G125" t="s">
        <v>62</v>
      </c>
      <c r="H125" t="s">
        <v>48</v>
      </c>
      <c r="I125" t="s">
        <v>49</v>
      </c>
      <c r="J125" t="s">
        <v>33</v>
      </c>
      <c r="K125" t="s">
        <v>50</v>
      </c>
      <c r="L125">
        <v>11</v>
      </c>
      <c r="M125">
        <v>1</v>
      </c>
      <c r="N125" t="s">
        <v>35</v>
      </c>
      <c r="O125" t="s">
        <v>73</v>
      </c>
      <c r="P125" t="s">
        <v>82</v>
      </c>
      <c r="Q125">
        <v>38593.360000000001</v>
      </c>
      <c r="R125">
        <v>4488.87</v>
      </c>
      <c r="S125">
        <v>4.9000000000000004</v>
      </c>
      <c r="T125" t="s">
        <v>38</v>
      </c>
      <c r="U125" t="s">
        <v>87</v>
      </c>
      <c r="V125" t="s">
        <v>74</v>
      </c>
      <c r="W125" t="s">
        <v>41</v>
      </c>
      <c r="X125" t="s">
        <v>57</v>
      </c>
      <c r="Y125" t="s">
        <v>43</v>
      </c>
      <c r="Z125" t="s">
        <v>94</v>
      </c>
      <c r="AA125" s="9">
        <f>Table1[[#This Row],[Date]]</f>
        <v>45050</v>
      </c>
    </row>
    <row r="126" spans="1:27" x14ac:dyDescent="0.25">
      <c r="A126" t="s">
        <v>335</v>
      </c>
      <c r="B126" s="1">
        <v>45051</v>
      </c>
      <c r="C126" t="s">
        <v>59</v>
      </c>
      <c r="D126" t="s">
        <v>336</v>
      </c>
      <c r="E126" t="s">
        <v>29</v>
      </c>
      <c r="F126">
        <v>48</v>
      </c>
      <c r="G126" t="s">
        <v>30</v>
      </c>
      <c r="H126" t="s">
        <v>48</v>
      </c>
      <c r="I126" t="s">
        <v>49</v>
      </c>
      <c r="J126" t="s">
        <v>33</v>
      </c>
      <c r="K126" t="s">
        <v>50</v>
      </c>
      <c r="L126">
        <v>5</v>
      </c>
      <c r="M126">
        <v>1</v>
      </c>
      <c r="N126" t="s">
        <v>35</v>
      </c>
      <c r="O126" t="s">
        <v>81</v>
      </c>
      <c r="P126" t="s">
        <v>53</v>
      </c>
      <c r="Q126">
        <v>30547.200000000001</v>
      </c>
      <c r="R126">
        <v>2007.26</v>
      </c>
      <c r="S126">
        <v>5</v>
      </c>
      <c r="T126" t="s">
        <v>38</v>
      </c>
      <c r="U126" t="s">
        <v>87</v>
      </c>
      <c r="V126" t="s">
        <v>55</v>
      </c>
      <c r="W126" t="s">
        <v>101</v>
      </c>
      <c r="X126" t="s">
        <v>57</v>
      </c>
      <c r="Y126" t="s">
        <v>4089</v>
      </c>
      <c r="Z126" t="s">
        <v>94</v>
      </c>
      <c r="AA126" s="9">
        <f>Table1[[#This Row],[Date]]</f>
        <v>45051</v>
      </c>
    </row>
    <row r="127" spans="1:27" x14ac:dyDescent="0.25">
      <c r="A127" t="s">
        <v>337</v>
      </c>
      <c r="B127" s="1">
        <v>45052</v>
      </c>
      <c r="C127" t="s">
        <v>45</v>
      </c>
      <c r="D127" t="s">
        <v>338</v>
      </c>
      <c r="E127" t="s">
        <v>91</v>
      </c>
      <c r="F127">
        <v>19</v>
      </c>
      <c r="G127" t="s">
        <v>70</v>
      </c>
      <c r="H127" t="s">
        <v>48</v>
      </c>
      <c r="I127" t="s">
        <v>49</v>
      </c>
      <c r="J127" t="s">
        <v>33</v>
      </c>
      <c r="K127" t="s">
        <v>50</v>
      </c>
      <c r="L127">
        <v>3</v>
      </c>
      <c r="M127">
        <v>2</v>
      </c>
      <c r="N127" t="s">
        <v>51</v>
      </c>
      <c r="O127" t="s">
        <v>81</v>
      </c>
      <c r="P127" t="s">
        <v>82</v>
      </c>
      <c r="Q127">
        <v>39788.58</v>
      </c>
      <c r="R127">
        <v>1925.63</v>
      </c>
      <c r="S127">
        <v>2.9</v>
      </c>
      <c r="T127" t="s">
        <v>64</v>
      </c>
      <c r="U127" t="s">
        <v>93</v>
      </c>
      <c r="V127" t="s">
        <v>40</v>
      </c>
      <c r="W127" t="s">
        <v>56</v>
      </c>
      <c r="X127" t="s">
        <v>57</v>
      </c>
      <c r="Y127" t="s">
        <v>113</v>
      </c>
      <c r="Z127" t="s">
        <v>94</v>
      </c>
      <c r="AA127" s="9">
        <f>Table1[[#This Row],[Date]]</f>
        <v>45052</v>
      </c>
    </row>
    <row r="128" spans="1:27" x14ac:dyDescent="0.25">
      <c r="A128" t="s">
        <v>339</v>
      </c>
      <c r="B128" s="1">
        <v>45053</v>
      </c>
      <c r="C128" t="s">
        <v>103</v>
      </c>
      <c r="D128" t="s">
        <v>340</v>
      </c>
      <c r="E128" t="s">
        <v>69</v>
      </c>
      <c r="F128">
        <v>33</v>
      </c>
      <c r="G128" t="s">
        <v>30</v>
      </c>
      <c r="H128" t="s">
        <v>48</v>
      </c>
      <c r="I128" t="s">
        <v>49</v>
      </c>
      <c r="J128" t="s">
        <v>33</v>
      </c>
      <c r="K128" t="s">
        <v>50</v>
      </c>
      <c r="L128">
        <v>6</v>
      </c>
      <c r="M128">
        <v>1</v>
      </c>
      <c r="N128" t="s">
        <v>80</v>
      </c>
      <c r="O128" t="s">
        <v>52</v>
      </c>
      <c r="P128" t="s">
        <v>82</v>
      </c>
      <c r="Q128">
        <v>38069.07</v>
      </c>
      <c r="R128">
        <v>17.739999999999998</v>
      </c>
      <c r="S128">
        <v>4.9000000000000004</v>
      </c>
      <c r="T128" t="s">
        <v>38</v>
      </c>
      <c r="U128" t="s">
        <v>93</v>
      </c>
      <c r="V128" t="s">
        <v>83</v>
      </c>
      <c r="W128" t="s">
        <v>41</v>
      </c>
      <c r="X128" t="s">
        <v>42</v>
      </c>
      <c r="Y128" t="s">
        <v>75</v>
      </c>
      <c r="Z128" t="s">
        <v>88</v>
      </c>
      <c r="AA128" s="9">
        <f>Table1[[#This Row],[Date]]</f>
        <v>45053</v>
      </c>
    </row>
    <row r="129" spans="1:27" x14ac:dyDescent="0.25">
      <c r="A129" t="s">
        <v>341</v>
      </c>
      <c r="B129" s="1">
        <v>45054</v>
      </c>
      <c r="C129" t="s">
        <v>59</v>
      </c>
      <c r="D129" t="s">
        <v>342</v>
      </c>
      <c r="E129" t="s">
        <v>61</v>
      </c>
      <c r="F129">
        <v>26</v>
      </c>
      <c r="G129" t="s">
        <v>70</v>
      </c>
      <c r="H129" t="s">
        <v>4088</v>
      </c>
      <c r="I129" t="s">
        <v>49</v>
      </c>
      <c r="J129" t="s">
        <v>33</v>
      </c>
      <c r="K129" t="s">
        <v>118</v>
      </c>
      <c r="L129">
        <v>3</v>
      </c>
      <c r="M129">
        <v>5</v>
      </c>
      <c r="N129" t="s">
        <v>80</v>
      </c>
      <c r="O129" t="s">
        <v>73</v>
      </c>
      <c r="P129" t="s">
        <v>53</v>
      </c>
      <c r="Q129">
        <v>5378.27</v>
      </c>
      <c r="R129">
        <v>3067.13</v>
      </c>
      <c r="S129">
        <v>2.6</v>
      </c>
      <c r="T129" t="s">
        <v>64</v>
      </c>
      <c r="U129" t="s">
        <v>87</v>
      </c>
      <c r="V129" t="s">
        <v>40</v>
      </c>
      <c r="W129" t="s">
        <v>56</v>
      </c>
      <c r="X129" t="s">
        <v>57</v>
      </c>
      <c r="Y129" t="s">
        <v>113</v>
      </c>
      <c r="Z129" t="s">
        <v>84</v>
      </c>
      <c r="AA129" s="9">
        <f>Table1[[#This Row],[Date]]</f>
        <v>45054</v>
      </c>
    </row>
    <row r="130" spans="1:27" x14ac:dyDescent="0.25">
      <c r="A130" t="s">
        <v>343</v>
      </c>
      <c r="B130" s="1">
        <v>45055</v>
      </c>
      <c r="C130" t="s">
        <v>45</v>
      </c>
      <c r="D130" t="s">
        <v>344</v>
      </c>
      <c r="E130" t="s">
        <v>47</v>
      </c>
      <c r="F130">
        <v>26</v>
      </c>
      <c r="G130" t="s">
        <v>62</v>
      </c>
      <c r="H130" t="s">
        <v>31</v>
      </c>
      <c r="I130" t="s">
        <v>32</v>
      </c>
      <c r="J130" t="s">
        <v>33</v>
      </c>
      <c r="K130" t="s">
        <v>100</v>
      </c>
      <c r="L130">
        <v>13</v>
      </c>
      <c r="M130">
        <v>2</v>
      </c>
      <c r="N130" t="s">
        <v>51</v>
      </c>
      <c r="O130" t="s">
        <v>52</v>
      </c>
      <c r="P130" t="s">
        <v>63</v>
      </c>
      <c r="Q130">
        <v>44948.04</v>
      </c>
      <c r="R130">
        <v>148.86000000000001</v>
      </c>
      <c r="S130">
        <v>1.1000000000000001</v>
      </c>
      <c r="T130" t="s">
        <v>54</v>
      </c>
      <c r="U130" t="s">
        <v>87</v>
      </c>
      <c r="V130" t="s">
        <v>40</v>
      </c>
      <c r="W130" t="s">
        <v>56</v>
      </c>
      <c r="X130" t="s">
        <v>57</v>
      </c>
      <c r="Y130" t="s">
        <v>4089</v>
      </c>
      <c r="Z130" t="s">
        <v>88</v>
      </c>
      <c r="AA130" s="9">
        <f>Table1[[#This Row],[Date]]</f>
        <v>45055</v>
      </c>
    </row>
    <row r="131" spans="1:27" x14ac:dyDescent="0.25">
      <c r="A131" t="s">
        <v>345</v>
      </c>
      <c r="B131" s="1">
        <v>45056</v>
      </c>
      <c r="C131" t="s">
        <v>45</v>
      </c>
      <c r="D131" t="s">
        <v>346</v>
      </c>
      <c r="E131" t="s">
        <v>91</v>
      </c>
      <c r="F131">
        <v>55</v>
      </c>
      <c r="G131" t="s">
        <v>70</v>
      </c>
      <c r="H131" t="s">
        <v>48</v>
      </c>
      <c r="I131" t="s">
        <v>49</v>
      </c>
      <c r="J131" t="s">
        <v>33</v>
      </c>
      <c r="K131" t="s">
        <v>50</v>
      </c>
      <c r="L131">
        <v>8</v>
      </c>
      <c r="M131">
        <v>4</v>
      </c>
      <c r="N131" t="s">
        <v>72</v>
      </c>
      <c r="O131" t="s">
        <v>36</v>
      </c>
      <c r="P131" t="s">
        <v>63</v>
      </c>
      <c r="Q131">
        <v>13670.5</v>
      </c>
      <c r="R131">
        <v>2520.7399999999998</v>
      </c>
      <c r="S131">
        <v>1.9</v>
      </c>
      <c r="T131" t="s">
        <v>54</v>
      </c>
      <c r="U131" t="s">
        <v>39</v>
      </c>
      <c r="V131" t="s">
        <v>40</v>
      </c>
      <c r="W131" t="s">
        <v>56</v>
      </c>
      <c r="X131" t="s">
        <v>42</v>
      </c>
      <c r="Y131" t="s">
        <v>113</v>
      </c>
      <c r="Z131" t="s">
        <v>4089</v>
      </c>
      <c r="AA131" s="9">
        <f>Table1[[#This Row],[Date]]</f>
        <v>45056</v>
      </c>
    </row>
    <row r="132" spans="1:27" x14ac:dyDescent="0.25">
      <c r="A132" t="s">
        <v>347</v>
      </c>
      <c r="B132" s="1">
        <v>45057</v>
      </c>
      <c r="C132" t="s">
        <v>45</v>
      </c>
      <c r="D132" t="s">
        <v>348</v>
      </c>
      <c r="E132" t="s">
        <v>47</v>
      </c>
      <c r="F132">
        <v>28</v>
      </c>
      <c r="G132" t="s">
        <v>70</v>
      </c>
      <c r="H132" t="s">
        <v>79</v>
      </c>
      <c r="I132" t="s">
        <v>49</v>
      </c>
      <c r="J132" t="s">
        <v>33</v>
      </c>
      <c r="K132" t="s">
        <v>34</v>
      </c>
      <c r="L132">
        <v>12</v>
      </c>
      <c r="M132">
        <v>4</v>
      </c>
      <c r="N132" t="s">
        <v>51</v>
      </c>
      <c r="O132" t="s">
        <v>52</v>
      </c>
      <c r="P132" t="s">
        <v>37</v>
      </c>
      <c r="Q132">
        <v>29009.439999999999</v>
      </c>
      <c r="R132">
        <v>4021.17</v>
      </c>
      <c r="S132">
        <v>4.8</v>
      </c>
      <c r="T132" t="s">
        <v>97</v>
      </c>
      <c r="U132" t="s">
        <v>65</v>
      </c>
      <c r="V132" t="s">
        <v>40</v>
      </c>
      <c r="W132" t="s">
        <v>41</v>
      </c>
      <c r="X132" t="s">
        <v>57</v>
      </c>
      <c r="Y132" t="s">
        <v>43</v>
      </c>
      <c r="Z132" t="s">
        <v>76</v>
      </c>
      <c r="AA132" s="9">
        <f>Table1[[#This Row],[Date]]</f>
        <v>45057</v>
      </c>
    </row>
    <row r="133" spans="1:27" x14ac:dyDescent="0.25">
      <c r="A133" t="s">
        <v>349</v>
      </c>
      <c r="B133" s="1">
        <v>45058</v>
      </c>
      <c r="C133" t="s">
        <v>59</v>
      </c>
      <c r="D133" t="s">
        <v>350</v>
      </c>
      <c r="E133" t="s">
        <v>91</v>
      </c>
      <c r="F133">
        <v>39</v>
      </c>
      <c r="G133" t="s">
        <v>62</v>
      </c>
      <c r="H133" t="s">
        <v>48</v>
      </c>
      <c r="I133" t="s">
        <v>49</v>
      </c>
      <c r="J133" t="s">
        <v>33</v>
      </c>
      <c r="K133" t="s">
        <v>50</v>
      </c>
      <c r="L133">
        <v>10</v>
      </c>
      <c r="M133">
        <v>2</v>
      </c>
      <c r="N133" t="s">
        <v>72</v>
      </c>
      <c r="O133" t="s">
        <v>81</v>
      </c>
      <c r="P133" t="s">
        <v>53</v>
      </c>
      <c r="Q133">
        <v>33281.54</v>
      </c>
      <c r="R133">
        <v>2749.61</v>
      </c>
      <c r="S133">
        <v>1.1000000000000001</v>
      </c>
      <c r="T133" t="s">
        <v>54</v>
      </c>
      <c r="U133" t="s">
        <v>93</v>
      </c>
      <c r="V133" t="s">
        <v>83</v>
      </c>
      <c r="W133" t="s">
        <v>41</v>
      </c>
      <c r="X133" t="s">
        <v>42</v>
      </c>
      <c r="Y133" t="s">
        <v>66</v>
      </c>
      <c r="Z133" t="s">
        <v>76</v>
      </c>
      <c r="AA133" s="9">
        <f>Table1[[#This Row],[Date]]</f>
        <v>45058</v>
      </c>
    </row>
    <row r="134" spans="1:27" x14ac:dyDescent="0.25">
      <c r="A134" t="s">
        <v>351</v>
      </c>
      <c r="B134" s="1">
        <v>45059</v>
      </c>
      <c r="C134" t="s">
        <v>59</v>
      </c>
      <c r="D134" t="s">
        <v>352</v>
      </c>
      <c r="E134" t="s">
        <v>91</v>
      </c>
      <c r="F134">
        <v>50</v>
      </c>
      <c r="G134" t="s">
        <v>30</v>
      </c>
      <c r="H134" t="s">
        <v>31</v>
      </c>
      <c r="I134" t="s">
        <v>32</v>
      </c>
      <c r="J134" t="s">
        <v>33</v>
      </c>
      <c r="K134" t="s">
        <v>100</v>
      </c>
      <c r="L134">
        <v>10</v>
      </c>
      <c r="M134">
        <v>2</v>
      </c>
      <c r="N134" t="s">
        <v>72</v>
      </c>
      <c r="O134" t="s">
        <v>73</v>
      </c>
      <c r="P134" t="s">
        <v>37</v>
      </c>
      <c r="Q134">
        <v>10925.53</v>
      </c>
      <c r="R134">
        <v>1348.18</v>
      </c>
      <c r="S134">
        <v>3.2</v>
      </c>
      <c r="T134" t="s">
        <v>64</v>
      </c>
      <c r="U134" t="s">
        <v>87</v>
      </c>
      <c r="V134" t="s">
        <v>55</v>
      </c>
      <c r="W134" t="s">
        <v>101</v>
      </c>
      <c r="X134" t="s">
        <v>57</v>
      </c>
      <c r="Y134" t="s">
        <v>113</v>
      </c>
      <c r="Z134" t="s">
        <v>76</v>
      </c>
      <c r="AA134" s="9">
        <f>Table1[[#This Row],[Date]]</f>
        <v>45059</v>
      </c>
    </row>
    <row r="135" spans="1:27" x14ac:dyDescent="0.25">
      <c r="A135" t="s">
        <v>353</v>
      </c>
      <c r="B135" s="1">
        <v>45060</v>
      </c>
      <c r="C135" t="s">
        <v>59</v>
      </c>
      <c r="D135" t="s">
        <v>354</v>
      </c>
      <c r="E135" t="s">
        <v>69</v>
      </c>
      <c r="F135">
        <v>53</v>
      </c>
      <c r="G135" t="s">
        <v>62</v>
      </c>
      <c r="H135" t="s">
        <v>48</v>
      </c>
      <c r="I135" t="s">
        <v>49</v>
      </c>
      <c r="J135" t="s">
        <v>33</v>
      </c>
      <c r="K135" t="s">
        <v>50</v>
      </c>
      <c r="L135">
        <v>12</v>
      </c>
      <c r="M135">
        <v>2</v>
      </c>
      <c r="N135" t="s">
        <v>80</v>
      </c>
      <c r="O135" t="s">
        <v>73</v>
      </c>
      <c r="P135" t="s">
        <v>53</v>
      </c>
      <c r="Q135">
        <v>48882.87</v>
      </c>
      <c r="R135">
        <v>3930.84</v>
      </c>
      <c r="S135">
        <v>1.3</v>
      </c>
      <c r="T135" t="s">
        <v>54</v>
      </c>
      <c r="U135" t="s">
        <v>87</v>
      </c>
      <c r="V135" t="s">
        <v>40</v>
      </c>
      <c r="W135" t="s">
        <v>101</v>
      </c>
      <c r="X135" t="s">
        <v>42</v>
      </c>
      <c r="Y135" t="s">
        <v>66</v>
      </c>
      <c r="Z135" t="s">
        <v>94</v>
      </c>
      <c r="AA135" s="9">
        <f>Table1[[#This Row],[Date]]</f>
        <v>45060</v>
      </c>
    </row>
    <row r="136" spans="1:27" x14ac:dyDescent="0.25">
      <c r="A136" t="s">
        <v>355</v>
      </c>
      <c r="B136" s="1">
        <v>45061</v>
      </c>
      <c r="C136" t="s">
        <v>27</v>
      </c>
      <c r="D136" t="s">
        <v>356</v>
      </c>
      <c r="E136" t="s">
        <v>47</v>
      </c>
      <c r="F136">
        <v>62</v>
      </c>
      <c r="G136" t="s">
        <v>70</v>
      </c>
      <c r="H136" t="s">
        <v>4088</v>
      </c>
      <c r="I136" t="s">
        <v>49</v>
      </c>
      <c r="J136" t="s">
        <v>33</v>
      </c>
      <c r="K136" t="s">
        <v>118</v>
      </c>
      <c r="L136">
        <v>7</v>
      </c>
      <c r="M136">
        <v>3</v>
      </c>
      <c r="N136" t="s">
        <v>35</v>
      </c>
      <c r="O136" t="s">
        <v>52</v>
      </c>
      <c r="P136" t="s">
        <v>37</v>
      </c>
      <c r="Q136">
        <v>25943.33</v>
      </c>
      <c r="R136">
        <v>1348.59</v>
      </c>
      <c r="S136">
        <v>2.1</v>
      </c>
      <c r="T136" t="s">
        <v>97</v>
      </c>
      <c r="U136" t="s">
        <v>93</v>
      </c>
      <c r="V136" t="s">
        <v>40</v>
      </c>
      <c r="W136" t="s">
        <v>41</v>
      </c>
      <c r="X136" t="s">
        <v>42</v>
      </c>
      <c r="Y136" t="s">
        <v>113</v>
      </c>
      <c r="Z136" t="s">
        <v>76</v>
      </c>
      <c r="AA136" s="9">
        <f>Table1[[#This Row],[Date]]</f>
        <v>45061</v>
      </c>
    </row>
    <row r="137" spans="1:27" x14ac:dyDescent="0.25">
      <c r="A137" t="s">
        <v>357</v>
      </c>
      <c r="B137" s="1">
        <v>45062</v>
      </c>
      <c r="C137" t="s">
        <v>59</v>
      </c>
      <c r="D137" t="s">
        <v>358</v>
      </c>
      <c r="E137" t="s">
        <v>47</v>
      </c>
      <c r="F137">
        <v>40</v>
      </c>
      <c r="G137" t="s">
        <v>62</v>
      </c>
      <c r="H137" t="s">
        <v>4087</v>
      </c>
      <c r="I137" t="s">
        <v>32</v>
      </c>
      <c r="J137" t="s">
        <v>33</v>
      </c>
      <c r="K137" t="s">
        <v>71</v>
      </c>
      <c r="L137">
        <v>2</v>
      </c>
      <c r="M137">
        <v>5</v>
      </c>
      <c r="N137" t="s">
        <v>80</v>
      </c>
      <c r="O137" t="s">
        <v>81</v>
      </c>
      <c r="P137" t="s">
        <v>82</v>
      </c>
      <c r="Q137">
        <v>5709.21</v>
      </c>
      <c r="R137">
        <v>3665.16</v>
      </c>
      <c r="S137">
        <v>1.4</v>
      </c>
      <c r="T137" t="s">
        <v>54</v>
      </c>
      <c r="U137" t="s">
        <v>39</v>
      </c>
      <c r="V137" t="s">
        <v>74</v>
      </c>
      <c r="W137" t="s">
        <v>101</v>
      </c>
      <c r="X137" t="s">
        <v>42</v>
      </c>
      <c r="Y137" t="s">
        <v>4089</v>
      </c>
      <c r="Z137" t="s">
        <v>94</v>
      </c>
      <c r="AA137" s="9">
        <f>Table1[[#This Row],[Date]]</f>
        <v>45062</v>
      </c>
    </row>
    <row r="138" spans="1:27" x14ac:dyDescent="0.25">
      <c r="A138" t="s">
        <v>359</v>
      </c>
      <c r="B138" s="1">
        <v>45063</v>
      </c>
      <c r="C138" t="s">
        <v>59</v>
      </c>
      <c r="D138" t="s">
        <v>360</v>
      </c>
      <c r="E138" t="s">
        <v>61</v>
      </c>
      <c r="F138">
        <v>62</v>
      </c>
      <c r="G138" t="s">
        <v>70</v>
      </c>
      <c r="H138" t="s">
        <v>4087</v>
      </c>
      <c r="I138" t="s">
        <v>32</v>
      </c>
      <c r="J138" t="s">
        <v>33</v>
      </c>
      <c r="K138" t="s">
        <v>71</v>
      </c>
      <c r="L138">
        <v>14</v>
      </c>
      <c r="M138">
        <v>5</v>
      </c>
      <c r="N138" t="s">
        <v>80</v>
      </c>
      <c r="O138" t="s">
        <v>36</v>
      </c>
      <c r="P138" t="s">
        <v>53</v>
      </c>
      <c r="Q138">
        <v>47051.32</v>
      </c>
      <c r="R138">
        <v>3051.29</v>
      </c>
      <c r="S138">
        <v>4.4000000000000004</v>
      </c>
      <c r="T138" t="s">
        <v>92</v>
      </c>
      <c r="U138" t="s">
        <v>39</v>
      </c>
      <c r="V138" t="s">
        <v>74</v>
      </c>
      <c r="W138" t="s">
        <v>56</v>
      </c>
      <c r="X138" t="s">
        <v>57</v>
      </c>
      <c r="Y138" t="s">
        <v>66</v>
      </c>
      <c r="Z138" t="s">
        <v>4089</v>
      </c>
      <c r="AA138" s="9">
        <f>Table1[[#This Row],[Date]]</f>
        <v>45063</v>
      </c>
    </row>
    <row r="139" spans="1:27" x14ac:dyDescent="0.25">
      <c r="A139" t="s">
        <v>361</v>
      </c>
      <c r="B139" s="1">
        <v>45064</v>
      </c>
      <c r="C139" t="s">
        <v>59</v>
      </c>
      <c r="D139" t="s">
        <v>362</v>
      </c>
      <c r="E139" t="s">
        <v>61</v>
      </c>
      <c r="F139">
        <v>62</v>
      </c>
      <c r="G139" t="s">
        <v>62</v>
      </c>
      <c r="H139" t="s">
        <v>31</v>
      </c>
      <c r="I139" t="s">
        <v>32</v>
      </c>
      <c r="J139" t="s">
        <v>33</v>
      </c>
      <c r="K139" t="s">
        <v>100</v>
      </c>
      <c r="L139">
        <v>7</v>
      </c>
      <c r="M139">
        <v>4</v>
      </c>
      <c r="N139" t="s">
        <v>51</v>
      </c>
      <c r="O139" t="s">
        <v>52</v>
      </c>
      <c r="P139" t="s">
        <v>63</v>
      </c>
      <c r="Q139">
        <v>30554.59</v>
      </c>
      <c r="R139">
        <v>849.98</v>
      </c>
      <c r="S139">
        <v>3.4</v>
      </c>
      <c r="T139" t="s">
        <v>64</v>
      </c>
      <c r="U139" t="s">
        <v>87</v>
      </c>
      <c r="V139" t="s">
        <v>83</v>
      </c>
      <c r="W139" t="s">
        <v>56</v>
      </c>
      <c r="X139" t="s">
        <v>57</v>
      </c>
      <c r="Y139" t="s">
        <v>113</v>
      </c>
      <c r="Z139" t="s">
        <v>88</v>
      </c>
      <c r="AA139" s="9">
        <f>Table1[[#This Row],[Date]]</f>
        <v>45064</v>
      </c>
    </row>
    <row r="140" spans="1:27" x14ac:dyDescent="0.25">
      <c r="A140" t="s">
        <v>363</v>
      </c>
      <c r="B140" s="1">
        <v>45065</v>
      </c>
      <c r="C140" t="s">
        <v>27</v>
      </c>
      <c r="D140" t="s">
        <v>364</v>
      </c>
      <c r="E140" t="s">
        <v>69</v>
      </c>
      <c r="F140">
        <v>51</v>
      </c>
      <c r="G140" t="s">
        <v>62</v>
      </c>
      <c r="H140" t="s">
        <v>4087</v>
      </c>
      <c r="I140" t="s">
        <v>32</v>
      </c>
      <c r="J140" t="s">
        <v>33</v>
      </c>
      <c r="K140" t="s">
        <v>71</v>
      </c>
      <c r="L140">
        <v>6</v>
      </c>
      <c r="M140">
        <v>4</v>
      </c>
      <c r="N140" t="s">
        <v>51</v>
      </c>
      <c r="O140" t="s">
        <v>73</v>
      </c>
      <c r="P140" t="s">
        <v>53</v>
      </c>
      <c r="Q140">
        <v>35862.080000000002</v>
      </c>
      <c r="R140">
        <v>4525.67</v>
      </c>
      <c r="S140">
        <v>4.5999999999999996</v>
      </c>
      <c r="T140" t="s">
        <v>38</v>
      </c>
      <c r="U140" t="s">
        <v>65</v>
      </c>
      <c r="V140" t="s">
        <v>40</v>
      </c>
      <c r="W140" t="s">
        <v>41</v>
      </c>
      <c r="X140" t="s">
        <v>42</v>
      </c>
      <c r="Y140" t="s">
        <v>4089</v>
      </c>
      <c r="Z140" t="s">
        <v>88</v>
      </c>
      <c r="AA140" s="9">
        <f>Table1[[#This Row],[Date]]</f>
        <v>45065</v>
      </c>
    </row>
    <row r="141" spans="1:27" x14ac:dyDescent="0.25">
      <c r="A141" t="s">
        <v>365</v>
      </c>
      <c r="B141" s="1">
        <v>45066</v>
      </c>
      <c r="C141" t="s">
        <v>59</v>
      </c>
      <c r="D141" t="s">
        <v>366</v>
      </c>
      <c r="E141" t="s">
        <v>69</v>
      </c>
      <c r="F141">
        <v>26</v>
      </c>
      <c r="G141" t="s">
        <v>30</v>
      </c>
      <c r="H141" t="s">
        <v>4087</v>
      </c>
      <c r="I141" t="s">
        <v>32</v>
      </c>
      <c r="J141" t="s">
        <v>33</v>
      </c>
      <c r="K141" t="s">
        <v>71</v>
      </c>
      <c r="L141">
        <v>5</v>
      </c>
      <c r="M141">
        <v>4</v>
      </c>
      <c r="N141" t="s">
        <v>72</v>
      </c>
      <c r="O141" t="s">
        <v>81</v>
      </c>
      <c r="P141" t="s">
        <v>37</v>
      </c>
      <c r="Q141">
        <v>27683.26</v>
      </c>
      <c r="R141">
        <v>1003.22</v>
      </c>
      <c r="S141">
        <v>3.8</v>
      </c>
      <c r="T141" t="s">
        <v>97</v>
      </c>
      <c r="U141" t="s">
        <v>65</v>
      </c>
      <c r="V141" t="s">
        <v>40</v>
      </c>
      <c r="W141" t="s">
        <v>56</v>
      </c>
      <c r="X141" t="s">
        <v>42</v>
      </c>
      <c r="Y141" t="s">
        <v>43</v>
      </c>
      <c r="Z141" t="s">
        <v>88</v>
      </c>
      <c r="AA141" s="9">
        <f>Table1[[#This Row],[Date]]</f>
        <v>45066</v>
      </c>
    </row>
    <row r="142" spans="1:27" x14ac:dyDescent="0.25">
      <c r="A142" t="s">
        <v>367</v>
      </c>
      <c r="B142" s="1">
        <v>45067</v>
      </c>
      <c r="C142" t="s">
        <v>45</v>
      </c>
      <c r="D142" t="s">
        <v>368</v>
      </c>
      <c r="E142" t="s">
        <v>29</v>
      </c>
      <c r="F142">
        <v>41</v>
      </c>
      <c r="G142" t="s">
        <v>70</v>
      </c>
      <c r="H142" t="s">
        <v>79</v>
      </c>
      <c r="I142" t="s">
        <v>49</v>
      </c>
      <c r="J142" t="s">
        <v>33</v>
      </c>
      <c r="K142" t="s">
        <v>34</v>
      </c>
      <c r="L142">
        <v>13</v>
      </c>
      <c r="M142">
        <v>1</v>
      </c>
      <c r="N142" t="s">
        <v>51</v>
      </c>
      <c r="O142" t="s">
        <v>73</v>
      </c>
      <c r="P142" t="s">
        <v>37</v>
      </c>
      <c r="Q142">
        <v>42232.68</v>
      </c>
      <c r="R142">
        <v>4947.9399999999996</v>
      </c>
      <c r="S142">
        <v>4.9000000000000004</v>
      </c>
      <c r="T142" t="s">
        <v>38</v>
      </c>
      <c r="U142" t="s">
        <v>87</v>
      </c>
      <c r="V142" t="s">
        <v>40</v>
      </c>
      <c r="W142" t="s">
        <v>41</v>
      </c>
      <c r="X142" t="s">
        <v>42</v>
      </c>
      <c r="Y142" t="s">
        <v>75</v>
      </c>
      <c r="Z142" t="s">
        <v>94</v>
      </c>
      <c r="AA142" s="9">
        <f>Table1[[#This Row],[Date]]</f>
        <v>45067</v>
      </c>
    </row>
    <row r="143" spans="1:27" x14ac:dyDescent="0.25">
      <c r="A143" t="s">
        <v>369</v>
      </c>
      <c r="B143" s="1">
        <v>45068</v>
      </c>
      <c r="C143" t="s">
        <v>59</v>
      </c>
      <c r="D143" t="s">
        <v>370</v>
      </c>
      <c r="E143" t="s">
        <v>61</v>
      </c>
      <c r="F143">
        <v>25</v>
      </c>
      <c r="G143" t="s">
        <v>30</v>
      </c>
      <c r="H143" t="s">
        <v>31</v>
      </c>
      <c r="I143" t="s">
        <v>32</v>
      </c>
      <c r="J143" t="s">
        <v>33</v>
      </c>
      <c r="K143" t="s">
        <v>100</v>
      </c>
      <c r="L143">
        <v>7</v>
      </c>
      <c r="M143">
        <v>4</v>
      </c>
      <c r="N143" t="s">
        <v>72</v>
      </c>
      <c r="O143" t="s">
        <v>73</v>
      </c>
      <c r="P143" t="s">
        <v>37</v>
      </c>
      <c r="Q143">
        <v>4557.2700000000004</v>
      </c>
      <c r="R143">
        <v>36.549999999999997</v>
      </c>
      <c r="S143">
        <v>3</v>
      </c>
      <c r="T143" t="s">
        <v>64</v>
      </c>
      <c r="U143" t="s">
        <v>93</v>
      </c>
      <c r="V143" t="s">
        <v>83</v>
      </c>
      <c r="W143" t="s">
        <v>41</v>
      </c>
      <c r="X143" t="s">
        <v>42</v>
      </c>
      <c r="Y143" t="s">
        <v>4089</v>
      </c>
      <c r="Z143" t="s">
        <v>84</v>
      </c>
      <c r="AA143" s="9">
        <f>Table1[[#This Row],[Date]]</f>
        <v>45068</v>
      </c>
    </row>
    <row r="144" spans="1:27" x14ac:dyDescent="0.25">
      <c r="A144" t="s">
        <v>371</v>
      </c>
      <c r="B144" s="1">
        <v>45069</v>
      </c>
      <c r="C144" t="s">
        <v>45</v>
      </c>
      <c r="D144" t="s">
        <v>372</v>
      </c>
      <c r="E144" t="s">
        <v>91</v>
      </c>
      <c r="F144">
        <v>24</v>
      </c>
      <c r="G144" t="s">
        <v>70</v>
      </c>
      <c r="H144" t="s">
        <v>31</v>
      </c>
      <c r="I144" t="s">
        <v>32</v>
      </c>
      <c r="J144" t="s">
        <v>33</v>
      </c>
      <c r="K144" t="s">
        <v>100</v>
      </c>
      <c r="L144">
        <v>7</v>
      </c>
      <c r="M144">
        <v>2</v>
      </c>
      <c r="N144" t="s">
        <v>72</v>
      </c>
      <c r="O144" t="s">
        <v>73</v>
      </c>
      <c r="P144" t="s">
        <v>37</v>
      </c>
      <c r="Q144">
        <v>15613.78</v>
      </c>
      <c r="R144">
        <v>1317.42</v>
      </c>
      <c r="S144">
        <v>3.6</v>
      </c>
      <c r="T144" t="s">
        <v>92</v>
      </c>
      <c r="U144" t="s">
        <v>65</v>
      </c>
      <c r="V144" t="s">
        <v>83</v>
      </c>
      <c r="W144" t="s">
        <v>41</v>
      </c>
      <c r="X144" t="s">
        <v>42</v>
      </c>
      <c r="Y144" t="s">
        <v>4089</v>
      </c>
      <c r="Z144" t="s">
        <v>84</v>
      </c>
      <c r="AA144" s="9">
        <f>Table1[[#This Row],[Date]]</f>
        <v>45069</v>
      </c>
    </row>
    <row r="145" spans="1:27" x14ac:dyDescent="0.25">
      <c r="A145" t="s">
        <v>373</v>
      </c>
      <c r="B145" s="1">
        <v>45070</v>
      </c>
      <c r="C145" t="s">
        <v>45</v>
      </c>
      <c r="D145" t="s">
        <v>374</v>
      </c>
      <c r="E145" t="s">
        <v>47</v>
      </c>
      <c r="F145">
        <v>53</v>
      </c>
      <c r="G145" t="s">
        <v>62</v>
      </c>
      <c r="H145" t="s">
        <v>4087</v>
      </c>
      <c r="I145" t="s">
        <v>32</v>
      </c>
      <c r="J145" t="s">
        <v>33</v>
      </c>
      <c r="K145" t="s">
        <v>71</v>
      </c>
      <c r="L145">
        <v>7</v>
      </c>
      <c r="M145">
        <v>4</v>
      </c>
      <c r="N145" t="s">
        <v>35</v>
      </c>
      <c r="O145" t="s">
        <v>73</v>
      </c>
      <c r="P145" t="s">
        <v>37</v>
      </c>
      <c r="Q145">
        <v>25073.47</v>
      </c>
      <c r="R145">
        <v>999.3</v>
      </c>
      <c r="S145">
        <v>3.3</v>
      </c>
      <c r="T145" t="s">
        <v>64</v>
      </c>
      <c r="U145" t="s">
        <v>93</v>
      </c>
      <c r="V145" t="s">
        <v>40</v>
      </c>
      <c r="W145" t="s">
        <v>56</v>
      </c>
      <c r="X145" t="s">
        <v>42</v>
      </c>
      <c r="Y145" t="s">
        <v>43</v>
      </c>
      <c r="Z145" t="s">
        <v>4089</v>
      </c>
      <c r="AA145" s="9">
        <f>Table1[[#This Row],[Date]]</f>
        <v>45070</v>
      </c>
    </row>
    <row r="146" spans="1:27" x14ac:dyDescent="0.25">
      <c r="A146" t="s">
        <v>375</v>
      </c>
      <c r="B146" s="1">
        <v>45071</v>
      </c>
      <c r="C146" t="s">
        <v>45</v>
      </c>
      <c r="D146" t="s">
        <v>376</v>
      </c>
      <c r="E146" t="s">
        <v>69</v>
      </c>
      <c r="F146">
        <v>35</v>
      </c>
      <c r="G146" t="s">
        <v>70</v>
      </c>
      <c r="H146" t="s">
        <v>4087</v>
      </c>
      <c r="I146" t="s">
        <v>32</v>
      </c>
      <c r="J146" t="s">
        <v>33</v>
      </c>
      <c r="K146" t="s">
        <v>71</v>
      </c>
      <c r="L146">
        <v>3</v>
      </c>
      <c r="M146">
        <v>2</v>
      </c>
      <c r="N146" t="s">
        <v>35</v>
      </c>
      <c r="O146" t="s">
        <v>36</v>
      </c>
      <c r="P146" t="s">
        <v>37</v>
      </c>
      <c r="Q146">
        <v>6600.37</v>
      </c>
      <c r="R146">
        <v>69.97</v>
      </c>
      <c r="S146">
        <v>2.9</v>
      </c>
      <c r="T146" t="s">
        <v>97</v>
      </c>
      <c r="U146" t="s">
        <v>93</v>
      </c>
      <c r="V146" t="s">
        <v>40</v>
      </c>
      <c r="W146" t="s">
        <v>41</v>
      </c>
      <c r="X146" t="s">
        <v>42</v>
      </c>
      <c r="Y146" t="s">
        <v>66</v>
      </c>
      <c r="Z146" t="s">
        <v>84</v>
      </c>
      <c r="AA146" s="9">
        <f>Table1[[#This Row],[Date]]</f>
        <v>45071</v>
      </c>
    </row>
    <row r="147" spans="1:27" x14ac:dyDescent="0.25">
      <c r="A147" t="s">
        <v>377</v>
      </c>
      <c r="B147" s="1">
        <v>45072</v>
      </c>
      <c r="C147" t="s">
        <v>27</v>
      </c>
      <c r="D147" t="s">
        <v>378</v>
      </c>
      <c r="E147" t="s">
        <v>47</v>
      </c>
      <c r="F147">
        <v>20</v>
      </c>
      <c r="G147" t="s">
        <v>30</v>
      </c>
      <c r="H147" t="s">
        <v>4087</v>
      </c>
      <c r="I147" t="s">
        <v>32</v>
      </c>
      <c r="J147" t="s">
        <v>33</v>
      </c>
      <c r="K147" t="s">
        <v>71</v>
      </c>
      <c r="L147">
        <v>8</v>
      </c>
      <c r="M147">
        <v>3</v>
      </c>
      <c r="N147" t="s">
        <v>80</v>
      </c>
      <c r="O147" t="s">
        <v>81</v>
      </c>
      <c r="P147" t="s">
        <v>63</v>
      </c>
      <c r="Q147">
        <v>36177.61</v>
      </c>
      <c r="R147">
        <v>3661.84</v>
      </c>
      <c r="S147">
        <v>4.4000000000000004</v>
      </c>
      <c r="T147" t="s">
        <v>92</v>
      </c>
      <c r="U147" t="s">
        <v>93</v>
      </c>
      <c r="V147" t="s">
        <v>83</v>
      </c>
      <c r="W147" t="s">
        <v>41</v>
      </c>
      <c r="X147" t="s">
        <v>42</v>
      </c>
      <c r="Y147" t="s">
        <v>113</v>
      </c>
      <c r="Z147" t="s">
        <v>4089</v>
      </c>
      <c r="AA147" s="9">
        <f>Table1[[#This Row],[Date]]</f>
        <v>45072</v>
      </c>
    </row>
    <row r="148" spans="1:27" x14ac:dyDescent="0.25">
      <c r="A148" t="s">
        <v>379</v>
      </c>
      <c r="B148" s="1">
        <v>45073</v>
      </c>
      <c r="C148" t="s">
        <v>27</v>
      </c>
      <c r="D148" t="s">
        <v>380</v>
      </c>
      <c r="E148" t="s">
        <v>47</v>
      </c>
      <c r="F148">
        <v>45</v>
      </c>
      <c r="G148" t="s">
        <v>30</v>
      </c>
      <c r="H148" t="s">
        <v>4088</v>
      </c>
      <c r="I148" t="s">
        <v>49</v>
      </c>
      <c r="J148" t="s">
        <v>33</v>
      </c>
      <c r="K148" t="s">
        <v>118</v>
      </c>
      <c r="L148">
        <v>5</v>
      </c>
      <c r="M148">
        <v>1</v>
      </c>
      <c r="N148" t="s">
        <v>35</v>
      </c>
      <c r="O148" t="s">
        <v>52</v>
      </c>
      <c r="P148" t="s">
        <v>37</v>
      </c>
      <c r="Q148">
        <v>21502.18</v>
      </c>
      <c r="R148">
        <v>3467.13</v>
      </c>
      <c r="S148">
        <v>3.6</v>
      </c>
      <c r="T148" t="s">
        <v>92</v>
      </c>
      <c r="U148" t="s">
        <v>39</v>
      </c>
      <c r="V148" t="s">
        <v>40</v>
      </c>
      <c r="W148" t="s">
        <v>101</v>
      </c>
      <c r="X148" t="s">
        <v>42</v>
      </c>
      <c r="Y148" t="s">
        <v>66</v>
      </c>
      <c r="Z148" t="s">
        <v>76</v>
      </c>
      <c r="AA148" s="9">
        <f>Table1[[#This Row],[Date]]</f>
        <v>45073</v>
      </c>
    </row>
    <row r="149" spans="1:27" x14ac:dyDescent="0.25">
      <c r="A149" t="s">
        <v>381</v>
      </c>
      <c r="B149" s="1">
        <v>45074</v>
      </c>
      <c r="C149" t="s">
        <v>27</v>
      </c>
      <c r="D149" t="s">
        <v>382</v>
      </c>
      <c r="E149" t="s">
        <v>29</v>
      </c>
      <c r="F149">
        <v>23</v>
      </c>
      <c r="G149" t="s">
        <v>30</v>
      </c>
      <c r="H149" t="s">
        <v>48</v>
      </c>
      <c r="I149" t="s">
        <v>49</v>
      </c>
      <c r="J149" t="s">
        <v>33</v>
      </c>
      <c r="K149" t="s">
        <v>50</v>
      </c>
      <c r="L149">
        <v>14</v>
      </c>
      <c r="M149">
        <v>1</v>
      </c>
      <c r="N149" t="s">
        <v>72</v>
      </c>
      <c r="O149" t="s">
        <v>81</v>
      </c>
      <c r="P149" t="s">
        <v>63</v>
      </c>
      <c r="Q149">
        <v>15815.4</v>
      </c>
      <c r="R149">
        <v>3961.75</v>
      </c>
      <c r="S149">
        <v>4.2</v>
      </c>
      <c r="T149" t="s">
        <v>97</v>
      </c>
      <c r="U149" t="s">
        <v>65</v>
      </c>
      <c r="V149" t="s">
        <v>55</v>
      </c>
      <c r="W149" t="s">
        <v>56</v>
      </c>
      <c r="X149" t="s">
        <v>42</v>
      </c>
      <c r="Y149" t="s">
        <v>4089</v>
      </c>
      <c r="Z149" t="s">
        <v>88</v>
      </c>
      <c r="AA149" s="9">
        <f>Table1[[#This Row],[Date]]</f>
        <v>45074</v>
      </c>
    </row>
    <row r="150" spans="1:27" x14ac:dyDescent="0.25">
      <c r="A150" t="s">
        <v>383</v>
      </c>
      <c r="B150" s="1">
        <v>45075</v>
      </c>
      <c r="C150" t="s">
        <v>59</v>
      </c>
      <c r="D150" t="s">
        <v>384</v>
      </c>
      <c r="E150" t="s">
        <v>61</v>
      </c>
      <c r="F150">
        <v>61</v>
      </c>
      <c r="G150" t="s">
        <v>70</v>
      </c>
      <c r="H150" t="s">
        <v>4088</v>
      </c>
      <c r="I150" t="s">
        <v>49</v>
      </c>
      <c r="J150" t="s">
        <v>33</v>
      </c>
      <c r="K150" t="s">
        <v>118</v>
      </c>
      <c r="L150">
        <v>13</v>
      </c>
      <c r="M150">
        <v>5</v>
      </c>
      <c r="N150" t="s">
        <v>51</v>
      </c>
      <c r="O150" t="s">
        <v>81</v>
      </c>
      <c r="P150" t="s">
        <v>53</v>
      </c>
      <c r="Q150">
        <v>3158.81</v>
      </c>
      <c r="R150">
        <v>1283.49</v>
      </c>
      <c r="S150">
        <v>4.0999999999999996</v>
      </c>
      <c r="T150" t="s">
        <v>92</v>
      </c>
      <c r="U150" t="s">
        <v>39</v>
      </c>
      <c r="V150" t="s">
        <v>55</v>
      </c>
      <c r="W150" t="s">
        <v>41</v>
      </c>
      <c r="X150" t="s">
        <v>57</v>
      </c>
      <c r="Y150" t="s">
        <v>113</v>
      </c>
      <c r="Z150" t="s">
        <v>94</v>
      </c>
      <c r="AA150" s="9">
        <f>Table1[[#This Row],[Date]]</f>
        <v>45075</v>
      </c>
    </row>
    <row r="151" spans="1:27" x14ac:dyDescent="0.25">
      <c r="A151" t="s">
        <v>385</v>
      </c>
      <c r="B151" s="1">
        <v>45076</v>
      </c>
      <c r="C151" t="s">
        <v>45</v>
      </c>
      <c r="D151" t="s">
        <v>386</v>
      </c>
      <c r="E151" t="s">
        <v>69</v>
      </c>
      <c r="F151">
        <v>61</v>
      </c>
      <c r="G151" t="s">
        <v>30</v>
      </c>
      <c r="H151" t="s">
        <v>31</v>
      </c>
      <c r="I151" t="s">
        <v>32</v>
      </c>
      <c r="J151" t="s">
        <v>33</v>
      </c>
      <c r="K151" t="s">
        <v>100</v>
      </c>
      <c r="L151">
        <v>10</v>
      </c>
      <c r="M151">
        <v>3</v>
      </c>
      <c r="N151" t="s">
        <v>35</v>
      </c>
      <c r="O151" t="s">
        <v>81</v>
      </c>
      <c r="P151" t="s">
        <v>82</v>
      </c>
      <c r="Q151">
        <v>36832.019999999997</v>
      </c>
      <c r="R151">
        <v>2221.6799999999998</v>
      </c>
      <c r="S151">
        <v>1.8</v>
      </c>
      <c r="T151" t="s">
        <v>97</v>
      </c>
      <c r="U151" t="s">
        <v>65</v>
      </c>
      <c r="V151" t="s">
        <v>83</v>
      </c>
      <c r="W151" t="s">
        <v>101</v>
      </c>
      <c r="X151" t="s">
        <v>42</v>
      </c>
      <c r="Y151" t="s">
        <v>75</v>
      </c>
      <c r="Z151" t="s">
        <v>4089</v>
      </c>
      <c r="AA151" s="9">
        <f>Table1[[#This Row],[Date]]</f>
        <v>45076</v>
      </c>
    </row>
    <row r="152" spans="1:27" x14ac:dyDescent="0.25">
      <c r="A152" t="s">
        <v>387</v>
      </c>
      <c r="B152" s="1">
        <v>45077</v>
      </c>
      <c r="C152" t="s">
        <v>27</v>
      </c>
      <c r="D152" t="s">
        <v>388</v>
      </c>
      <c r="E152" t="s">
        <v>47</v>
      </c>
      <c r="F152">
        <v>38</v>
      </c>
      <c r="G152" t="s">
        <v>30</v>
      </c>
      <c r="H152" t="s">
        <v>79</v>
      </c>
      <c r="I152" t="s">
        <v>49</v>
      </c>
      <c r="J152" t="s">
        <v>33</v>
      </c>
      <c r="K152" t="s">
        <v>34</v>
      </c>
      <c r="L152">
        <v>11</v>
      </c>
      <c r="M152">
        <v>2</v>
      </c>
      <c r="N152" t="s">
        <v>35</v>
      </c>
      <c r="O152" t="s">
        <v>52</v>
      </c>
      <c r="P152" t="s">
        <v>63</v>
      </c>
      <c r="Q152">
        <v>42189.04</v>
      </c>
      <c r="R152">
        <v>3295.57</v>
      </c>
      <c r="S152">
        <v>3.6</v>
      </c>
      <c r="T152" t="s">
        <v>92</v>
      </c>
      <c r="U152" t="s">
        <v>87</v>
      </c>
      <c r="V152" t="s">
        <v>55</v>
      </c>
      <c r="W152" t="s">
        <v>41</v>
      </c>
      <c r="X152" t="s">
        <v>57</v>
      </c>
      <c r="Y152" t="s">
        <v>75</v>
      </c>
      <c r="Z152" t="s">
        <v>94</v>
      </c>
      <c r="AA152" s="9">
        <f>Table1[[#This Row],[Date]]</f>
        <v>45077</v>
      </c>
    </row>
    <row r="153" spans="1:27" x14ac:dyDescent="0.25">
      <c r="A153" t="s">
        <v>389</v>
      </c>
      <c r="B153" s="1">
        <v>45078</v>
      </c>
      <c r="C153" t="s">
        <v>27</v>
      </c>
      <c r="D153" t="s">
        <v>390</v>
      </c>
      <c r="E153" t="s">
        <v>69</v>
      </c>
      <c r="F153">
        <v>45</v>
      </c>
      <c r="G153" t="s">
        <v>30</v>
      </c>
      <c r="H153" t="s">
        <v>48</v>
      </c>
      <c r="I153" t="s">
        <v>49</v>
      </c>
      <c r="J153" t="s">
        <v>33</v>
      </c>
      <c r="K153" t="s">
        <v>50</v>
      </c>
      <c r="L153">
        <v>3</v>
      </c>
      <c r="M153">
        <v>3</v>
      </c>
      <c r="N153" t="s">
        <v>35</v>
      </c>
      <c r="O153" t="s">
        <v>81</v>
      </c>
      <c r="P153" t="s">
        <v>53</v>
      </c>
      <c r="Q153">
        <v>21566.91</v>
      </c>
      <c r="R153">
        <v>2198.84</v>
      </c>
      <c r="S153">
        <v>1.8</v>
      </c>
      <c r="T153" t="s">
        <v>97</v>
      </c>
      <c r="U153" t="s">
        <v>93</v>
      </c>
      <c r="V153" t="s">
        <v>74</v>
      </c>
      <c r="W153" t="s">
        <v>56</v>
      </c>
      <c r="X153" t="s">
        <v>42</v>
      </c>
      <c r="Y153" t="s">
        <v>113</v>
      </c>
      <c r="Z153" t="s">
        <v>94</v>
      </c>
      <c r="AA153" s="9">
        <f>Table1[[#This Row],[Date]]</f>
        <v>45078</v>
      </c>
    </row>
    <row r="154" spans="1:27" x14ac:dyDescent="0.25">
      <c r="A154" t="s">
        <v>391</v>
      </c>
      <c r="B154" s="1">
        <v>45079</v>
      </c>
      <c r="C154" t="s">
        <v>59</v>
      </c>
      <c r="D154" t="s">
        <v>392</v>
      </c>
      <c r="E154" t="s">
        <v>91</v>
      </c>
      <c r="F154">
        <v>57</v>
      </c>
      <c r="G154" t="s">
        <v>62</v>
      </c>
      <c r="H154" t="s">
        <v>79</v>
      </c>
      <c r="I154" t="s">
        <v>49</v>
      </c>
      <c r="J154" t="s">
        <v>33</v>
      </c>
      <c r="K154" t="s">
        <v>34</v>
      </c>
      <c r="L154">
        <v>6</v>
      </c>
      <c r="M154">
        <v>1</v>
      </c>
      <c r="N154" t="s">
        <v>35</v>
      </c>
      <c r="O154" t="s">
        <v>52</v>
      </c>
      <c r="P154" t="s">
        <v>82</v>
      </c>
      <c r="Q154">
        <v>29518.240000000002</v>
      </c>
      <c r="R154">
        <v>3486.63</v>
      </c>
      <c r="S154">
        <v>3.3</v>
      </c>
      <c r="T154" t="s">
        <v>64</v>
      </c>
      <c r="U154" t="s">
        <v>65</v>
      </c>
      <c r="V154" t="s">
        <v>40</v>
      </c>
      <c r="W154" t="s">
        <v>101</v>
      </c>
      <c r="X154" t="s">
        <v>57</v>
      </c>
      <c r="Y154" t="s">
        <v>4089</v>
      </c>
      <c r="Z154" t="s">
        <v>88</v>
      </c>
      <c r="AA154" s="9">
        <f>Table1[[#This Row],[Date]]</f>
        <v>45079</v>
      </c>
    </row>
    <row r="155" spans="1:27" x14ac:dyDescent="0.25">
      <c r="A155" t="s">
        <v>393</v>
      </c>
      <c r="B155" s="1">
        <v>45080</v>
      </c>
      <c r="C155" t="s">
        <v>27</v>
      </c>
      <c r="D155" t="s">
        <v>394</v>
      </c>
      <c r="E155" t="s">
        <v>29</v>
      </c>
      <c r="F155">
        <v>18</v>
      </c>
      <c r="G155" t="s">
        <v>62</v>
      </c>
      <c r="H155" t="s">
        <v>31</v>
      </c>
      <c r="I155" t="s">
        <v>32</v>
      </c>
      <c r="J155" t="s">
        <v>33</v>
      </c>
      <c r="K155" t="s">
        <v>100</v>
      </c>
      <c r="L155">
        <v>5</v>
      </c>
      <c r="M155">
        <v>2</v>
      </c>
      <c r="N155" t="s">
        <v>72</v>
      </c>
      <c r="O155" t="s">
        <v>52</v>
      </c>
      <c r="P155" t="s">
        <v>63</v>
      </c>
      <c r="Q155">
        <v>13701.27</v>
      </c>
      <c r="R155">
        <v>3169.87</v>
      </c>
      <c r="S155">
        <v>3.7</v>
      </c>
      <c r="T155" t="s">
        <v>92</v>
      </c>
      <c r="U155" t="s">
        <v>65</v>
      </c>
      <c r="V155" t="s">
        <v>74</v>
      </c>
      <c r="W155" t="s">
        <v>101</v>
      </c>
      <c r="X155" t="s">
        <v>42</v>
      </c>
      <c r="Y155" t="s">
        <v>43</v>
      </c>
      <c r="Z155" t="s">
        <v>76</v>
      </c>
      <c r="AA155" s="9">
        <f>Table1[[#This Row],[Date]]</f>
        <v>45080</v>
      </c>
    </row>
    <row r="156" spans="1:27" x14ac:dyDescent="0.25">
      <c r="A156" t="s">
        <v>395</v>
      </c>
      <c r="B156" s="1">
        <v>45081</v>
      </c>
      <c r="C156" t="s">
        <v>59</v>
      </c>
      <c r="D156" t="s">
        <v>396</v>
      </c>
      <c r="E156" t="s">
        <v>91</v>
      </c>
      <c r="F156">
        <v>53</v>
      </c>
      <c r="G156" t="s">
        <v>70</v>
      </c>
      <c r="H156" t="s">
        <v>31</v>
      </c>
      <c r="I156" t="s">
        <v>32</v>
      </c>
      <c r="J156" t="s">
        <v>33</v>
      </c>
      <c r="K156" t="s">
        <v>100</v>
      </c>
      <c r="L156">
        <v>10</v>
      </c>
      <c r="M156">
        <v>3</v>
      </c>
      <c r="N156" t="s">
        <v>72</v>
      </c>
      <c r="O156" t="s">
        <v>36</v>
      </c>
      <c r="P156" t="s">
        <v>63</v>
      </c>
      <c r="Q156">
        <v>32243.29</v>
      </c>
      <c r="R156">
        <v>573.24</v>
      </c>
      <c r="S156">
        <v>5</v>
      </c>
      <c r="T156" t="s">
        <v>38</v>
      </c>
      <c r="U156" t="s">
        <v>87</v>
      </c>
      <c r="V156" t="s">
        <v>74</v>
      </c>
      <c r="W156" t="s">
        <v>41</v>
      </c>
      <c r="X156" t="s">
        <v>57</v>
      </c>
      <c r="Y156" t="s">
        <v>66</v>
      </c>
      <c r="Z156" t="s">
        <v>76</v>
      </c>
      <c r="AA156" s="9">
        <f>Table1[[#This Row],[Date]]</f>
        <v>45081</v>
      </c>
    </row>
    <row r="157" spans="1:27" x14ac:dyDescent="0.25">
      <c r="A157" t="s">
        <v>397</v>
      </c>
      <c r="B157" s="1">
        <v>45082</v>
      </c>
      <c r="C157" t="s">
        <v>103</v>
      </c>
      <c r="D157" t="s">
        <v>398</v>
      </c>
      <c r="E157" t="s">
        <v>69</v>
      </c>
      <c r="F157">
        <v>38</v>
      </c>
      <c r="G157" t="s">
        <v>70</v>
      </c>
      <c r="H157" t="s">
        <v>79</v>
      </c>
      <c r="I157" t="s">
        <v>49</v>
      </c>
      <c r="J157" t="s">
        <v>33</v>
      </c>
      <c r="K157" t="s">
        <v>34</v>
      </c>
      <c r="L157">
        <v>5</v>
      </c>
      <c r="M157">
        <v>1</v>
      </c>
      <c r="N157" t="s">
        <v>80</v>
      </c>
      <c r="O157" t="s">
        <v>73</v>
      </c>
      <c r="P157" t="s">
        <v>53</v>
      </c>
      <c r="Q157">
        <v>3570.46</v>
      </c>
      <c r="R157">
        <v>3905.22</v>
      </c>
      <c r="S157">
        <v>1.1000000000000001</v>
      </c>
      <c r="T157" t="s">
        <v>54</v>
      </c>
      <c r="U157" t="s">
        <v>39</v>
      </c>
      <c r="V157" t="s">
        <v>74</v>
      </c>
      <c r="W157" t="s">
        <v>41</v>
      </c>
      <c r="X157" t="s">
        <v>42</v>
      </c>
      <c r="Y157" t="s">
        <v>66</v>
      </c>
      <c r="Z157" t="s">
        <v>84</v>
      </c>
      <c r="AA157" s="9">
        <f>Table1[[#This Row],[Date]]</f>
        <v>45082</v>
      </c>
    </row>
    <row r="158" spans="1:27" x14ac:dyDescent="0.25">
      <c r="A158" t="s">
        <v>399</v>
      </c>
      <c r="B158" s="1">
        <v>45083</v>
      </c>
      <c r="C158" t="s">
        <v>27</v>
      </c>
      <c r="D158" t="s">
        <v>400</v>
      </c>
      <c r="E158" t="s">
        <v>69</v>
      </c>
      <c r="F158">
        <v>60</v>
      </c>
      <c r="G158" t="s">
        <v>30</v>
      </c>
      <c r="H158" t="s">
        <v>79</v>
      </c>
      <c r="I158" t="s">
        <v>49</v>
      </c>
      <c r="J158" t="s">
        <v>33</v>
      </c>
      <c r="K158" t="s">
        <v>34</v>
      </c>
      <c r="L158">
        <v>9</v>
      </c>
      <c r="M158">
        <v>2</v>
      </c>
      <c r="N158" t="s">
        <v>51</v>
      </c>
      <c r="O158" t="s">
        <v>52</v>
      </c>
      <c r="P158" t="s">
        <v>37</v>
      </c>
      <c r="Q158">
        <v>25966.26</v>
      </c>
      <c r="R158">
        <v>3603.38</v>
      </c>
      <c r="S158">
        <v>1.4</v>
      </c>
      <c r="T158" t="s">
        <v>54</v>
      </c>
      <c r="U158" t="s">
        <v>65</v>
      </c>
      <c r="V158" t="s">
        <v>55</v>
      </c>
      <c r="W158" t="s">
        <v>56</v>
      </c>
      <c r="X158" t="s">
        <v>42</v>
      </c>
      <c r="Y158" t="s">
        <v>43</v>
      </c>
      <c r="Z158" t="s">
        <v>76</v>
      </c>
      <c r="AA158" s="9">
        <f>Table1[[#This Row],[Date]]</f>
        <v>45083</v>
      </c>
    </row>
    <row r="159" spans="1:27" x14ac:dyDescent="0.25">
      <c r="A159" t="s">
        <v>401</v>
      </c>
      <c r="B159" s="1">
        <v>45084</v>
      </c>
      <c r="C159" t="s">
        <v>103</v>
      </c>
      <c r="D159" t="s">
        <v>402</v>
      </c>
      <c r="E159" t="s">
        <v>61</v>
      </c>
      <c r="F159">
        <v>52</v>
      </c>
      <c r="G159" t="s">
        <v>62</v>
      </c>
      <c r="H159" t="s">
        <v>79</v>
      </c>
      <c r="I159" t="s">
        <v>49</v>
      </c>
      <c r="J159" t="s">
        <v>33</v>
      </c>
      <c r="K159" t="s">
        <v>34</v>
      </c>
      <c r="L159">
        <v>9</v>
      </c>
      <c r="M159">
        <v>2</v>
      </c>
      <c r="N159" t="s">
        <v>80</v>
      </c>
      <c r="O159" t="s">
        <v>73</v>
      </c>
      <c r="P159" t="s">
        <v>63</v>
      </c>
      <c r="Q159">
        <v>33277.660000000003</v>
      </c>
      <c r="R159">
        <v>3279.17</v>
      </c>
      <c r="S159">
        <v>1.3</v>
      </c>
      <c r="T159" t="s">
        <v>54</v>
      </c>
      <c r="U159" t="s">
        <v>65</v>
      </c>
      <c r="V159" t="s">
        <v>40</v>
      </c>
      <c r="W159" t="s">
        <v>56</v>
      </c>
      <c r="X159" t="s">
        <v>42</v>
      </c>
      <c r="Y159" t="s">
        <v>43</v>
      </c>
      <c r="Z159" t="s">
        <v>88</v>
      </c>
      <c r="AA159" s="9">
        <f>Table1[[#This Row],[Date]]</f>
        <v>45084</v>
      </c>
    </row>
    <row r="160" spans="1:27" x14ac:dyDescent="0.25">
      <c r="A160" t="s">
        <v>403</v>
      </c>
      <c r="B160" s="1">
        <v>45085</v>
      </c>
      <c r="C160" t="s">
        <v>59</v>
      </c>
      <c r="D160" t="s">
        <v>404</v>
      </c>
      <c r="E160" t="s">
        <v>47</v>
      </c>
      <c r="F160">
        <v>30</v>
      </c>
      <c r="G160" t="s">
        <v>30</v>
      </c>
      <c r="H160" t="s">
        <v>31</v>
      </c>
      <c r="I160" t="s">
        <v>32</v>
      </c>
      <c r="J160" t="s">
        <v>33</v>
      </c>
      <c r="K160" t="s">
        <v>100</v>
      </c>
      <c r="L160">
        <v>7</v>
      </c>
      <c r="M160">
        <v>1</v>
      </c>
      <c r="N160" t="s">
        <v>80</v>
      </c>
      <c r="O160" t="s">
        <v>81</v>
      </c>
      <c r="P160" t="s">
        <v>63</v>
      </c>
      <c r="Q160">
        <v>46155.01</v>
      </c>
      <c r="R160">
        <v>775.47</v>
      </c>
      <c r="S160">
        <v>2.6</v>
      </c>
      <c r="T160" t="s">
        <v>64</v>
      </c>
      <c r="U160" t="s">
        <v>39</v>
      </c>
      <c r="V160" t="s">
        <v>40</v>
      </c>
      <c r="W160" t="s">
        <v>41</v>
      </c>
      <c r="X160" t="s">
        <v>57</v>
      </c>
      <c r="Y160" t="s">
        <v>75</v>
      </c>
      <c r="Z160" t="s">
        <v>94</v>
      </c>
      <c r="AA160" s="9">
        <f>Table1[[#This Row],[Date]]</f>
        <v>45085</v>
      </c>
    </row>
    <row r="161" spans="1:27" x14ac:dyDescent="0.25">
      <c r="A161" t="s">
        <v>405</v>
      </c>
      <c r="B161" s="1">
        <v>45086</v>
      </c>
      <c r="C161" t="s">
        <v>45</v>
      </c>
      <c r="D161" t="s">
        <v>406</v>
      </c>
      <c r="E161" t="s">
        <v>47</v>
      </c>
      <c r="F161">
        <v>66</v>
      </c>
      <c r="G161" t="s">
        <v>30</v>
      </c>
      <c r="H161" t="s">
        <v>4087</v>
      </c>
      <c r="I161" t="s">
        <v>32</v>
      </c>
      <c r="J161" t="s">
        <v>33</v>
      </c>
      <c r="K161" t="s">
        <v>71</v>
      </c>
      <c r="L161">
        <v>7</v>
      </c>
      <c r="M161">
        <v>2</v>
      </c>
      <c r="N161" t="s">
        <v>35</v>
      </c>
      <c r="O161" t="s">
        <v>73</v>
      </c>
      <c r="P161" t="s">
        <v>53</v>
      </c>
      <c r="Q161">
        <v>20922.78</v>
      </c>
      <c r="R161">
        <v>1339.98</v>
      </c>
      <c r="S161">
        <v>4.3</v>
      </c>
      <c r="T161" t="s">
        <v>97</v>
      </c>
      <c r="U161" t="s">
        <v>39</v>
      </c>
      <c r="V161" t="s">
        <v>83</v>
      </c>
      <c r="W161" t="s">
        <v>101</v>
      </c>
      <c r="X161" t="s">
        <v>42</v>
      </c>
      <c r="Y161" t="s">
        <v>43</v>
      </c>
      <c r="Z161" t="s">
        <v>4089</v>
      </c>
      <c r="AA161" s="9">
        <f>Table1[[#This Row],[Date]]</f>
        <v>45086</v>
      </c>
    </row>
    <row r="162" spans="1:27" x14ac:dyDescent="0.25">
      <c r="A162" t="s">
        <v>407</v>
      </c>
      <c r="B162" s="1">
        <v>45087</v>
      </c>
      <c r="C162" t="s">
        <v>27</v>
      </c>
      <c r="D162" t="s">
        <v>408</v>
      </c>
      <c r="E162" t="s">
        <v>91</v>
      </c>
      <c r="F162">
        <v>27</v>
      </c>
      <c r="G162" t="s">
        <v>62</v>
      </c>
      <c r="H162" t="s">
        <v>79</v>
      </c>
      <c r="I162" t="s">
        <v>49</v>
      </c>
      <c r="J162" t="s">
        <v>33</v>
      </c>
      <c r="K162" t="s">
        <v>34</v>
      </c>
      <c r="L162">
        <v>12</v>
      </c>
      <c r="M162">
        <v>1</v>
      </c>
      <c r="N162" t="s">
        <v>51</v>
      </c>
      <c r="O162" t="s">
        <v>73</v>
      </c>
      <c r="P162" t="s">
        <v>37</v>
      </c>
      <c r="Q162">
        <v>38963.94</v>
      </c>
      <c r="R162">
        <v>1965.89</v>
      </c>
      <c r="S162">
        <v>4.4000000000000004</v>
      </c>
      <c r="T162" t="s">
        <v>92</v>
      </c>
      <c r="U162" t="s">
        <v>65</v>
      </c>
      <c r="V162" t="s">
        <v>74</v>
      </c>
      <c r="W162" t="s">
        <v>56</v>
      </c>
      <c r="X162" t="s">
        <v>42</v>
      </c>
      <c r="Y162" t="s">
        <v>113</v>
      </c>
      <c r="Z162" t="s">
        <v>4089</v>
      </c>
      <c r="AA162" s="9">
        <f>Table1[[#This Row],[Date]]</f>
        <v>45087</v>
      </c>
    </row>
    <row r="163" spans="1:27" x14ac:dyDescent="0.25">
      <c r="A163" t="s">
        <v>409</v>
      </c>
      <c r="B163" s="1">
        <v>45088</v>
      </c>
      <c r="C163" t="s">
        <v>59</v>
      </c>
      <c r="D163" t="s">
        <v>410</v>
      </c>
      <c r="E163" t="s">
        <v>29</v>
      </c>
      <c r="F163">
        <v>61</v>
      </c>
      <c r="G163" t="s">
        <v>62</v>
      </c>
      <c r="H163" t="s">
        <v>48</v>
      </c>
      <c r="I163" t="s">
        <v>49</v>
      </c>
      <c r="J163" t="s">
        <v>33</v>
      </c>
      <c r="K163" t="s">
        <v>50</v>
      </c>
      <c r="L163">
        <v>9</v>
      </c>
      <c r="M163">
        <v>4</v>
      </c>
      <c r="N163" t="s">
        <v>35</v>
      </c>
      <c r="O163" t="s">
        <v>73</v>
      </c>
      <c r="P163" t="s">
        <v>82</v>
      </c>
      <c r="Q163">
        <v>31091.29</v>
      </c>
      <c r="R163">
        <v>1399.65</v>
      </c>
      <c r="S163">
        <v>3.9</v>
      </c>
      <c r="T163" t="s">
        <v>92</v>
      </c>
      <c r="U163" t="s">
        <v>39</v>
      </c>
      <c r="V163" t="s">
        <v>55</v>
      </c>
      <c r="W163" t="s">
        <v>56</v>
      </c>
      <c r="X163" t="s">
        <v>42</v>
      </c>
      <c r="Y163" t="s">
        <v>75</v>
      </c>
      <c r="Z163" t="s">
        <v>76</v>
      </c>
      <c r="AA163" s="9">
        <f>Table1[[#This Row],[Date]]</f>
        <v>45088</v>
      </c>
    </row>
    <row r="164" spans="1:27" x14ac:dyDescent="0.25">
      <c r="A164" t="s">
        <v>411</v>
      </c>
      <c r="B164" s="1">
        <v>45089</v>
      </c>
      <c r="C164" t="s">
        <v>45</v>
      </c>
      <c r="D164" t="s">
        <v>412</v>
      </c>
      <c r="E164" t="s">
        <v>47</v>
      </c>
      <c r="F164">
        <v>64</v>
      </c>
      <c r="G164" t="s">
        <v>62</v>
      </c>
      <c r="H164" t="s">
        <v>31</v>
      </c>
      <c r="I164" t="s">
        <v>32</v>
      </c>
      <c r="J164" t="s">
        <v>33</v>
      </c>
      <c r="K164" t="s">
        <v>100</v>
      </c>
      <c r="L164">
        <v>13</v>
      </c>
      <c r="M164">
        <v>4</v>
      </c>
      <c r="N164" t="s">
        <v>72</v>
      </c>
      <c r="O164" t="s">
        <v>81</v>
      </c>
      <c r="P164" t="s">
        <v>37</v>
      </c>
      <c r="Q164">
        <v>46569.57</v>
      </c>
      <c r="R164">
        <v>1139.05</v>
      </c>
      <c r="S164">
        <v>4.5999999999999996</v>
      </c>
      <c r="T164" t="s">
        <v>38</v>
      </c>
      <c r="U164" t="s">
        <v>87</v>
      </c>
      <c r="V164" t="s">
        <v>74</v>
      </c>
      <c r="W164" t="s">
        <v>101</v>
      </c>
      <c r="X164" t="s">
        <v>57</v>
      </c>
      <c r="Y164" t="s">
        <v>4089</v>
      </c>
      <c r="Z164" t="s">
        <v>84</v>
      </c>
      <c r="AA164" s="9">
        <f>Table1[[#This Row],[Date]]</f>
        <v>45089</v>
      </c>
    </row>
    <row r="165" spans="1:27" x14ac:dyDescent="0.25">
      <c r="A165" t="s">
        <v>413</v>
      </c>
      <c r="B165" s="1">
        <v>45090</v>
      </c>
      <c r="C165" t="s">
        <v>45</v>
      </c>
      <c r="D165" t="s">
        <v>414</v>
      </c>
      <c r="E165" t="s">
        <v>61</v>
      </c>
      <c r="F165">
        <v>27</v>
      </c>
      <c r="G165" t="s">
        <v>70</v>
      </c>
      <c r="H165" t="s">
        <v>4088</v>
      </c>
      <c r="I165" t="s">
        <v>49</v>
      </c>
      <c r="J165" t="s">
        <v>33</v>
      </c>
      <c r="K165" t="s">
        <v>118</v>
      </c>
      <c r="L165">
        <v>14</v>
      </c>
      <c r="M165">
        <v>2</v>
      </c>
      <c r="N165" t="s">
        <v>80</v>
      </c>
      <c r="O165" t="s">
        <v>81</v>
      </c>
      <c r="P165" t="s">
        <v>37</v>
      </c>
      <c r="Q165">
        <v>21723.75</v>
      </c>
      <c r="R165">
        <v>4026.79</v>
      </c>
      <c r="S165">
        <v>2.2999999999999998</v>
      </c>
      <c r="T165" t="s">
        <v>64</v>
      </c>
      <c r="U165" t="s">
        <v>87</v>
      </c>
      <c r="V165" t="s">
        <v>74</v>
      </c>
      <c r="W165" t="s">
        <v>41</v>
      </c>
      <c r="X165" t="s">
        <v>57</v>
      </c>
      <c r="Y165" t="s">
        <v>75</v>
      </c>
      <c r="Z165" t="s">
        <v>4089</v>
      </c>
      <c r="AA165" s="9">
        <f>Table1[[#This Row],[Date]]</f>
        <v>45090</v>
      </c>
    </row>
    <row r="166" spans="1:27" x14ac:dyDescent="0.25">
      <c r="A166" t="s">
        <v>415</v>
      </c>
      <c r="B166" s="1">
        <v>45091</v>
      </c>
      <c r="C166" t="s">
        <v>103</v>
      </c>
      <c r="D166" t="s">
        <v>416</v>
      </c>
      <c r="E166" t="s">
        <v>91</v>
      </c>
      <c r="F166">
        <v>63</v>
      </c>
      <c r="G166" t="s">
        <v>70</v>
      </c>
      <c r="H166" t="s">
        <v>4088</v>
      </c>
      <c r="I166" t="s">
        <v>49</v>
      </c>
      <c r="J166" t="s">
        <v>33</v>
      </c>
      <c r="K166" t="s">
        <v>118</v>
      </c>
      <c r="L166">
        <v>13</v>
      </c>
      <c r="M166">
        <v>2</v>
      </c>
      <c r="N166" t="s">
        <v>51</v>
      </c>
      <c r="O166" t="s">
        <v>52</v>
      </c>
      <c r="P166" t="s">
        <v>53</v>
      </c>
      <c r="Q166">
        <v>17997.48</v>
      </c>
      <c r="R166">
        <v>3191.16</v>
      </c>
      <c r="S166">
        <v>1.4</v>
      </c>
      <c r="T166" t="s">
        <v>54</v>
      </c>
      <c r="U166" t="s">
        <v>93</v>
      </c>
      <c r="V166" t="s">
        <v>40</v>
      </c>
      <c r="W166" t="s">
        <v>56</v>
      </c>
      <c r="X166" t="s">
        <v>42</v>
      </c>
      <c r="Y166" t="s">
        <v>75</v>
      </c>
      <c r="Z166" t="s">
        <v>84</v>
      </c>
      <c r="AA166" s="9">
        <f>Table1[[#This Row],[Date]]</f>
        <v>45091</v>
      </c>
    </row>
    <row r="167" spans="1:27" x14ac:dyDescent="0.25">
      <c r="A167" t="s">
        <v>417</v>
      </c>
      <c r="B167" s="1">
        <v>45092</v>
      </c>
      <c r="C167" t="s">
        <v>59</v>
      </c>
      <c r="D167" t="s">
        <v>418</v>
      </c>
      <c r="E167" t="s">
        <v>91</v>
      </c>
      <c r="F167">
        <v>30</v>
      </c>
      <c r="G167" t="s">
        <v>30</v>
      </c>
      <c r="H167" t="s">
        <v>48</v>
      </c>
      <c r="I167" t="s">
        <v>49</v>
      </c>
      <c r="J167" t="s">
        <v>33</v>
      </c>
      <c r="K167" t="s">
        <v>50</v>
      </c>
      <c r="L167">
        <v>11</v>
      </c>
      <c r="M167">
        <v>1</v>
      </c>
      <c r="N167" t="s">
        <v>72</v>
      </c>
      <c r="O167" t="s">
        <v>52</v>
      </c>
      <c r="P167" t="s">
        <v>37</v>
      </c>
      <c r="Q167">
        <v>44695.67</v>
      </c>
      <c r="R167">
        <v>2827.36</v>
      </c>
      <c r="S167">
        <v>1.2</v>
      </c>
      <c r="T167" t="s">
        <v>54</v>
      </c>
      <c r="U167" t="s">
        <v>65</v>
      </c>
      <c r="V167" t="s">
        <v>83</v>
      </c>
      <c r="W167" t="s">
        <v>101</v>
      </c>
      <c r="X167" t="s">
        <v>42</v>
      </c>
      <c r="Y167" t="s">
        <v>66</v>
      </c>
      <c r="Z167" t="s">
        <v>4089</v>
      </c>
      <c r="AA167" s="9">
        <f>Table1[[#This Row],[Date]]</f>
        <v>45092</v>
      </c>
    </row>
    <row r="168" spans="1:27" x14ac:dyDescent="0.25">
      <c r="A168" t="s">
        <v>419</v>
      </c>
      <c r="B168" s="1">
        <v>45093</v>
      </c>
      <c r="C168" t="s">
        <v>45</v>
      </c>
      <c r="D168" t="s">
        <v>420</v>
      </c>
      <c r="E168" t="s">
        <v>61</v>
      </c>
      <c r="F168">
        <v>54</v>
      </c>
      <c r="G168" t="s">
        <v>70</v>
      </c>
      <c r="H168" t="s">
        <v>4087</v>
      </c>
      <c r="I168" t="s">
        <v>32</v>
      </c>
      <c r="J168" t="s">
        <v>33</v>
      </c>
      <c r="K168" t="s">
        <v>71</v>
      </c>
      <c r="L168">
        <v>10</v>
      </c>
      <c r="M168">
        <v>2</v>
      </c>
      <c r="N168" t="s">
        <v>80</v>
      </c>
      <c r="O168" t="s">
        <v>36</v>
      </c>
      <c r="P168" t="s">
        <v>53</v>
      </c>
      <c r="Q168">
        <v>5314.49</v>
      </c>
      <c r="R168">
        <v>1129.76</v>
      </c>
      <c r="S168">
        <v>4.4000000000000004</v>
      </c>
      <c r="T168" t="s">
        <v>97</v>
      </c>
      <c r="U168" t="s">
        <v>87</v>
      </c>
      <c r="V168" t="s">
        <v>55</v>
      </c>
      <c r="W168" t="s">
        <v>56</v>
      </c>
      <c r="X168" t="s">
        <v>57</v>
      </c>
      <c r="Y168" t="s">
        <v>43</v>
      </c>
      <c r="Z168" t="s">
        <v>84</v>
      </c>
      <c r="AA168" s="9">
        <f>Table1[[#This Row],[Date]]</f>
        <v>45093</v>
      </c>
    </row>
    <row r="169" spans="1:27" x14ac:dyDescent="0.25">
      <c r="A169" t="s">
        <v>421</v>
      </c>
      <c r="B169" s="1">
        <v>45094</v>
      </c>
      <c r="C169" t="s">
        <v>27</v>
      </c>
      <c r="D169" t="s">
        <v>422</v>
      </c>
      <c r="E169" t="s">
        <v>29</v>
      </c>
      <c r="F169">
        <v>55</v>
      </c>
      <c r="G169" t="s">
        <v>62</v>
      </c>
      <c r="H169" t="s">
        <v>79</v>
      </c>
      <c r="I169" t="s">
        <v>49</v>
      </c>
      <c r="J169" t="s">
        <v>33</v>
      </c>
      <c r="K169" t="s">
        <v>34</v>
      </c>
      <c r="L169">
        <v>6</v>
      </c>
      <c r="M169">
        <v>5</v>
      </c>
      <c r="N169" t="s">
        <v>51</v>
      </c>
      <c r="O169" t="s">
        <v>81</v>
      </c>
      <c r="P169" t="s">
        <v>82</v>
      </c>
      <c r="Q169">
        <v>9410.11</v>
      </c>
      <c r="R169">
        <v>4590.38</v>
      </c>
      <c r="S169">
        <v>3.9</v>
      </c>
      <c r="T169" t="s">
        <v>97</v>
      </c>
      <c r="U169" t="s">
        <v>87</v>
      </c>
      <c r="V169" t="s">
        <v>40</v>
      </c>
      <c r="W169" t="s">
        <v>101</v>
      </c>
      <c r="X169" t="s">
        <v>57</v>
      </c>
      <c r="Y169" t="s">
        <v>113</v>
      </c>
      <c r="Z169" t="s">
        <v>84</v>
      </c>
      <c r="AA169" s="9">
        <f>Table1[[#This Row],[Date]]</f>
        <v>45094</v>
      </c>
    </row>
    <row r="170" spans="1:27" x14ac:dyDescent="0.25">
      <c r="A170" t="s">
        <v>423</v>
      </c>
      <c r="B170" s="1">
        <v>45095</v>
      </c>
      <c r="C170" t="s">
        <v>27</v>
      </c>
      <c r="D170" t="s">
        <v>424</v>
      </c>
      <c r="E170" t="s">
        <v>61</v>
      </c>
      <c r="F170">
        <v>41</v>
      </c>
      <c r="G170" t="s">
        <v>62</v>
      </c>
      <c r="H170" t="s">
        <v>31</v>
      </c>
      <c r="I170" t="s">
        <v>32</v>
      </c>
      <c r="J170" t="s">
        <v>33</v>
      </c>
      <c r="K170" t="s">
        <v>100</v>
      </c>
      <c r="L170">
        <v>12</v>
      </c>
      <c r="M170">
        <v>4</v>
      </c>
      <c r="N170" t="s">
        <v>80</v>
      </c>
      <c r="O170" t="s">
        <v>36</v>
      </c>
      <c r="P170" t="s">
        <v>63</v>
      </c>
      <c r="Q170">
        <v>6873.01</v>
      </c>
      <c r="R170">
        <v>955.92</v>
      </c>
      <c r="S170">
        <v>3.8</v>
      </c>
      <c r="T170" t="s">
        <v>92</v>
      </c>
      <c r="U170" t="s">
        <v>87</v>
      </c>
      <c r="V170" t="s">
        <v>74</v>
      </c>
      <c r="W170" t="s">
        <v>56</v>
      </c>
      <c r="X170" t="s">
        <v>42</v>
      </c>
      <c r="Y170" t="s">
        <v>43</v>
      </c>
      <c r="Z170" t="s">
        <v>94</v>
      </c>
      <c r="AA170" s="9">
        <f>Table1[[#This Row],[Date]]</f>
        <v>45095</v>
      </c>
    </row>
    <row r="171" spans="1:27" x14ac:dyDescent="0.25">
      <c r="A171" t="s">
        <v>425</v>
      </c>
      <c r="B171" s="1">
        <v>45096</v>
      </c>
      <c r="C171" t="s">
        <v>103</v>
      </c>
      <c r="D171" t="s">
        <v>426</v>
      </c>
      <c r="E171" t="s">
        <v>29</v>
      </c>
      <c r="F171">
        <v>19</v>
      </c>
      <c r="G171" t="s">
        <v>70</v>
      </c>
      <c r="H171" t="s">
        <v>79</v>
      </c>
      <c r="I171" t="s">
        <v>49</v>
      </c>
      <c r="J171" t="s">
        <v>33</v>
      </c>
      <c r="K171" t="s">
        <v>34</v>
      </c>
      <c r="L171">
        <v>2</v>
      </c>
      <c r="M171">
        <v>2</v>
      </c>
      <c r="N171" t="s">
        <v>51</v>
      </c>
      <c r="O171" t="s">
        <v>81</v>
      </c>
      <c r="P171" t="s">
        <v>63</v>
      </c>
      <c r="Q171">
        <v>42626.17</v>
      </c>
      <c r="R171">
        <v>3974.75</v>
      </c>
      <c r="S171">
        <v>2.4</v>
      </c>
      <c r="T171" t="s">
        <v>97</v>
      </c>
      <c r="U171" t="s">
        <v>93</v>
      </c>
      <c r="V171" t="s">
        <v>40</v>
      </c>
      <c r="W171" t="s">
        <v>41</v>
      </c>
      <c r="X171" t="s">
        <v>42</v>
      </c>
      <c r="Y171" t="s">
        <v>66</v>
      </c>
      <c r="Z171" t="s">
        <v>88</v>
      </c>
      <c r="AA171" s="9">
        <f>Table1[[#This Row],[Date]]</f>
        <v>45096</v>
      </c>
    </row>
    <row r="172" spans="1:27" x14ac:dyDescent="0.25">
      <c r="A172" t="s">
        <v>427</v>
      </c>
      <c r="B172" s="1">
        <v>45097</v>
      </c>
      <c r="C172" t="s">
        <v>45</v>
      </c>
      <c r="D172" t="s">
        <v>428</v>
      </c>
      <c r="E172" t="s">
        <v>61</v>
      </c>
      <c r="F172">
        <v>39</v>
      </c>
      <c r="G172" t="s">
        <v>30</v>
      </c>
      <c r="H172" t="s">
        <v>31</v>
      </c>
      <c r="I172" t="s">
        <v>32</v>
      </c>
      <c r="J172" t="s">
        <v>33</v>
      </c>
      <c r="K172" t="s">
        <v>100</v>
      </c>
      <c r="L172">
        <v>2</v>
      </c>
      <c r="M172">
        <v>2</v>
      </c>
      <c r="N172" t="s">
        <v>80</v>
      </c>
      <c r="O172" t="s">
        <v>73</v>
      </c>
      <c r="P172" t="s">
        <v>53</v>
      </c>
      <c r="Q172">
        <v>3498.55</v>
      </c>
      <c r="R172">
        <v>4833.3599999999997</v>
      </c>
      <c r="S172">
        <v>2.5</v>
      </c>
      <c r="T172" t="s">
        <v>97</v>
      </c>
      <c r="U172" t="s">
        <v>39</v>
      </c>
      <c r="V172" t="s">
        <v>74</v>
      </c>
      <c r="W172" t="s">
        <v>101</v>
      </c>
      <c r="X172" t="s">
        <v>42</v>
      </c>
      <c r="Y172" t="s">
        <v>43</v>
      </c>
      <c r="Z172" t="s">
        <v>4089</v>
      </c>
      <c r="AA172" s="9">
        <f>Table1[[#This Row],[Date]]</f>
        <v>45097</v>
      </c>
    </row>
    <row r="173" spans="1:27" x14ac:dyDescent="0.25">
      <c r="A173" t="s">
        <v>429</v>
      </c>
      <c r="B173" s="1">
        <v>45098</v>
      </c>
      <c r="C173" t="s">
        <v>59</v>
      </c>
      <c r="D173" t="s">
        <v>430</v>
      </c>
      <c r="E173" t="s">
        <v>61</v>
      </c>
      <c r="F173">
        <v>34</v>
      </c>
      <c r="G173" t="s">
        <v>30</v>
      </c>
      <c r="H173" t="s">
        <v>4088</v>
      </c>
      <c r="I173" t="s">
        <v>49</v>
      </c>
      <c r="J173" t="s">
        <v>33</v>
      </c>
      <c r="K173" t="s">
        <v>118</v>
      </c>
      <c r="L173">
        <v>3</v>
      </c>
      <c r="M173">
        <v>3</v>
      </c>
      <c r="N173" t="s">
        <v>35</v>
      </c>
      <c r="O173" t="s">
        <v>36</v>
      </c>
      <c r="P173" t="s">
        <v>53</v>
      </c>
      <c r="Q173">
        <v>43497.89</v>
      </c>
      <c r="R173">
        <v>3635.46</v>
      </c>
      <c r="S173">
        <v>4.8</v>
      </c>
      <c r="T173" t="s">
        <v>38</v>
      </c>
      <c r="U173" t="s">
        <v>93</v>
      </c>
      <c r="V173" t="s">
        <v>55</v>
      </c>
      <c r="W173" t="s">
        <v>56</v>
      </c>
      <c r="X173" t="s">
        <v>57</v>
      </c>
      <c r="Y173" t="s">
        <v>113</v>
      </c>
      <c r="Z173" t="s">
        <v>76</v>
      </c>
      <c r="AA173" s="9">
        <f>Table1[[#This Row],[Date]]</f>
        <v>45098</v>
      </c>
    </row>
    <row r="174" spans="1:27" x14ac:dyDescent="0.25">
      <c r="A174" t="s">
        <v>431</v>
      </c>
      <c r="B174" s="1">
        <v>45099</v>
      </c>
      <c r="C174" t="s">
        <v>27</v>
      </c>
      <c r="D174" t="s">
        <v>432</v>
      </c>
      <c r="E174" t="s">
        <v>69</v>
      </c>
      <c r="F174">
        <v>53</v>
      </c>
      <c r="G174" t="s">
        <v>70</v>
      </c>
      <c r="H174" t="s">
        <v>79</v>
      </c>
      <c r="I174" t="s">
        <v>49</v>
      </c>
      <c r="J174" t="s">
        <v>33</v>
      </c>
      <c r="K174" t="s">
        <v>34</v>
      </c>
      <c r="L174">
        <v>11</v>
      </c>
      <c r="M174">
        <v>2</v>
      </c>
      <c r="N174" t="s">
        <v>80</v>
      </c>
      <c r="O174" t="s">
        <v>36</v>
      </c>
      <c r="P174" t="s">
        <v>37</v>
      </c>
      <c r="Q174">
        <v>24209.59</v>
      </c>
      <c r="R174">
        <v>4964.29</v>
      </c>
      <c r="S174">
        <v>1.3</v>
      </c>
      <c r="T174" t="s">
        <v>97</v>
      </c>
      <c r="U174" t="s">
        <v>93</v>
      </c>
      <c r="V174" t="s">
        <v>40</v>
      </c>
      <c r="W174" t="s">
        <v>56</v>
      </c>
      <c r="X174" t="s">
        <v>57</v>
      </c>
      <c r="Y174" t="s">
        <v>43</v>
      </c>
      <c r="Z174" t="s">
        <v>88</v>
      </c>
      <c r="AA174" s="9">
        <f>Table1[[#This Row],[Date]]</f>
        <v>45099</v>
      </c>
    </row>
    <row r="175" spans="1:27" x14ac:dyDescent="0.25">
      <c r="A175" t="s">
        <v>433</v>
      </c>
      <c r="B175" s="1">
        <v>45100</v>
      </c>
      <c r="C175" t="s">
        <v>45</v>
      </c>
      <c r="D175" t="s">
        <v>434</v>
      </c>
      <c r="E175" t="s">
        <v>91</v>
      </c>
      <c r="F175">
        <v>31</v>
      </c>
      <c r="G175" t="s">
        <v>30</v>
      </c>
      <c r="H175" t="s">
        <v>48</v>
      </c>
      <c r="I175" t="s">
        <v>49</v>
      </c>
      <c r="J175" t="s">
        <v>33</v>
      </c>
      <c r="K175" t="s">
        <v>50</v>
      </c>
      <c r="L175">
        <v>11</v>
      </c>
      <c r="M175">
        <v>5</v>
      </c>
      <c r="N175" t="s">
        <v>80</v>
      </c>
      <c r="O175" t="s">
        <v>36</v>
      </c>
      <c r="P175" t="s">
        <v>37</v>
      </c>
      <c r="Q175">
        <v>3189.19</v>
      </c>
      <c r="R175">
        <v>3255.26</v>
      </c>
      <c r="S175">
        <v>4.0999999999999996</v>
      </c>
      <c r="T175" t="s">
        <v>97</v>
      </c>
      <c r="U175" t="s">
        <v>93</v>
      </c>
      <c r="V175" t="s">
        <v>40</v>
      </c>
      <c r="W175" t="s">
        <v>101</v>
      </c>
      <c r="X175" t="s">
        <v>42</v>
      </c>
      <c r="Y175" t="s">
        <v>66</v>
      </c>
      <c r="Z175" t="s">
        <v>94</v>
      </c>
      <c r="AA175" s="9">
        <f>Table1[[#This Row],[Date]]</f>
        <v>45100</v>
      </c>
    </row>
    <row r="176" spans="1:27" x14ac:dyDescent="0.25">
      <c r="A176" t="s">
        <v>435</v>
      </c>
      <c r="B176" s="1">
        <v>45101</v>
      </c>
      <c r="C176" t="s">
        <v>45</v>
      </c>
      <c r="D176" t="s">
        <v>436</v>
      </c>
      <c r="E176" t="s">
        <v>61</v>
      </c>
      <c r="F176">
        <v>27</v>
      </c>
      <c r="G176" t="s">
        <v>30</v>
      </c>
      <c r="H176" t="s">
        <v>4087</v>
      </c>
      <c r="I176" t="s">
        <v>32</v>
      </c>
      <c r="J176" t="s">
        <v>33</v>
      </c>
      <c r="K176" t="s">
        <v>71</v>
      </c>
      <c r="L176">
        <v>6</v>
      </c>
      <c r="M176">
        <v>4</v>
      </c>
      <c r="N176" t="s">
        <v>51</v>
      </c>
      <c r="O176" t="s">
        <v>81</v>
      </c>
      <c r="P176" t="s">
        <v>63</v>
      </c>
      <c r="Q176">
        <v>21877.32</v>
      </c>
      <c r="R176">
        <v>1087.3</v>
      </c>
      <c r="S176">
        <v>2.2000000000000002</v>
      </c>
      <c r="T176" t="s">
        <v>64</v>
      </c>
      <c r="U176" t="s">
        <v>93</v>
      </c>
      <c r="V176" t="s">
        <v>40</v>
      </c>
      <c r="W176" t="s">
        <v>101</v>
      </c>
      <c r="X176" t="s">
        <v>57</v>
      </c>
      <c r="Y176" t="s">
        <v>113</v>
      </c>
      <c r="Z176" t="s">
        <v>94</v>
      </c>
      <c r="AA176" s="9">
        <f>Table1[[#This Row],[Date]]</f>
        <v>45101</v>
      </c>
    </row>
    <row r="177" spans="1:27" x14ac:dyDescent="0.25">
      <c r="A177" t="s">
        <v>437</v>
      </c>
      <c r="B177" s="1">
        <v>45102</v>
      </c>
      <c r="C177" t="s">
        <v>103</v>
      </c>
      <c r="D177" t="s">
        <v>438</v>
      </c>
      <c r="E177" t="s">
        <v>61</v>
      </c>
      <c r="F177">
        <v>52</v>
      </c>
      <c r="G177" t="s">
        <v>30</v>
      </c>
      <c r="H177" t="s">
        <v>48</v>
      </c>
      <c r="I177" t="s">
        <v>49</v>
      </c>
      <c r="J177" t="s">
        <v>33</v>
      </c>
      <c r="K177" t="s">
        <v>50</v>
      </c>
      <c r="L177">
        <v>5</v>
      </c>
      <c r="M177">
        <v>3</v>
      </c>
      <c r="N177" t="s">
        <v>51</v>
      </c>
      <c r="O177" t="s">
        <v>52</v>
      </c>
      <c r="P177" t="s">
        <v>63</v>
      </c>
      <c r="Q177">
        <v>11779.64</v>
      </c>
      <c r="R177">
        <v>1019.1</v>
      </c>
      <c r="S177">
        <v>1.2</v>
      </c>
      <c r="T177" t="s">
        <v>54</v>
      </c>
      <c r="U177" t="s">
        <v>65</v>
      </c>
      <c r="V177" t="s">
        <v>40</v>
      </c>
      <c r="W177" t="s">
        <v>41</v>
      </c>
      <c r="X177" t="s">
        <v>57</v>
      </c>
      <c r="Y177" t="s">
        <v>43</v>
      </c>
      <c r="Z177" t="s">
        <v>94</v>
      </c>
      <c r="AA177" s="9">
        <f>Table1[[#This Row],[Date]]</f>
        <v>45102</v>
      </c>
    </row>
    <row r="178" spans="1:27" x14ac:dyDescent="0.25">
      <c r="A178" t="s">
        <v>439</v>
      </c>
      <c r="B178" s="1">
        <v>45103</v>
      </c>
      <c r="C178" t="s">
        <v>27</v>
      </c>
      <c r="D178" t="s">
        <v>440</v>
      </c>
      <c r="E178" t="s">
        <v>47</v>
      </c>
      <c r="F178">
        <v>42</v>
      </c>
      <c r="G178" t="s">
        <v>62</v>
      </c>
      <c r="H178" t="s">
        <v>4087</v>
      </c>
      <c r="I178" t="s">
        <v>32</v>
      </c>
      <c r="J178" t="s">
        <v>33</v>
      </c>
      <c r="K178" t="s">
        <v>71</v>
      </c>
      <c r="L178">
        <v>2</v>
      </c>
      <c r="M178">
        <v>1</v>
      </c>
      <c r="N178" t="s">
        <v>35</v>
      </c>
      <c r="O178" t="s">
        <v>36</v>
      </c>
      <c r="P178" t="s">
        <v>63</v>
      </c>
      <c r="Q178">
        <v>32346.82</v>
      </c>
      <c r="R178">
        <v>1622.82</v>
      </c>
      <c r="S178">
        <v>4</v>
      </c>
      <c r="T178" t="s">
        <v>92</v>
      </c>
      <c r="U178" t="s">
        <v>65</v>
      </c>
      <c r="V178" t="s">
        <v>40</v>
      </c>
      <c r="W178" t="s">
        <v>101</v>
      </c>
      <c r="X178" t="s">
        <v>42</v>
      </c>
      <c r="Y178" t="s">
        <v>66</v>
      </c>
      <c r="Z178" t="s">
        <v>76</v>
      </c>
      <c r="AA178" s="9">
        <f>Table1[[#This Row],[Date]]</f>
        <v>45103</v>
      </c>
    </row>
    <row r="179" spans="1:27" x14ac:dyDescent="0.25">
      <c r="A179" t="s">
        <v>441</v>
      </c>
      <c r="B179" s="1">
        <v>45104</v>
      </c>
      <c r="C179" t="s">
        <v>27</v>
      </c>
      <c r="D179" t="s">
        <v>442</v>
      </c>
      <c r="E179" t="s">
        <v>91</v>
      </c>
      <c r="F179">
        <v>20</v>
      </c>
      <c r="G179" t="s">
        <v>62</v>
      </c>
      <c r="H179" t="s">
        <v>79</v>
      </c>
      <c r="I179" t="s">
        <v>49</v>
      </c>
      <c r="J179" t="s">
        <v>33</v>
      </c>
      <c r="K179" t="s">
        <v>34</v>
      </c>
      <c r="L179">
        <v>5</v>
      </c>
      <c r="M179">
        <v>1</v>
      </c>
      <c r="N179" t="s">
        <v>51</v>
      </c>
      <c r="O179" t="s">
        <v>52</v>
      </c>
      <c r="P179" t="s">
        <v>53</v>
      </c>
      <c r="Q179">
        <v>34929.86</v>
      </c>
      <c r="R179">
        <v>35.65</v>
      </c>
      <c r="S179">
        <v>2.2999999999999998</v>
      </c>
      <c r="T179" t="s">
        <v>97</v>
      </c>
      <c r="U179" t="s">
        <v>87</v>
      </c>
      <c r="V179" t="s">
        <v>55</v>
      </c>
      <c r="W179" t="s">
        <v>56</v>
      </c>
      <c r="X179" t="s">
        <v>42</v>
      </c>
      <c r="Y179" t="s">
        <v>66</v>
      </c>
      <c r="Z179" t="s">
        <v>4089</v>
      </c>
      <c r="AA179" s="9">
        <f>Table1[[#This Row],[Date]]</f>
        <v>45104</v>
      </c>
    </row>
    <row r="180" spans="1:27" x14ac:dyDescent="0.25">
      <c r="A180" t="s">
        <v>443</v>
      </c>
      <c r="B180" s="1">
        <v>45105</v>
      </c>
      <c r="C180" t="s">
        <v>59</v>
      </c>
      <c r="D180" t="s">
        <v>444</v>
      </c>
      <c r="E180" t="s">
        <v>47</v>
      </c>
      <c r="F180">
        <v>64</v>
      </c>
      <c r="G180" t="s">
        <v>70</v>
      </c>
      <c r="H180" t="s">
        <v>79</v>
      </c>
      <c r="I180" t="s">
        <v>49</v>
      </c>
      <c r="J180" t="s">
        <v>33</v>
      </c>
      <c r="K180" t="s">
        <v>34</v>
      </c>
      <c r="L180">
        <v>5</v>
      </c>
      <c r="M180">
        <v>4</v>
      </c>
      <c r="N180" t="s">
        <v>80</v>
      </c>
      <c r="O180" t="s">
        <v>81</v>
      </c>
      <c r="P180" t="s">
        <v>82</v>
      </c>
      <c r="Q180">
        <v>25913.8</v>
      </c>
      <c r="R180">
        <v>3408.49</v>
      </c>
      <c r="S180">
        <v>3.9</v>
      </c>
      <c r="T180" t="s">
        <v>97</v>
      </c>
      <c r="U180" t="s">
        <v>93</v>
      </c>
      <c r="V180" t="s">
        <v>83</v>
      </c>
      <c r="W180" t="s">
        <v>41</v>
      </c>
      <c r="X180" t="s">
        <v>42</v>
      </c>
      <c r="Y180" t="s">
        <v>75</v>
      </c>
      <c r="Z180" t="s">
        <v>4089</v>
      </c>
      <c r="AA180" s="9">
        <f>Table1[[#This Row],[Date]]</f>
        <v>45105</v>
      </c>
    </row>
    <row r="181" spans="1:27" x14ac:dyDescent="0.25">
      <c r="A181" t="s">
        <v>445</v>
      </c>
      <c r="B181" s="1">
        <v>45106</v>
      </c>
      <c r="C181" t="s">
        <v>27</v>
      </c>
      <c r="D181" t="s">
        <v>446</v>
      </c>
      <c r="E181" t="s">
        <v>91</v>
      </c>
      <c r="F181">
        <v>55</v>
      </c>
      <c r="G181" t="s">
        <v>62</v>
      </c>
      <c r="H181" t="s">
        <v>4087</v>
      </c>
      <c r="I181" t="s">
        <v>32</v>
      </c>
      <c r="J181" t="s">
        <v>33</v>
      </c>
      <c r="K181" t="s">
        <v>71</v>
      </c>
      <c r="L181">
        <v>11</v>
      </c>
      <c r="M181">
        <v>1</v>
      </c>
      <c r="N181" t="s">
        <v>51</v>
      </c>
      <c r="O181" t="s">
        <v>36</v>
      </c>
      <c r="P181" t="s">
        <v>82</v>
      </c>
      <c r="Q181">
        <v>4904.42</v>
      </c>
      <c r="R181">
        <v>1343.34</v>
      </c>
      <c r="S181">
        <v>3.8</v>
      </c>
      <c r="T181" t="s">
        <v>97</v>
      </c>
      <c r="U181" t="s">
        <v>93</v>
      </c>
      <c r="V181" t="s">
        <v>55</v>
      </c>
      <c r="W181" t="s">
        <v>101</v>
      </c>
      <c r="X181" t="s">
        <v>57</v>
      </c>
      <c r="Y181" t="s">
        <v>113</v>
      </c>
      <c r="Z181" t="s">
        <v>84</v>
      </c>
      <c r="AA181" s="9">
        <f>Table1[[#This Row],[Date]]</f>
        <v>45106</v>
      </c>
    </row>
    <row r="182" spans="1:27" x14ac:dyDescent="0.25">
      <c r="A182" t="s">
        <v>447</v>
      </c>
      <c r="B182" s="1">
        <v>45107</v>
      </c>
      <c r="C182" t="s">
        <v>59</v>
      </c>
      <c r="D182" t="s">
        <v>448</v>
      </c>
      <c r="E182" t="s">
        <v>47</v>
      </c>
      <c r="F182">
        <v>34</v>
      </c>
      <c r="G182" t="s">
        <v>30</v>
      </c>
      <c r="H182" t="s">
        <v>4088</v>
      </c>
      <c r="I182" t="s">
        <v>49</v>
      </c>
      <c r="J182" t="s">
        <v>33</v>
      </c>
      <c r="K182" t="s">
        <v>118</v>
      </c>
      <c r="L182">
        <v>5</v>
      </c>
      <c r="M182">
        <v>5</v>
      </c>
      <c r="N182" t="s">
        <v>51</v>
      </c>
      <c r="O182" t="s">
        <v>81</v>
      </c>
      <c r="P182" t="s">
        <v>53</v>
      </c>
      <c r="Q182">
        <v>33838.050000000003</v>
      </c>
      <c r="R182">
        <v>4075.92</v>
      </c>
      <c r="S182">
        <v>3.1</v>
      </c>
      <c r="T182" t="s">
        <v>64</v>
      </c>
      <c r="U182" t="s">
        <v>87</v>
      </c>
      <c r="V182" t="s">
        <v>40</v>
      </c>
      <c r="W182" t="s">
        <v>56</v>
      </c>
      <c r="X182" t="s">
        <v>57</v>
      </c>
      <c r="Y182" t="s">
        <v>113</v>
      </c>
      <c r="Z182" t="s">
        <v>84</v>
      </c>
      <c r="AA182" s="9">
        <f>Table1[[#This Row],[Date]]</f>
        <v>45107</v>
      </c>
    </row>
    <row r="183" spans="1:27" x14ac:dyDescent="0.25">
      <c r="A183" t="s">
        <v>449</v>
      </c>
      <c r="B183" s="1">
        <v>45108</v>
      </c>
      <c r="C183" t="s">
        <v>27</v>
      </c>
      <c r="D183" t="s">
        <v>450</v>
      </c>
      <c r="E183" t="s">
        <v>61</v>
      </c>
      <c r="F183">
        <v>29</v>
      </c>
      <c r="G183" t="s">
        <v>62</v>
      </c>
      <c r="H183" t="s">
        <v>31</v>
      </c>
      <c r="I183" t="s">
        <v>32</v>
      </c>
      <c r="J183" t="s">
        <v>33</v>
      </c>
      <c r="K183" t="s">
        <v>100</v>
      </c>
      <c r="L183">
        <v>2</v>
      </c>
      <c r="M183">
        <v>2</v>
      </c>
      <c r="N183" t="s">
        <v>51</v>
      </c>
      <c r="O183" t="s">
        <v>52</v>
      </c>
      <c r="P183" t="s">
        <v>37</v>
      </c>
      <c r="Q183">
        <v>42575.82</v>
      </c>
      <c r="R183">
        <v>1795.86</v>
      </c>
      <c r="S183">
        <v>4.0999999999999996</v>
      </c>
      <c r="T183" t="s">
        <v>97</v>
      </c>
      <c r="U183" t="s">
        <v>39</v>
      </c>
      <c r="V183" t="s">
        <v>74</v>
      </c>
      <c r="W183" t="s">
        <v>101</v>
      </c>
      <c r="X183" t="s">
        <v>42</v>
      </c>
      <c r="Y183" t="s">
        <v>43</v>
      </c>
      <c r="Z183" t="s">
        <v>84</v>
      </c>
      <c r="AA183" s="9">
        <f>Table1[[#This Row],[Date]]</f>
        <v>45108</v>
      </c>
    </row>
    <row r="184" spans="1:27" x14ac:dyDescent="0.25">
      <c r="A184" t="s">
        <v>451</v>
      </c>
      <c r="B184" s="1">
        <v>45109</v>
      </c>
      <c r="C184" t="s">
        <v>103</v>
      </c>
      <c r="D184" t="s">
        <v>452</v>
      </c>
      <c r="E184" t="s">
        <v>61</v>
      </c>
      <c r="F184">
        <v>69</v>
      </c>
      <c r="G184" t="s">
        <v>70</v>
      </c>
      <c r="H184" t="s">
        <v>48</v>
      </c>
      <c r="I184" t="s">
        <v>49</v>
      </c>
      <c r="J184" t="s">
        <v>33</v>
      </c>
      <c r="K184" t="s">
        <v>50</v>
      </c>
      <c r="L184">
        <v>10</v>
      </c>
      <c r="M184">
        <v>4</v>
      </c>
      <c r="N184" t="s">
        <v>35</v>
      </c>
      <c r="O184" t="s">
        <v>52</v>
      </c>
      <c r="P184" t="s">
        <v>82</v>
      </c>
      <c r="Q184">
        <v>36855.24</v>
      </c>
      <c r="R184">
        <v>2399.7800000000002</v>
      </c>
      <c r="S184">
        <v>3.3</v>
      </c>
      <c r="T184" t="s">
        <v>64</v>
      </c>
      <c r="U184" t="s">
        <v>65</v>
      </c>
      <c r="V184" t="s">
        <v>74</v>
      </c>
      <c r="W184" t="s">
        <v>56</v>
      </c>
      <c r="X184" t="s">
        <v>57</v>
      </c>
      <c r="Y184" t="s">
        <v>75</v>
      </c>
      <c r="Z184" t="s">
        <v>76</v>
      </c>
      <c r="AA184" s="9">
        <f>Table1[[#This Row],[Date]]</f>
        <v>45109</v>
      </c>
    </row>
    <row r="185" spans="1:27" x14ac:dyDescent="0.25">
      <c r="A185" t="s">
        <v>453</v>
      </c>
      <c r="B185" s="1">
        <v>45110</v>
      </c>
      <c r="C185" t="s">
        <v>27</v>
      </c>
      <c r="D185" t="s">
        <v>454</v>
      </c>
      <c r="E185" t="s">
        <v>69</v>
      </c>
      <c r="F185">
        <v>41</v>
      </c>
      <c r="G185" t="s">
        <v>62</v>
      </c>
      <c r="H185" t="s">
        <v>48</v>
      </c>
      <c r="I185" t="s">
        <v>49</v>
      </c>
      <c r="J185" t="s">
        <v>33</v>
      </c>
      <c r="K185" t="s">
        <v>50</v>
      </c>
      <c r="L185">
        <v>4</v>
      </c>
      <c r="M185">
        <v>3</v>
      </c>
      <c r="N185" t="s">
        <v>35</v>
      </c>
      <c r="O185" t="s">
        <v>36</v>
      </c>
      <c r="P185" t="s">
        <v>37</v>
      </c>
      <c r="Q185">
        <v>42008.02</v>
      </c>
      <c r="R185">
        <v>4828.4399999999996</v>
      </c>
      <c r="S185">
        <v>2.1</v>
      </c>
      <c r="T185" t="s">
        <v>64</v>
      </c>
      <c r="U185" t="s">
        <v>93</v>
      </c>
      <c r="V185" t="s">
        <v>40</v>
      </c>
      <c r="W185" t="s">
        <v>56</v>
      </c>
      <c r="X185" t="s">
        <v>57</v>
      </c>
      <c r="Y185" t="s">
        <v>113</v>
      </c>
      <c r="Z185" t="s">
        <v>88</v>
      </c>
      <c r="AA185" s="9">
        <f>Table1[[#This Row],[Date]]</f>
        <v>45110</v>
      </c>
    </row>
    <row r="186" spans="1:27" x14ac:dyDescent="0.25">
      <c r="A186" t="s">
        <v>455</v>
      </c>
      <c r="B186" s="1">
        <v>45111</v>
      </c>
      <c r="C186" t="s">
        <v>59</v>
      </c>
      <c r="D186" t="s">
        <v>456</v>
      </c>
      <c r="E186" t="s">
        <v>47</v>
      </c>
      <c r="F186">
        <v>46</v>
      </c>
      <c r="G186" t="s">
        <v>30</v>
      </c>
      <c r="H186" t="s">
        <v>48</v>
      </c>
      <c r="I186" t="s">
        <v>49</v>
      </c>
      <c r="J186" t="s">
        <v>33</v>
      </c>
      <c r="K186" t="s">
        <v>50</v>
      </c>
      <c r="L186">
        <v>14</v>
      </c>
      <c r="M186">
        <v>2</v>
      </c>
      <c r="N186" t="s">
        <v>72</v>
      </c>
      <c r="O186" t="s">
        <v>52</v>
      </c>
      <c r="P186" t="s">
        <v>63</v>
      </c>
      <c r="Q186">
        <v>12423.95</v>
      </c>
      <c r="R186">
        <v>1210.8599999999999</v>
      </c>
      <c r="S186">
        <v>3.9</v>
      </c>
      <c r="T186" t="s">
        <v>92</v>
      </c>
      <c r="U186" t="s">
        <v>39</v>
      </c>
      <c r="V186" t="s">
        <v>83</v>
      </c>
      <c r="W186" t="s">
        <v>41</v>
      </c>
      <c r="X186" t="s">
        <v>57</v>
      </c>
      <c r="Y186" t="s">
        <v>66</v>
      </c>
      <c r="Z186" t="s">
        <v>4089</v>
      </c>
      <c r="AA186" s="9">
        <f>Table1[[#This Row],[Date]]</f>
        <v>45111</v>
      </c>
    </row>
    <row r="187" spans="1:27" x14ac:dyDescent="0.25">
      <c r="A187" t="s">
        <v>457</v>
      </c>
      <c r="B187" s="1">
        <v>45112</v>
      </c>
      <c r="C187" t="s">
        <v>59</v>
      </c>
      <c r="D187" t="s">
        <v>458</v>
      </c>
      <c r="E187" t="s">
        <v>29</v>
      </c>
      <c r="F187">
        <v>60</v>
      </c>
      <c r="G187" t="s">
        <v>30</v>
      </c>
      <c r="H187" t="s">
        <v>79</v>
      </c>
      <c r="I187" t="s">
        <v>49</v>
      </c>
      <c r="J187" t="s">
        <v>33</v>
      </c>
      <c r="K187" t="s">
        <v>34</v>
      </c>
      <c r="L187">
        <v>5</v>
      </c>
      <c r="M187">
        <v>1</v>
      </c>
      <c r="N187" t="s">
        <v>35</v>
      </c>
      <c r="O187" t="s">
        <v>73</v>
      </c>
      <c r="P187" t="s">
        <v>63</v>
      </c>
      <c r="Q187">
        <v>44777.73</v>
      </c>
      <c r="R187">
        <v>3606.27</v>
      </c>
      <c r="S187">
        <v>3.4</v>
      </c>
      <c r="T187" t="s">
        <v>97</v>
      </c>
      <c r="U187" t="s">
        <v>39</v>
      </c>
      <c r="V187" t="s">
        <v>40</v>
      </c>
      <c r="W187" t="s">
        <v>41</v>
      </c>
      <c r="X187" t="s">
        <v>57</v>
      </c>
      <c r="Y187" t="s">
        <v>113</v>
      </c>
      <c r="Z187" t="s">
        <v>84</v>
      </c>
      <c r="AA187" s="9">
        <f>Table1[[#This Row],[Date]]</f>
        <v>45112</v>
      </c>
    </row>
    <row r="188" spans="1:27" x14ac:dyDescent="0.25">
      <c r="A188" t="s">
        <v>459</v>
      </c>
      <c r="B188" s="1">
        <v>45113</v>
      </c>
      <c r="C188" t="s">
        <v>103</v>
      </c>
      <c r="D188" t="s">
        <v>460</v>
      </c>
      <c r="E188" t="s">
        <v>69</v>
      </c>
      <c r="F188">
        <v>42</v>
      </c>
      <c r="G188" t="s">
        <v>70</v>
      </c>
      <c r="H188" t="s">
        <v>48</v>
      </c>
      <c r="I188" t="s">
        <v>49</v>
      </c>
      <c r="J188" t="s">
        <v>33</v>
      </c>
      <c r="K188" t="s">
        <v>50</v>
      </c>
      <c r="L188">
        <v>6</v>
      </c>
      <c r="M188">
        <v>1</v>
      </c>
      <c r="N188" t="s">
        <v>35</v>
      </c>
      <c r="O188" t="s">
        <v>73</v>
      </c>
      <c r="P188" t="s">
        <v>37</v>
      </c>
      <c r="Q188">
        <v>18143.09</v>
      </c>
      <c r="R188">
        <v>3775.59</v>
      </c>
      <c r="S188">
        <v>1.1000000000000001</v>
      </c>
      <c r="T188" t="s">
        <v>54</v>
      </c>
      <c r="U188" t="s">
        <v>93</v>
      </c>
      <c r="V188" t="s">
        <v>55</v>
      </c>
      <c r="W188" t="s">
        <v>101</v>
      </c>
      <c r="X188" t="s">
        <v>42</v>
      </c>
      <c r="Y188" t="s">
        <v>75</v>
      </c>
      <c r="Z188" t="s">
        <v>76</v>
      </c>
      <c r="AA188" s="9">
        <f>Table1[[#This Row],[Date]]</f>
        <v>45113</v>
      </c>
    </row>
    <row r="189" spans="1:27" x14ac:dyDescent="0.25">
      <c r="A189" t="s">
        <v>461</v>
      </c>
      <c r="B189" s="1">
        <v>45114</v>
      </c>
      <c r="C189" t="s">
        <v>27</v>
      </c>
      <c r="D189" t="s">
        <v>462</v>
      </c>
      <c r="E189" t="s">
        <v>47</v>
      </c>
      <c r="F189">
        <v>53</v>
      </c>
      <c r="G189" t="s">
        <v>62</v>
      </c>
      <c r="H189" t="s">
        <v>31</v>
      </c>
      <c r="I189" t="s">
        <v>32</v>
      </c>
      <c r="J189" t="s">
        <v>33</v>
      </c>
      <c r="K189" t="s">
        <v>100</v>
      </c>
      <c r="L189">
        <v>14</v>
      </c>
      <c r="M189">
        <v>3</v>
      </c>
      <c r="N189" t="s">
        <v>35</v>
      </c>
      <c r="O189" t="s">
        <v>36</v>
      </c>
      <c r="P189" t="s">
        <v>63</v>
      </c>
      <c r="Q189">
        <v>3630.03</v>
      </c>
      <c r="R189">
        <v>1104.99</v>
      </c>
      <c r="S189">
        <v>4.5999999999999996</v>
      </c>
      <c r="T189" t="s">
        <v>38</v>
      </c>
      <c r="U189" t="s">
        <v>93</v>
      </c>
      <c r="V189" t="s">
        <v>83</v>
      </c>
      <c r="W189" t="s">
        <v>41</v>
      </c>
      <c r="X189" t="s">
        <v>57</v>
      </c>
      <c r="Y189" t="s">
        <v>4089</v>
      </c>
      <c r="Z189" t="s">
        <v>76</v>
      </c>
      <c r="AA189" s="9">
        <f>Table1[[#This Row],[Date]]</f>
        <v>45114</v>
      </c>
    </row>
    <row r="190" spans="1:27" x14ac:dyDescent="0.25">
      <c r="A190" t="s">
        <v>463</v>
      </c>
      <c r="B190" s="1">
        <v>45115</v>
      </c>
      <c r="C190" t="s">
        <v>27</v>
      </c>
      <c r="D190" t="s">
        <v>464</v>
      </c>
      <c r="E190" t="s">
        <v>47</v>
      </c>
      <c r="F190">
        <v>43</v>
      </c>
      <c r="G190" t="s">
        <v>62</v>
      </c>
      <c r="H190" t="s">
        <v>31</v>
      </c>
      <c r="I190" t="s">
        <v>32</v>
      </c>
      <c r="J190" t="s">
        <v>33</v>
      </c>
      <c r="K190" t="s">
        <v>100</v>
      </c>
      <c r="L190">
        <v>14</v>
      </c>
      <c r="M190">
        <v>5</v>
      </c>
      <c r="N190" t="s">
        <v>80</v>
      </c>
      <c r="O190" t="s">
        <v>81</v>
      </c>
      <c r="P190" t="s">
        <v>53</v>
      </c>
      <c r="Q190">
        <v>42639.41</v>
      </c>
      <c r="R190">
        <v>2504.98</v>
      </c>
      <c r="S190">
        <v>3.2</v>
      </c>
      <c r="T190" t="s">
        <v>97</v>
      </c>
      <c r="U190" t="s">
        <v>39</v>
      </c>
      <c r="V190" t="s">
        <v>83</v>
      </c>
      <c r="W190" t="s">
        <v>101</v>
      </c>
      <c r="X190" t="s">
        <v>42</v>
      </c>
      <c r="Y190" t="s">
        <v>66</v>
      </c>
      <c r="Z190" t="s">
        <v>84</v>
      </c>
      <c r="AA190" s="9">
        <f>Table1[[#This Row],[Date]]</f>
        <v>45115</v>
      </c>
    </row>
    <row r="191" spans="1:27" x14ac:dyDescent="0.25">
      <c r="A191" t="s">
        <v>465</v>
      </c>
      <c r="B191" s="1">
        <v>45116</v>
      </c>
      <c r="C191" t="s">
        <v>103</v>
      </c>
      <c r="D191" t="s">
        <v>466</v>
      </c>
      <c r="E191" t="s">
        <v>69</v>
      </c>
      <c r="F191">
        <v>55</v>
      </c>
      <c r="G191" t="s">
        <v>62</v>
      </c>
      <c r="H191" t="s">
        <v>4087</v>
      </c>
      <c r="I191" t="s">
        <v>32</v>
      </c>
      <c r="J191" t="s">
        <v>33</v>
      </c>
      <c r="K191" t="s">
        <v>71</v>
      </c>
      <c r="L191">
        <v>8</v>
      </c>
      <c r="M191">
        <v>3</v>
      </c>
      <c r="N191" t="s">
        <v>72</v>
      </c>
      <c r="O191" t="s">
        <v>81</v>
      </c>
      <c r="P191" t="s">
        <v>37</v>
      </c>
      <c r="Q191">
        <v>47265.599999999999</v>
      </c>
      <c r="R191">
        <v>1751.01</v>
      </c>
      <c r="S191">
        <v>4.5</v>
      </c>
      <c r="T191" t="s">
        <v>38</v>
      </c>
      <c r="U191" t="s">
        <v>65</v>
      </c>
      <c r="V191" t="s">
        <v>55</v>
      </c>
      <c r="W191" t="s">
        <v>41</v>
      </c>
      <c r="X191" t="s">
        <v>57</v>
      </c>
      <c r="Y191" t="s">
        <v>113</v>
      </c>
      <c r="Z191" t="s">
        <v>94</v>
      </c>
      <c r="AA191" s="9">
        <f>Table1[[#This Row],[Date]]</f>
        <v>45116</v>
      </c>
    </row>
    <row r="192" spans="1:27" x14ac:dyDescent="0.25">
      <c r="A192" t="s">
        <v>467</v>
      </c>
      <c r="B192" s="1">
        <v>45117</v>
      </c>
      <c r="C192" t="s">
        <v>27</v>
      </c>
      <c r="D192" t="s">
        <v>468</v>
      </c>
      <c r="E192" t="s">
        <v>61</v>
      </c>
      <c r="F192">
        <v>18</v>
      </c>
      <c r="G192" t="s">
        <v>30</v>
      </c>
      <c r="H192" t="s">
        <v>79</v>
      </c>
      <c r="I192" t="s">
        <v>49</v>
      </c>
      <c r="J192" t="s">
        <v>33</v>
      </c>
      <c r="K192" t="s">
        <v>34</v>
      </c>
      <c r="L192">
        <v>7</v>
      </c>
      <c r="M192">
        <v>4</v>
      </c>
      <c r="N192" t="s">
        <v>80</v>
      </c>
      <c r="O192" t="s">
        <v>81</v>
      </c>
      <c r="P192" t="s">
        <v>37</v>
      </c>
      <c r="Q192">
        <v>33811.24</v>
      </c>
      <c r="R192">
        <v>3859.53</v>
      </c>
      <c r="S192">
        <v>4.5</v>
      </c>
      <c r="T192" t="s">
        <v>38</v>
      </c>
      <c r="U192" t="s">
        <v>65</v>
      </c>
      <c r="V192" t="s">
        <v>83</v>
      </c>
      <c r="W192" t="s">
        <v>41</v>
      </c>
      <c r="X192" t="s">
        <v>42</v>
      </c>
      <c r="Y192" t="s">
        <v>66</v>
      </c>
      <c r="Z192" t="s">
        <v>94</v>
      </c>
      <c r="AA192" s="9">
        <f>Table1[[#This Row],[Date]]</f>
        <v>45117</v>
      </c>
    </row>
    <row r="193" spans="1:27" x14ac:dyDescent="0.25">
      <c r="A193" t="s">
        <v>469</v>
      </c>
      <c r="B193" s="1">
        <v>45118</v>
      </c>
      <c r="C193" t="s">
        <v>27</v>
      </c>
      <c r="D193" t="s">
        <v>470</v>
      </c>
      <c r="E193" t="s">
        <v>47</v>
      </c>
      <c r="F193">
        <v>37</v>
      </c>
      <c r="G193" t="s">
        <v>70</v>
      </c>
      <c r="H193" t="s">
        <v>31</v>
      </c>
      <c r="I193" t="s">
        <v>32</v>
      </c>
      <c r="J193" t="s">
        <v>33</v>
      </c>
      <c r="K193" t="s">
        <v>100</v>
      </c>
      <c r="L193">
        <v>6</v>
      </c>
      <c r="M193">
        <v>3</v>
      </c>
      <c r="N193" t="s">
        <v>35</v>
      </c>
      <c r="O193" t="s">
        <v>73</v>
      </c>
      <c r="P193" t="s">
        <v>37</v>
      </c>
      <c r="Q193">
        <v>13877.52</v>
      </c>
      <c r="R193">
        <v>3112.42</v>
      </c>
      <c r="S193">
        <v>2.8</v>
      </c>
      <c r="T193" t="s">
        <v>64</v>
      </c>
      <c r="U193" t="s">
        <v>93</v>
      </c>
      <c r="V193" t="s">
        <v>40</v>
      </c>
      <c r="W193" t="s">
        <v>101</v>
      </c>
      <c r="X193" t="s">
        <v>57</v>
      </c>
      <c r="Y193" t="s">
        <v>43</v>
      </c>
      <c r="Z193" t="s">
        <v>94</v>
      </c>
      <c r="AA193" s="9">
        <f>Table1[[#This Row],[Date]]</f>
        <v>45118</v>
      </c>
    </row>
    <row r="194" spans="1:27" x14ac:dyDescent="0.25">
      <c r="A194" t="s">
        <v>471</v>
      </c>
      <c r="B194" s="1">
        <v>45119</v>
      </c>
      <c r="C194" t="s">
        <v>59</v>
      </c>
      <c r="D194" t="s">
        <v>472</v>
      </c>
      <c r="E194" t="s">
        <v>61</v>
      </c>
      <c r="F194">
        <v>45</v>
      </c>
      <c r="G194" t="s">
        <v>62</v>
      </c>
      <c r="H194" t="s">
        <v>4088</v>
      </c>
      <c r="I194" t="s">
        <v>49</v>
      </c>
      <c r="J194" t="s">
        <v>33</v>
      </c>
      <c r="K194" t="s">
        <v>118</v>
      </c>
      <c r="L194">
        <v>9</v>
      </c>
      <c r="M194">
        <v>1</v>
      </c>
      <c r="N194" t="s">
        <v>35</v>
      </c>
      <c r="O194" t="s">
        <v>52</v>
      </c>
      <c r="P194" t="s">
        <v>82</v>
      </c>
      <c r="Q194">
        <v>14831.99</v>
      </c>
      <c r="R194">
        <v>2379.92</v>
      </c>
      <c r="S194">
        <v>3</v>
      </c>
      <c r="T194" t="s">
        <v>64</v>
      </c>
      <c r="U194" t="s">
        <v>93</v>
      </c>
      <c r="V194" t="s">
        <v>40</v>
      </c>
      <c r="W194" t="s">
        <v>41</v>
      </c>
      <c r="X194" t="s">
        <v>42</v>
      </c>
      <c r="Y194" t="s">
        <v>66</v>
      </c>
      <c r="Z194" t="s">
        <v>84</v>
      </c>
      <c r="AA194" s="9">
        <f>Table1[[#This Row],[Date]]</f>
        <v>45119</v>
      </c>
    </row>
    <row r="195" spans="1:27" x14ac:dyDescent="0.25">
      <c r="A195" t="s">
        <v>473</v>
      </c>
      <c r="B195" s="1">
        <v>45120</v>
      </c>
      <c r="C195" t="s">
        <v>27</v>
      </c>
      <c r="D195" t="s">
        <v>474</v>
      </c>
      <c r="E195" t="s">
        <v>69</v>
      </c>
      <c r="F195">
        <v>33</v>
      </c>
      <c r="G195" t="s">
        <v>30</v>
      </c>
      <c r="H195" t="s">
        <v>79</v>
      </c>
      <c r="I195" t="s">
        <v>49</v>
      </c>
      <c r="J195" t="s">
        <v>33</v>
      </c>
      <c r="K195" t="s">
        <v>34</v>
      </c>
      <c r="L195">
        <v>2</v>
      </c>
      <c r="M195">
        <v>5</v>
      </c>
      <c r="N195" t="s">
        <v>72</v>
      </c>
      <c r="O195" t="s">
        <v>73</v>
      </c>
      <c r="P195" t="s">
        <v>37</v>
      </c>
      <c r="Q195">
        <v>24929.87</v>
      </c>
      <c r="R195">
        <v>3896.82</v>
      </c>
      <c r="S195">
        <v>2.7</v>
      </c>
      <c r="T195" t="s">
        <v>64</v>
      </c>
      <c r="U195" t="s">
        <v>87</v>
      </c>
      <c r="V195" t="s">
        <v>74</v>
      </c>
      <c r="W195" t="s">
        <v>41</v>
      </c>
      <c r="X195" t="s">
        <v>42</v>
      </c>
      <c r="Y195" t="s">
        <v>113</v>
      </c>
      <c r="Z195" t="s">
        <v>76</v>
      </c>
      <c r="AA195" s="9">
        <f>Table1[[#This Row],[Date]]</f>
        <v>45120</v>
      </c>
    </row>
    <row r="196" spans="1:27" x14ac:dyDescent="0.25">
      <c r="A196" t="s">
        <v>475</v>
      </c>
      <c r="B196" s="1">
        <v>45121</v>
      </c>
      <c r="C196" t="s">
        <v>27</v>
      </c>
      <c r="D196" t="s">
        <v>476</v>
      </c>
      <c r="E196" t="s">
        <v>61</v>
      </c>
      <c r="F196">
        <v>64</v>
      </c>
      <c r="G196" t="s">
        <v>30</v>
      </c>
      <c r="H196" t="s">
        <v>79</v>
      </c>
      <c r="I196" t="s">
        <v>49</v>
      </c>
      <c r="J196" t="s">
        <v>33</v>
      </c>
      <c r="K196" t="s">
        <v>34</v>
      </c>
      <c r="L196">
        <v>8</v>
      </c>
      <c r="M196">
        <v>5</v>
      </c>
      <c r="N196" t="s">
        <v>72</v>
      </c>
      <c r="O196" t="s">
        <v>52</v>
      </c>
      <c r="P196" t="s">
        <v>37</v>
      </c>
      <c r="Q196">
        <v>45198.06</v>
      </c>
      <c r="R196">
        <v>1175.78</v>
      </c>
      <c r="S196">
        <v>2.8</v>
      </c>
      <c r="T196" t="s">
        <v>64</v>
      </c>
      <c r="U196" t="s">
        <v>87</v>
      </c>
      <c r="V196" t="s">
        <v>55</v>
      </c>
      <c r="W196" t="s">
        <v>41</v>
      </c>
      <c r="X196" t="s">
        <v>57</v>
      </c>
      <c r="Y196" t="s">
        <v>43</v>
      </c>
      <c r="Z196" t="s">
        <v>76</v>
      </c>
      <c r="AA196" s="9">
        <f>Table1[[#This Row],[Date]]</f>
        <v>45121</v>
      </c>
    </row>
    <row r="197" spans="1:27" x14ac:dyDescent="0.25">
      <c r="A197" t="s">
        <v>477</v>
      </c>
      <c r="B197" s="1">
        <v>45122</v>
      </c>
      <c r="C197" t="s">
        <v>103</v>
      </c>
      <c r="D197" t="s">
        <v>478</v>
      </c>
      <c r="E197" t="s">
        <v>91</v>
      </c>
      <c r="F197">
        <v>34</v>
      </c>
      <c r="G197" t="s">
        <v>30</v>
      </c>
      <c r="H197" t="s">
        <v>31</v>
      </c>
      <c r="I197" t="s">
        <v>32</v>
      </c>
      <c r="J197" t="s">
        <v>33</v>
      </c>
      <c r="K197" t="s">
        <v>100</v>
      </c>
      <c r="L197">
        <v>13</v>
      </c>
      <c r="M197">
        <v>3</v>
      </c>
      <c r="N197" t="s">
        <v>51</v>
      </c>
      <c r="O197" t="s">
        <v>73</v>
      </c>
      <c r="P197" t="s">
        <v>37</v>
      </c>
      <c r="Q197">
        <v>10031.09</v>
      </c>
      <c r="R197">
        <v>3768.11</v>
      </c>
      <c r="S197">
        <v>4.5999999999999996</v>
      </c>
      <c r="T197" t="s">
        <v>38</v>
      </c>
      <c r="U197" t="s">
        <v>65</v>
      </c>
      <c r="V197" t="s">
        <v>83</v>
      </c>
      <c r="W197" t="s">
        <v>41</v>
      </c>
      <c r="X197" t="s">
        <v>57</v>
      </c>
      <c r="Y197" t="s">
        <v>43</v>
      </c>
      <c r="Z197" t="s">
        <v>4089</v>
      </c>
      <c r="AA197" s="9">
        <f>Table1[[#This Row],[Date]]</f>
        <v>45122</v>
      </c>
    </row>
    <row r="198" spans="1:27" x14ac:dyDescent="0.25">
      <c r="A198" t="s">
        <v>479</v>
      </c>
      <c r="B198" s="1">
        <v>45123</v>
      </c>
      <c r="C198" t="s">
        <v>103</v>
      </c>
      <c r="D198" t="s">
        <v>480</v>
      </c>
      <c r="E198" t="s">
        <v>29</v>
      </c>
      <c r="F198">
        <v>57</v>
      </c>
      <c r="G198" t="s">
        <v>62</v>
      </c>
      <c r="H198" t="s">
        <v>4088</v>
      </c>
      <c r="I198" t="s">
        <v>49</v>
      </c>
      <c r="J198" t="s">
        <v>33</v>
      </c>
      <c r="K198" t="s">
        <v>118</v>
      </c>
      <c r="L198">
        <v>7</v>
      </c>
      <c r="M198">
        <v>4</v>
      </c>
      <c r="N198" t="s">
        <v>35</v>
      </c>
      <c r="O198" t="s">
        <v>81</v>
      </c>
      <c r="P198" t="s">
        <v>82</v>
      </c>
      <c r="Q198">
        <v>41820.76</v>
      </c>
      <c r="R198">
        <v>4326.87</v>
      </c>
      <c r="S198">
        <v>4.2</v>
      </c>
      <c r="T198" t="s">
        <v>92</v>
      </c>
      <c r="U198" t="s">
        <v>87</v>
      </c>
      <c r="V198" t="s">
        <v>83</v>
      </c>
      <c r="W198" t="s">
        <v>101</v>
      </c>
      <c r="X198" t="s">
        <v>42</v>
      </c>
      <c r="Y198" t="s">
        <v>43</v>
      </c>
      <c r="Z198" t="s">
        <v>94</v>
      </c>
      <c r="AA198" s="9">
        <f>Table1[[#This Row],[Date]]</f>
        <v>45123</v>
      </c>
    </row>
    <row r="199" spans="1:27" x14ac:dyDescent="0.25">
      <c r="A199" t="s">
        <v>481</v>
      </c>
      <c r="B199" s="1">
        <v>45124</v>
      </c>
      <c r="C199" t="s">
        <v>45</v>
      </c>
      <c r="D199" t="s">
        <v>482</v>
      </c>
      <c r="E199" t="s">
        <v>47</v>
      </c>
      <c r="F199">
        <v>45</v>
      </c>
      <c r="G199" t="s">
        <v>62</v>
      </c>
      <c r="H199" t="s">
        <v>4087</v>
      </c>
      <c r="I199" t="s">
        <v>32</v>
      </c>
      <c r="J199" t="s">
        <v>33</v>
      </c>
      <c r="K199" t="s">
        <v>71</v>
      </c>
      <c r="L199">
        <v>12</v>
      </c>
      <c r="M199">
        <v>1</v>
      </c>
      <c r="N199" t="s">
        <v>35</v>
      </c>
      <c r="O199" t="s">
        <v>81</v>
      </c>
      <c r="P199" t="s">
        <v>63</v>
      </c>
      <c r="Q199">
        <v>16691.23</v>
      </c>
      <c r="R199">
        <v>4393.1099999999997</v>
      </c>
      <c r="S199">
        <v>1.5</v>
      </c>
      <c r="T199" t="s">
        <v>97</v>
      </c>
      <c r="U199" t="s">
        <v>39</v>
      </c>
      <c r="V199" t="s">
        <v>83</v>
      </c>
      <c r="W199" t="s">
        <v>56</v>
      </c>
      <c r="X199" t="s">
        <v>57</v>
      </c>
      <c r="Y199" t="s">
        <v>4089</v>
      </c>
      <c r="Z199" t="s">
        <v>84</v>
      </c>
      <c r="AA199" s="9">
        <f>Table1[[#This Row],[Date]]</f>
        <v>45124</v>
      </c>
    </row>
    <row r="200" spans="1:27" x14ac:dyDescent="0.25">
      <c r="A200" t="s">
        <v>483</v>
      </c>
      <c r="B200" s="1">
        <v>45125</v>
      </c>
      <c r="C200" t="s">
        <v>59</v>
      </c>
      <c r="D200" t="s">
        <v>484</v>
      </c>
      <c r="E200" t="s">
        <v>29</v>
      </c>
      <c r="F200">
        <v>29</v>
      </c>
      <c r="G200" t="s">
        <v>62</v>
      </c>
      <c r="H200" t="s">
        <v>31</v>
      </c>
      <c r="I200" t="s">
        <v>32</v>
      </c>
      <c r="J200" t="s">
        <v>33</v>
      </c>
      <c r="K200" t="s">
        <v>100</v>
      </c>
      <c r="L200">
        <v>6</v>
      </c>
      <c r="M200">
        <v>2</v>
      </c>
      <c r="N200" t="s">
        <v>80</v>
      </c>
      <c r="O200" t="s">
        <v>81</v>
      </c>
      <c r="P200" t="s">
        <v>82</v>
      </c>
      <c r="Q200">
        <v>41003.550000000003</v>
      </c>
      <c r="R200">
        <v>3918.37</v>
      </c>
      <c r="S200">
        <v>3.4</v>
      </c>
      <c r="T200" t="s">
        <v>97</v>
      </c>
      <c r="U200" t="s">
        <v>39</v>
      </c>
      <c r="V200" t="s">
        <v>40</v>
      </c>
      <c r="W200" t="s">
        <v>101</v>
      </c>
      <c r="X200" t="s">
        <v>42</v>
      </c>
      <c r="Y200" t="s">
        <v>4089</v>
      </c>
      <c r="Z200" t="s">
        <v>4089</v>
      </c>
      <c r="AA200" s="9">
        <f>Table1[[#This Row],[Date]]</f>
        <v>45125</v>
      </c>
    </row>
    <row r="201" spans="1:27" x14ac:dyDescent="0.25">
      <c r="A201" t="s">
        <v>485</v>
      </c>
      <c r="B201" s="1">
        <v>45126</v>
      </c>
      <c r="C201" t="s">
        <v>27</v>
      </c>
      <c r="D201" t="s">
        <v>486</v>
      </c>
      <c r="E201" t="s">
        <v>61</v>
      </c>
      <c r="F201">
        <v>44</v>
      </c>
      <c r="G201" t="s">
        <v>62</v>
      </c>
      <c r="H201" t="s">
        <v>4088</v>
      </c>
      <c r="I201" t="s">
        <v>49</v>
      </c>
      <c r="J201" t="s">
        <v>33</v>
      </c>
      <c r="K201" t="s">
        <v>118</v>
      </c>
      <c r="L201">
        <v>8</v>
      </c>
      <c r="M201">
        <v>5</v>
      </c>
      <c r="N201" t="s">
        <v>51</v>
      </c>
      <c r="O201" t="s">
        <v>36</v>
      </c>
      <c r="P201" t="s">
        <v>53</v>
      </c>
      <c r="Q201">
        <v>46252.75</v>
      </c>
      <c r="R201">
        <v>2040.07</v>
      </c>
      <c r="S201">
        <v>5</v>
      </c>
      <c r="T201" t="s">
        <v>38</v>
      </c>
      <c r="U201" t="s">
        <v>39</v>
      </c>
      <c r="V201" t="s">
        <v>55</v>
      </c>
      <c r="W201" t="s">
        <v>101</v>
      </c>
      <c r="X201" t="s">
        <v>42</v>
      </c>
      <c r="Y201" t="s">
        <v>43</v>
      </c>
      <c r="Z201" t="s">
        <v>76</v>
      </c>
      <c r="AA201" s="9">
        <f>Table1[[#This Row],[Date]]</f>
        <v>45126</v>
      </c>
    </row>
    <row r="202" spans="1:27" x14ac:dyDescent="0.25">
      <c r="A202" t="s">
        <v>487</v>
      </c>
      <c r="B202" s="1">
        <v>45127</v>
      </c>
      <c r="C202" t="s">
        <v>27</v>
      </c>
      <c r="D202" t="s">
        <v>488</v>
      </c>
      <c r="E202" t="s">
        <v>47</v>
      </c>
      <c r="F202">
        <v>59</v>
      </c>
      <c r="G202" t="s">
        <v>62</v>
      </c>
      <c r="H202" t="s">
        <v>79</v>
      </c>
      <c r="I202" t="s">
        <v>49</v>
      </c>
      <c r="J202" t="s">
        <v>33</v>
      </c>
      <c r="K202" t="s">
        <v>34</v>
      </c>
      <c r="L202">
        <v>4</v>
      </c>
      <c r="M202">
        <v>3</v>
      </c>
      <c r="N202" t="s">
        <v>35</v>
      </c>
      <c r="O202" t="s">
        <v>36</v>
      </c>
      <c r="P202" t="s">
        <v>37</v>
      </c>
      <c r="Q202">
        <v>23092.21</v>
      </c>
      <c r="R202">
        <v>4909.04</v>
      </c>
      <c r="S202">
        <v>3.4</v>
      </c>
      <c r="T202" t="s">
        <v>64</v>
      </c>
      <c r="U202" t="s">
        <v>39</v>
      </c>
      <c r="V202" t="s">
        <v>40</v>
      </c>
      <c r="W202" t="s">
        <v>101</v>
      </c>
      <c r="X202" t="s">
        <v>42</v>
      </c>
      <c r="Y202" t="s">
        <v>113</v>
      </c>
      <c r="Z202" t="s">
        <v>4089</v>
      </c>
      <c r="AA202" s="9">
        <f>Table1[[#This Row],[Date]]</f>
        <v>45127</v>
      </c>
    </row>
    <row r="203" spans="1:27" x14ac:dyDescent="0.25">
      <c r="A203" t="s">
        <v>489</v>
      </c>
      <c r="B203" s="1">
        <v>45128</v>
      </c>
      <c r="C203" t="s">
        <v>45</v>
      </c>
      <c r="D203" t="s">
        <v>490</v>
      </c>
      <c r="E203" t="s">
        <v>61</v>
      </c>
      <c r="F203">
        <v>64</v>
      </c>
      <c r="G203" t="s">
        <v>62</v>
      </c>
      <c r="H203" t="s">
        <v>4088</v>
      </c>
      <c r="I203" t="s">
        <v>49</v>
      </c>
      <c r="J203" t="s">
        <v>33</v>
      </c>
      <c r="K203" t="s">
        <v>118</v>
      </c>
      <c r="L203">
        <v>2</v>
      </c>
      <c r="M203">
        <v>4</v>
      </c>
      <c r="N203" t="s">
        <v>80</v>
      </c>
      <c r="O203" t="s">
        <v>52</v>
      </c>
      <c r="P203" t="s">
        <v>53</v>
      </c>
      <c r="Q203">
        <v>20157.38</v>
      </c>
      <c r="R203">
        <v>1897.97</v>
      </c>
      <c r="S203">
        <v>4.0999999999999996</v>
      </c>
      <c r="T203" t="s">
        <v>97</v>
      </c>
      <c r="U203" t="s">
        <v>93</v>
      </c>
      <c r="V203" t="s">
        <v>83</v>
      </c>
      <c r="W203" t="s">
        <v>41</v>
      </c>
      <c r="X203" t="s">
        <v>42</v>
      </c>
      <c r="Y203" t="s">
        <v>43</v>
      </c>
      <c r="Z203" t="s">
        <v>94</v>
      </c>
      <c r="AA203" s="9">
        <f>Table1[[#This Row],[Date]]</f>
        <v>45128</v>
      </c>
    </row>
    <row r="204" spans="1:27" x14ac:dyDescent="0.25">
      <c r="A204" t="s">
        <v>491</v>
      </c>
      <c r="B204" s="1">
        <v>45129</v>
      </c>
      <c r="C204" t="s">
        <v>27</v>
      </c>
      <c r="D204" t="s">
        <v>492</v>
      </c>
      <c r="E204" t="s">
        <v>91</v>
      </c>
      <c r="F204">
        <v>47</v>
      </c>
      <c r="G204" t="s">
        <v>62</v>
      </c>
      <c r="H204" t="s">
        <v>79</v>
      </c>
      <c r="I204" t="s">
        <v>49</v>
      </c>
      <c r="J204" t="s">
        <v>33</v>
      </c>
      <c r="K204" t="s">
        <v>34</v>
      </c>
      <c r="L204">
        <v>10</v>
      </c>
      <c r="M204">
        <v>4</v>
      </c>
      <c r="N204" t="s">
        <v>72</v>
      </c>
      <c r="O204" t="s">
        <v>36</v>
      </c>
      <c r="P204" t="s">
        <v>82</v>
      </c>
      <c r="Q204">
        <v>40704.400000000001</v>
      </c>
      <c r="R204">
        <v>3193.13</v>
      </c>
      <c r="S204">
        <v>4.0999999999999996</v>
      </c>
      <c r="T204" t="s">
        <v>97</v>
      </c>
      <c r="U204" t="s">
        <v>39</v>
      </c>
      <c r="V204" t="s">
        <v>40</v>
      </c>
      <c r="W204" t="s">
        <v>41</v>
      </c>
      <c r="X204" t="s">
        <v>57</v>
      </c>
      <c r="Y204" t="s">
        <v>43</v>
      </c>
      <c r="Z204" t="s">
        <v>88</v>
      </c>
      <c r="AA204" s="9">
        <f>Table1[[#This Row],[Date]]</f>
        <v>45129</v>
      </c>
    </row>
    <row r="205" spans="1:27" x14ac:dyDescent="0.25">
      <c r="A205" t="s">
        <v>493</v>
      </c>
      <c r="B205" s="1">
        <v>45130</v>
      </c>
      <c r="C205" t="s">
        <v>59</v>
      </c>
      <c r="D205" t="s">
        <v>494</v>
      </c>
      <c r="E205" t="s">
        <v>69</v>
      </c>
      <c r="F205">
        <v>58</v>
      </c>
      <c r="G205" t="s">
        <v>62</v>
      </c>
      <c r="H205" t="s">
        <v>31</v>
      </c>
      <c r="I205" t="s">
        <v>32</v>
      </c>
      <c r="J205" t="s">
        <v>33</v>
      </c>
      <c r="K205" t="s">
        <v>100</v>
      </c>
      <c r="L205">
        <v>3</v>
      </c>
      <c r="M205">
        <v>1</v>
      </c>
      <c r="N205" t="s">
        <v>80</v>
      </c>
      <c r="O205" t="s">
        <v>73</v>
      </c>
      <c r="P205" t="s">
        <v>63</v>
      </c>
      <c r="Q205">
        <v>27885.7</v>
      </c>
      <c r="R205">
        <v>805.37</v>
      </c>
      <c r="S205">
        <v>2.4</v>
      </c>
      <c r="T205" t="s">
        <v>64</v>
      </c>
      <c r="U205" t="s">
        <v>65</v>
      </c>
      <c r="V205" t="s">
        <v>83</v>
      </c>
      <c r="W205" t="s">
        <v>56</v>
      </c>
      <c r="X205" t="s">
        <v>57</v>
      </c>
      <c r="Y205" t="s">
        <v>66</v>
      </c>
      <c r="Z205" t="s">
        <v>94</v>
      </c>
      <c r="AA205" s="9">
        <f>Table1[[#This Row],[Date]]</f>
        <v>45130</v>
      </c>
    </row>
    <row r="206" spans="1:27" x14ac:dyDescent="0.25">
      <c r="A206" t="s">
        <v>495</v>
      </c>
      <c r="B206" s="1">
        <v>45131</v>
      </c>
      <c r="C206" t="s">
        <v>45</v>
      </c>
      <c r="D206" t="s">
        <v>496</v>
      </c>
      <c r="E206" t="s">
        <v>47</v>
      </c>
      <c r="F206">
        <v>51</v>
      </c>
      <c r="G206" t="s">
        <v>62</v>
      </c>
      <c r="H206" t="s">
        <v>31</v>
      </c>
      <c r="I206" t="s">
        <v>32</v>
      </c>
      <c r="J206" t="s">
        <v>33</v>
      </c>
      <c r="K206" t="s">
        <v>100</v>
      </c>
      <c r="L206">
        <v>14</v>
      </c>
      <c r="M206">
        <v>5</v>
      </c>
      <c r="N206" t="s">
        <v>35</v>
      </c>
      <c r="O206" t="s">
        <v>73</v>
      </c>
      <c r="P206" t="s">
        <v>63</v>
      </c>
      <c r="Q206">
        <v>35169.11</v>
      </c>
      <c r="R206">
        <v>4902.24</v>
      </c>
      <c r="S206">
        <v>2.5</v>
      </c>
      <c r="T206" t="s">
        <v>64</v>
      </c>
      <c r="U206" t="s">
        <v>87</v>
      </c>
      <c r="V206" t="s">
        <v>83</v>
      </c>
      <c r="W206" t="s">
        <v>41</v>
      </c>
      <c r="X206" t="s">
        <v>57</v>
      </c>
      <c r="Y206" t="s">
        <v>66</v>
      </c>
      <c r="Z206" t="s">
        <v>94</v>
      </c>
      <c r="AA206" s="9">
        <f>Table1[[#This Row],[Date]]</f>
        <v>45131</v>
      </c>
    </row>
    <row r="207" spans="1:27" x14ac:dyDescent="0.25">
      <c r="A207" t="s">
        <v>497</v>
      </c>
      <c r="B207" s="1">
        <v>45132</v>
      </c>
      <c r="C207" t="s">
        <v>59</v>
      </c>
      <c r="D207" t="s">
        <v>498</v>
      </c>
      <c r="E207" t="s">
        <v>91</v>
      </c>
      <c r="F207">
        <v>54</v>
      </c>
      <c r="G207" t="s">
        <v>30</v>
      </c>
      <c r="H207" t="s">
        <v>48</v>
      </c>
      <c r="I207" t="s">
        <v>49</v>
      </c>
      <c r="J207" t="s">
        <v>33</v>
      </c>
      <c r="K207" t="s">
        <v>50</v>
      </c>
      <c r="L207">
        <v>11</v>
      </c>
      <c r="M207">
        <v>1</v>
      </c>
      <c r="N207" t="s">
        <v>80</v>
      </c>
      <c r="O207" t="s">
        <v>52</v>
      </c>
      <c r="P207" t="s">
        <v>37</v>
      </c>
      <c r="Q207">
        <v>32272.97</v>
      </c>
      <c r="R207">
        <v>3519.93</v>
      </c>
      <c r="S207">
        <v>3.9</v>
      </c>
      <c r="T207" t="s">
        <v>92</v>
      </c>
      <c r="U207" t="s">
        <v>65</v>
      </c>
      <c r="V207" t="s">
        <v>40</v>
      </c>
      <c r="W207" t="s">
        <v>56</v>
      </c>
      <c r="X207" t="s">
        <v>57</v>
      </c>
      <c r="Y207" t="s">
        <v>66</v>
      </c>
      <c r="Z207" t="s">
        <v>84</v>
      </c>
      <c r="AA207" s="9">
        <f>Table1[[#This Row],[Date]]</f>
        <v>45132</v>
      </c>
    </row>
    <row r="208" spans="1:27" x14ac:dyDescent="0.25">
      <c r="A208" t="s">
        <v>499</v>
      </c>
      <c r="B208" s="1">
        <v>45133</v>
      </c>
      <c r="C208" t="s">
        <v>45</v>
      </c>
      <c r="D208" t="s">
        <v>500</v>
      </c>
      <c r="E208" t="s">
        <v>91</v>
      </c>
      <c r="F208">
        <v>23</v>
      </c>
      <c r="G208" t="s">
        <v>62</v>
      </c>
      <c r="H208" t="s">
        <v>48</v>
      </c>
      <c r="I208" t="s">
        <v>49</v>
      </c>
      <c r="J208" t="s">
        <v>33</v>
      </c>
      <c r="K208" t="s">
        <v>50</v>
      </c>
      <c r="L208">
        <v>4</v>
      </c>
      <c r="M208">
        <v>2</v>
      </c>
      <c r="N208" t="s">
        <v>80</v>
      </c>
      <c r="O208" t="s">
        <v>52</v>
      </c>
      <c r="P208" t="s">
        <v>63</v>
      </c>
      <c r="Q208">
        <v>10185.780000000001</v>
      </c>
      <c r="R208">
        <v>3766.89</v>
      </c>
      <c r="S208">
        <v>3</v>
      </c>
      <c r="T208" t="s">
        <v>64</v>
      </c>
      <c r="U208" t="s">
        <v>93</v>
      </c>
      <c r="V208" t="s">
        <v>83</v>
      </c>
      <c r="W208" t="s">
        <v>56</v>
      </c>
      <c r="X208" t="s">
        <v>57</v>
      </c>
      <c r="Y208" t="s">
        <v>75</v>
      </c>
      <c r="Z208" t="s">
        <v>88</v>
      </c>
      <c r="AA208" s="9">
        <f>Table1[[#This Row],[Date]]</f>
        <v>45133</v>
      </c>
    </row>
    <row r="209" spans="1:27" x14ac:dyDescent="0.25">
      <c r="A209" t="s">
        <v>501</v>
      </c>
      <c r="B209" s="1">
        <v>45134</v>
      </c>
      <c r="C209" t="s">
        <v>45</v>
      </c>
      <c r="D209" t="s">
        <v>502</v>
      </c>
      <c r="E209" t="s">
        <v>47</v>
      </c>
      <c r="F209">
        <v>24</v>
      </c>
      <c r="G209" t="s">
        <v>70</v>
      </c>
      <c r="H209" t="s">
        <v>48</v>
      </c>
      <c r="I209" t="s">
        <v>49</v>
      </c>
      <c r="J209" t="s">
        <v>33</v>
      </c>
      <c r="K209" t="s">
        <v>50</v>
      </c>
      <c r="L209">
        <v>9</v>
      </c>
      <c r="M209">
        <v>2</v>
      </c>
      <c r="N209" t="s">
        <v>51</v>
      </c>
      <c r="O209" t="s">
        <v>81</v>
      </c>
      <c r="P209" t="s">
        <v>82</v>
      </c>
      <c r="Q209">
        <v>42705.15</v>
      </c>
      <c r="R209">
        <v>328.88</v>
      </c>
      <c r="S209">
        <v>3.3</v>
      </c>
      <c r="T209" t="s">
        <v>97</v>
      </c>
      <c r="U209" t="s">
        <v>87</v>
      </c>
      <c r="V209" t="s">
        <v>40</v>
      </c>
      <c r="W209" t="s">
        <v>41</v>
      </c>
      <c r="X209" t="s">
        <v>42</v>
      </c>
      <c r="Y209" t="s">
        <v>66</v>
      </c>
      <c r="Z209" t="s">
        <v>88</v>
      </c>
      <c r="AA209" s="9">
        <f>Table1[[#This Row],[Date]]</f>
        <v>45134</v>
      </c>
    </row>
    <row r="210" spans="1:27" x14ac:dyDescent="0.25">
      <c r="A210" t="s">
        <v>503</v>
      </c>
      <c r="B210" s="1">
        <v>45135</v>
      </c>
      <c r="C210" t="s">
        <v>103</v>
      </c>
      <c r="D210" t="s">
        <v>504</v>
      </c>
      <c r="E210" t="s">
        <v>61</v>
      </c>
      <c r="F210">
        <v>49</v>
      </c>
      <c r="G210" t="s">
        <v>30</v>
      </c>
      <c r="H210" t="s">
        <v>31</v>
      </c>
      <c r="I210" t="s">
        <v>32</v>
      </c>
      <c r="J210" t="s">
        <v>33</v>
      </c>
      <c r="K210" t="s">
        <v>100</v>
      </c>
      <c r="L210">
        <v>13</v>
      </c>
      <c r="M210">
        <v>2</v>
      </c>
      <c r="N210" t="s">
        <v>51</v>
      </c>
      <c r="O210" t="s">
        <v>36</v>
      </c>
      <c r="P210" t="s">
        <v>82</v>
      </c>
      <c r="Q210">
        <v>12201.43</v>
      </c>
      <c r="R210">
        <v>3817.09</v>
      </c>
      <c r="S210">
        <v>3.9</v>
      </c>
      <c r="T210" t="s">
        <v>92</v>
      </c>
      <c r="U210" t="s">
        <v>87</v>
      </c>
      <c r="V210" t="s">
        <v>74</v>
      </c>
      <c r="W210" t="s">
        <v>56</v>
      </c>
      <c r="X210" t="s">
        <v>57</v>
      </c>
      <c r="Y210" t="s">
        <v>66</v>
      </c>
      <c r="Z210" t="s">
        <v>88</v>
      </c>
      <c r="AA210" s="9">
        <f>Table1[[#This Row],[Date]]</f>
        <v>45135</v>
      </c>
    </row>
    <row r="211" spans="1:27" x14ac:dyDescent="0.25">
      <c r="A211" t="s">
        <v>505</v>
      </c>
      <c r="B211" s="1">
        <v>45136</v>
      </c>
      <c r="C211" t="s">
        <v>59</v>
      </c>
      <c r="D211" t="s">
        <v>506</v>
      </c>
      <c r="E211" t="s">
        <v>91</v>
      </c>
      <c r="F211">
        <v>49</v>
      </c>
      <c r="G211" t="s">
        <v>62</v>
      </c>
      <c r="H211" t="s">
        <v>4087</v>
      </c>
      <c r="I211" t="s">
        <v>32</v>
      </c>
      <c r="J211" t="s">
        <v>33</v>
      </c>
      <c r="K211" t="s">
        <v>71</v>
      </c>
      <c r="L211">
        <v>11</v>
      </c>
      <c r="M211">
        <v>4</v>
      </c>
      <c r="N211" t="s">
        <v>72</v>
      </c>
      <c r="O211" t="s">
        <v>81</v>
      </c>
      <c r="P211" t="s">
        <v>63</v>
      </c>
      <c r="Q211">
        <v>46817.26</v>
      </c>
      <c r="R211">
        <v>3873.62</v>
      </c>
      <c r="S211">
        <v>4.0999999999999996</v>
      </c>
      <c r="T211" t="s">
        <v>92</v>
      </c>
      <c r="U211" t="s">
        <v>87</v>
      </c>
      <c r="V211" t="s">
        <v>40</v>
      </c>
      <c r="W211" t="s">
        <v>101</v>
      </c>
      <c r="X211" t="s">
        <v>57</v>
      </c>
      <c r="Y211" t="s">
        <v>113</v>
      </c>
      <c r="Z211" t="s">
        <v>76</v>
      </c>
      <c r="AA211" s="9">
        <f>Table1[[#This Row],[Date]]</f>
        <v>45136</v>
      </c>
    </row>
    <row r="212" spans="1:27" x14ac:dyDescent="0.25">
      <c r="A212" t="s">
        <v>507</v>
      </c>
      <c r="B212" s="1">
        <v>45137</v>
      </c>
      <c r="C212" t="s">
        <v>27</v>
      </c>
      <c r="D212" t="s">
        <v>508</v>
      </c>
      <c r="E212" t="s">
        <v>29</v>
      </c>
      <c r="F212">
        <v>42</v>
      </c>
      <c r="G212" t="s">
        <v>70</v>
      </c>
      <c r="H212" t="s">
        <v>31</v>
      </c>
      <c r="I212" t="s">
        <v>32</v>
      </c>
      <c r="J212" t="s">
        <v>33</v>
      </c>
      <c r="K212" t="s">
        <v>100</v>
      </c>
      <c r="L212">
        <v>10</v>
      </c>
      <c r="M212">
        <v>5</v>
      </c>
      <c r="N212" t="s">
        <v>51</v>
      </c>
      <c r="O212" t="s">
        <v>36</v>
      </c>
      <c r="P212" t="s">
        <v>37</v>
      </c>
      <c r="Q212">
        <v>14776.85</v>
      </c>
      <c r="R212">
        <v>3358.86</v>
      </c>
      <c r="S212">
        <v>2.1</v>
      </c>
      <c r="T212" t="s">
        <v>64</v>
      </c>
      <c r="U212" t="s">
        <v>39</v>
      </c>
      <c r="V212" t="s">
        <v>74</v>
      </c>
      <c r="W212" t="s">
        <v>101</v>
      </c>
      <c r="X212" t="s">
        <v>57</v>
      </c>
      <c r="Y212" t="s">
        <v>4089</v>
      </c>
      <c r="Z212" t="s">
        <v>4089</v>
      </c>
      <c r="AA212" s="9">
        <f>Table1[[#This Row],[Date]]</f>
        <v>45137</v>
      </c>
    </row>
    <row r="213" spans="1:27" x14ac:dyDescent="0.25">
      <c r="A213" t="s">
        <v>509</v>
      </c>
      <c r="B213" s="1">
        <v>45138</v>
      </c>
      <c r="C213" t="s">
        <v>27</v>
      </c>
      <c r="D213" t="s">
        <v>510</v>
      </c>
      <c r="E213" t="s">
        <v>91</v>
      </c>
      <c r="F213">
        <v>50</v>
      </c>
      <c r="G213" t="s">
        <v>62</v>
      </c>
      <c r="H213" t="s">
        <v>4088</v>
      </c>
      <c r="I213" t="s">
        <v>49</v>
      </c>
      <c r="J213" t="s">
        <v>33</v>
      </c>
      <c r="K213" t="s">
        <v>118</v>
      </c>
      <c r="L213">
        <v>14</v>
      </c>
      <c r="M213">
        <v>1</v>
      </c>
      <c r="N213" t="s">
        <v>80</v>
      </c>
      <c r="O213" t="s">
        <v>36</v>
      </c>
      <c r="P213" t="s">
        <v>37</v>
      </c>
      <c r="Q213">
        <v>37492.410000000003</v>
      </c>
      <c r="R213">
        <v>1459.55</v>
      </c>
      <c r="S213">
        <v>1.6</v>
      </c>
      <c r="T213" t="s">
        <v>54</v>
      </c>
      <c r="U213" t="s">
        <v>93</v>
      </c>
      <c r="V213" t="s">
        <v>74</v>
      </c>
      <c r="W213" t="s">
        <v>101</v>
      </c>
      <c r="X213" t="s">
        <v>42</v>
      </c>
      <c r="Y213" t="s">
        <v>4089</v>
      </c>
      <c r="Z213" t="s">
        <v>76</v>
      </c>
      <c r="AA213" s="9">
        <f>Table1[[#This Row],[Date]]</f>
        <v>45138</v>
      </c>
    </row>
    <row r="214" spans="1:27" x14ac:dyDescent="0.25">
      <c r="A214" t="s">
        <v>511</v>
      </c>
      <c r="B214" s="1">
        <v>45139</v>
      </c>
      <c r="C214" t="s">
        <v>59</v>
      </c>
      <c r="D214" t="s">
        <v>512</v>
      </c>
      <c r="E214" t="s">
        <v>61</v>
      </c>
      <c r="F214">
        <v>24</v>
      </c>
      <c r="G214" t="s">
        <v>70</v>
      </c>
      <c r="H214" t="s">
        <v>31</v>
      </c>
      <c r="I214" t="s">
        <v>32</v>
      </c>
      <c r="J214" t="s">
        <v>33</v>
      </c>
      <c r="K214" t="s">
        <v>100</v>
      </c>
      <c r="L214">
        <v>4</v>
      </c>
      <c r="M214">
        <v>1</v>
      </c>
      <c r="N214" t="s">
        <v>51</v>
      </c>
      <c r="O214" t="s">
        <v>52</v>
      </c>
      <c r="P214" t="s">
        <v>82</v>
      </c>
      <c r="Q214">
        <v>16378.8</v>
      </c>
      <c r="R214">
        <v>2448.4499999999998</v>
      </c>
      <c r="S214">
        <v>2.2000000000000002</v>
      </c>
      <c r="T214" t="s">
        <v>64</v>
      </c>
      <c r="U214" t="s">
        <v>65</v>
      </c>
      <c r="V214" t="s">
        <v>40</v>
      </c>
      <c r="W214" t="s">
        <v>56</v>
      </c>
      <c r="X214" t="s">
        <v>57</v>
      </c>
      <c r="Y214" t="s">
        <v>4089</v>
      </c>
      <c r="Z214" t="s">
        <v>88</v>
      </c>
      <c r="AA214" s="9">
        <f>Table1[[#This Row],[Date]]</f>
        <v>45139</v>
      </c>
    </row>
    <row r="215" spans="1:27" x14ac:dyDescent="0.25">
      <c r="A215" t="s">
        <v>513</v>
      </c>
      <c r="B215" s="1">
        <v>45140</v>
      </c>
      <c r="C215" t="s">
        <v>27</v>
      </c>
      <c r="D215" t="s">
        <v>514</v>
      </c>
      <c r="E215" t="s">
        <v>61</v>
      </c>
      <c r="F215">
        <v>69</v>
      </c>
      <c r="G215" t="s">
        <v>70</v>
      </c>
      <c r="H215" t="s">
        <v>31</v>
      </c>
      <c r="I215" t="s">
        <v>32</v>
      </c>
      <c r="J215" t="s">
        <v>33</v>
      </c>
      <c r="K215" t="s">
        <v>100</v>
      </c>
      <c r="L215">
        <v>7</v>
      </c>
      <c r="M215">
        <v>2</v>
      </c>
      <c r="N215" t="s">
        <v>35</v>
      </c>
      <c r="O215" t="s">
        <v>81</v>
      </c>
      <c r="P215" t="s">
        <v>63</v>
      </c>
      <c r="Q215">
        <v>17935.91</v>
      </c>
      <c r="R215">
        <v>552.16999999999996</v>
      </c>
      <c r="S215">
        <v>3</v>
      </c>
      <c r="T215" t="s">
        <v>64</v>
      </c>
      <c r="U215" t="s">
        <v>39</v>
      </c>
      <c r="V215" t="s">
        <v>55</v>
      </c>
      <c r="W215" t="s">
        <v>56</v>
      </c>
      <c r="X215" t="s">
        <v>57</v>
      </c>
      <c r="Y215" t="s">
        <v>75</v>
      </c>
      <c r="Z215" t="s">
        <v>84</v>
      </c>
      <c r="AA215" s="9">
        <f>Table1[[#This Row],[Date]]</f>
        <v>45140</v>
      </c>
    </row>
    <row r="216" spans="1:27" x14ac:dyDescent="0.25">
      <c r="A216" t="s">
        <v>515</v>
      </c>
      <c r="B216" s="1">
        <v>45141</v>
      </c>
      <c r="C216" t="s">
        <v>27</v>
      </c>
      <c r="D216" t="s">
        <v>516</v>
      </c>
      <c r="E216" t="s">
        <v>29</v>
      </c>
      <c r="F216">
        <v>29</v>
      </c>
      <c r="G216" t="s">
        <v>70</v>
      </c>
      <c r="H216" t="s">
        <v>79</v>
      </c>
      <c r="I216" t="s">
        <v>49</v>
      </c>
      <c r="J216" t="s">
        <v>33</v>
      </c>
      <c r="K216" t="s">
        <v>34</v>
      </c>
      <c r="L216">
        <v>8</v>
      </c>
      <c r="M216">
        <v>5</v>
      </c>
      <c r="N216" t="s">
        <v>80</v>
      </c>
      <c r="O216" t="s">
        <v>81</v>
      </c>
      <c r="P216" t="s">
        <v>82</v>
      </c>
      <c r="Q216">
        <v>17570.09</v>
      </c>
      <c r="R216">
        <v>2357.94</v>
      </c>
      <c r="S216">
        <v>2.4</v>
      </c>
      <c r="T216" t="s">
        <v>64</v>
      </c>
      <c r="U216" t="s">
        <v>87</v>
      </c>
      <c r="V216" t="s">
        <v>55</v>
      </c>
      <c r="W216" t="s">
        <v>101</v>
      </c>
      <c r="X216" t="s">
        <v>57</v>
      </c>
      <c r="Y216" t="s">
        <v>43</v>
      </c>
      <c r="Z216" t="s">
        <v>94</v>
      </c>
      <c r="AA216" s="9">
        <f>Table1[[#This Row],[Date]]</f>
        <v>45141</v>
      </c>
    </row>
    <row r="217" spans="1:27" x14ac:dyDescent="0.25">
      <c r="A217" t="s">
        <v>517</v>
      </c>
      <c r="B217" s="1">
        <v>45142</v>
      </c>
      <c r="C217" t="s">
        <v>59</v>
      </c>
      <c r="D217" t="s">
        <v>518</v>
      </c>
      <c r="E217" t="s">
        <v>91</v>
      </c>
      <c r="F217">
        <v>33</v>
      </c>
      <c r="G217" t="s">
        <v>70</v>
      </c>
      <c r="H217" t="s">
        <v>79</v>
      </c>
      <c r="I217" t="s">
        <v>49</v>
      </c>
      <c r="J217" t="s">
        <v>33</v>
      </c>
      <c r="K217" t="s">
        <v>34</v>
      </c>
      <c r="L217">
        <v>2</v>
      </c>
      <c r="M217">
        <v>5</v>
      </c>
      <c r="N217" t="s">
        <v>80</v>
      </c>
      <c r="O217" t="s">
        <v>36</v>
      </c>
      <c r="P217" t="s">
        <v>82</v>
      </c>
      <c r="Q217">
        <v>38150.94</v>
      </c>
      <c r="R217">
        <v>1219.1199999999999</v>
      </c>
      <c r="S217">
        <v>3.3</v>
      </c>
      <c r="T217" t="s">
        <v>64</v>
      </c>
      <c r="U217" t="s">
        <v>65</v>
      </c>
      <c r="V217" t="s">
        <v>40</v>
      </c>
      <c r="W217" t="s">
        <v>41</v>
      </c>
      <c r="X217" t="s">
        <v>57</v>
      </c>
      <c r="Y217" t="s">
        <v>66</v>
      </c>
      <c r="Z217" t="s">
        <v>94</v>
      </c>
      <c r="AA217" s="9">
        <f>Table1[[#This Row],[Date]]</f>
        <v>45142</v>
      </c>
    </row>
    <row r="218" spans="1:27" x14ac:dyDescent="0.25">
      <c r="A218" t="s">
        <v>519</v>
      </c>
      <c r="B218" s="1">
        <v>45143</v>
      </c>
      <c r="C218" t="s">
        <v>45</v>
      </c>
      <c r="D218" t="s">
        <v>520</v>
      </c>
      <c r="E218" t="s">
        <v>61</v>
      </c>
      <c r="F218">
        <v>33</v>
      </c>
      <c r="G218" t="s">
        <v>30</v>
      </c>
      <c r="H218" t="s">
        <v>79</v>
      </c>
      <c r="I218" t="s">
        <v>49</v>
      </c>
      <c r="J218" t="s">
        <v>33</v>
      </c>
      <c r="K218" t="s">
        <v>34</v>
      </c>
      <c r="L218">
        <v>8</v>
      </c>
      <c r="M218">
        <v>3</v>
      </c>
      <c r="N218" t="s">
        <v>80</v>
      </c>
      <c r="O218" t="s">
        <v>36</v>
      </c>
      <c r="P218" t="s">
        <v>53</v>
      </c>
      <c r="Q218">
        <v>29170.31</v>
      </c>
      <c r="R218">
        <v>1745.48</v>
      </c>
      <c r="S218">
        <v>1.2</v>
      </c>
      <c r="T218" t="s">
        <v>54</v>
      </c>
      <c r="U218" t="s">
        <v>65</v>
      </c>
      <c r="V218" t="s">
        <v>40</v>
      </c>
      <c r="W218" t="s">
        <v>101</v>
      </c>
      <c r="X218" t="s">
        <v>57</v>
      </c>
      <c r="Y218" t="s">
        <v>113</v>
      </c>
      <c r="Z218" t="s">
        <v>76</v>
      </c>
      <c r="AA218" s="9">
        <f>Table1[[#This Row],[Date]]</f>
        <v>45143</v>
      </c>
    </row>
    <row r="219" spans="1:27" x14ac:dyDescent="0.25">
      <c r="A219" t="s">
        <v>521</v>
      </c>
      <c r="B219" s="1">
        <v>45144</v>
      </c>
      <c r="C219" t="s">
        <v>59</v>
      </c>
      <c r="D219" t="s">
        <v>522</v>
      </c>
      <c r="E219" t="s">
        <v>47</v>
      </c>
      <c r="F219">
        <v>60</v>
      </c>
      <c r="G219" t="s">
        <v>30</v>
      </c>
      <c r="H219" t="s">
        <v>31</v>
      </c>
      <c r="I219" t="s">
        <v>32</v>
      </c>
      <c r="J219" t="s">
        <v>33</v>
      </c>
      <c r="K219" t="s">
        <v>100</v>
      </c>
      <c r="L219">
        <v>5</v>
      </c>
      <c r="M219">
        <v>5</v>
      </c>
      <c r="N219" t="s">
        <v>35</v>
      </c>
      <c r="O219" t="s">
        <v>52</v>
      </c>
      <c r="P219" t="s">
        <v>82</v>
      </c>
      <c r="Q219">
        <v>44498.77</v>
      </c>
      <c r="R219">
        <v>813</v>
      </c>
      <c r="S219">
        <v>3</v>
      </c>
      <c r="T219" t="s">
        <v>64</v>
      </c>
      <c r="U219" t="s">
        <v>65</v>
      </c>
      <c r="V219" t="s">
        <v>83</v>
      </c>
      <c r="W219" t="s">
        <v>41</v>
      </c>
      <c r="X219" t="s">
        <v>42</v>
      </c>
      <c r="Y219" t="s">
        <v>75</v>
      </c>
      <c r="Z219" t="s">
        <v>76</v>
      </c>
      <c r="AA219" s="9">
        <f>Table1[[#This Row],[Date]]</f>
        <v>45144</v>
      </c>
    </row>
    <row r="220" spans="1:27" x14ac:dyDescent="0.25">
      <c r="A220" t="s">
        <v>523</v>
      </c>
      <c r="B220" s="1">
        <v>45145</v>
      </c>
      <c r="C220" t="s">
        <v>45</v>
      </c>
      <c r="D220" t="s">
        <v>524</v>
      </c>
      <c r="E220" t="s">
        <v>69</v>
      </c>
      <c r="F220">
        <v>53</v>
      </c>
      <c r="G220" t="s">
        <v>70</v>
      </c>
      <c r="H220" t="s">
        <v>4087</v>
      </c>
      <c r="I220" t="s">
        <v>32</v>
      </c>
      <c r="J220" t="s">
        <v>33</v>
      </c>
      <c r="K220" t="s">
        <v>71</v>
      </c>
      <c r="L220">
        <v>6</v>
      </c>
      <c r="M220">
        <v>5</v>
      </c>
      <c r="N220" t="s">
        <v>80</v>
      </c>
      <c r="O220" t="s">
        <v>73</v>
      </c>
      <c r="P220" t="s">
        <v>37</v>
      </c>
      <c r="Q220">
        <v>17446.52</v>
      </c>
      <c r="R220">
        <v>1150.27</v>
      </c>
      <c r="S220">
        <v>2.5</v>
      </c>
      <c r="T220" t="s">
        <v>64</v>
      </c>
      <c r="U220" t="s">
        <v>93</v>
      </c>
      <c r="V220" t="s">
        <v>83</v>
      </c>
      <c r="W220" t="s">
        <v>41</v>
      </c>
      <c r="X220" t="s">
        <v>57</v>
      </c>
      <c r="Y220" t="s">
        <v>4089</v>
      </c>
      <c r="Z220" t="s">
        <v>84</v>
      </c>
      <c r="AA220" s="9">
        <f>Table1[[#This Row],[Date]]</f>
        <v>45145</v>
      </c>
    </row>
    <row r="221" spans="1:27" x14ac:dyDescent="0.25">
      <c r="A221" t="s">
        <v>525</v>
      </c>
      <c r="B221" s="1">
        <v>45146</v>
      </c>
      <c r="C221" t="s">
        <v>27</v>
      </c>
      <c r="D221" t="s">
        <v>526</v>
      </c>
      <c r="E221" t="s">
        <v>69</v>
      </c>
      <c r="F221">
        <v>30</v>
      </c>
      <c r="G221" t="s">
        <v>62</v>
      </c>
      <c r="H221" t="s">
        <v>4088</v>
      </c>
      <c r="I221" t="s">
        <v>49</v>
      </c>
      <c r="J221" t="s">
        <v>33</v>
      </c>
      <c r="K221" t="s">
        <v>118</v>
      </c>
      <c r="L221">
        <v>9</v>
      </c>
      <c r="M221">
        <v>1</v>
      </c>
      <c r="N221" t="s">
        <v>51</v>
      </c>
      <c r="O221" t="s">
        <v>81</v>
      </c>
      <c r="P221" t="s">
        <v>63</v>
      </c>
      <c r="Q221">
        <v>35523.65</v>
      </c>
      <c r="R221">
        <v>382.84</v>
      </c>
      <c r="S221">
        <v>3.1</v>
      </c>
      <c r="T221" t="s">
        <v>64</v>
      </c>
      <c r="U221" t="s">
        <v>39</v>
      </c>
      <c r="V221" t="s">
        <v>40</v>
      </c>
      <c r="W221" t="s">
        <v>56</v>
      </c>
      <c r="X221" t="s">
        <v>57</v>
      </c>
      <c r="Y221" t="s">
        <v>75</v>
      </c>
      <c r="Z221" t="s">
        <v>94</v>
      </c>
      <c r="AA221" s="9">
        <f>Table1[[#This Row],[Date]]</f>
        <v>45146</v>
      </c>
    </row>
    <row r="222" spans="1:27" x14ac:dyDescent="0.25">
      <c r="A222" t="s">
        <v>527</v>
      </c>
      <c r="B222" s="1">
        <v>45147</v>
      </c>
      <c r="C222" t="s">
        <v>27</v>
      </c>
      <c r="D222" t="s">
        <v>528</v>
      </c>
      <c r="E222" t="s">
        <v>69</v>
      </c>
      <c r="F222">
        <v>24</v>
      </c>
      <c r="G222" t="s">
        <v>70</v>
      </c>
      <c r="H222" t="s">
        <v>4088</v>
      </c>
      <c r="I222" t="s">
        <v>49</v>
      </c>
      <c r="J222" t="s">
        <v>33</v>
      </c>
      <c r="K222" t="s">
        <v>118</v>
      </c>
      <c r="L222">
        <v>5</v>
      </c>
      <c r="M222">
        <v>5</v>
      </c>
      <c r="N222" t="s">
        <v>35</v>
      </c>
      <c r="O222" t="s">
        <v>81</v>
      </c>
      <c r="P222" t="s">
        <v>63</v>
      </c>
      <c r="Q222">
        <v>38388.58</v>
      </c>
      <c r="R222">
        <v>4599.51</v>
      </c>
      <c r="S222">
        <v>2.7</v>
      </c>
      <c r="T222" t="s">
        <v>64</v>
      </c>
      <c r="U222" t="s">
        <v>93</v>
      </c>
      <c r="V222" t="s">
        <v>55</v>
      </c>
      <c r="W222" t="s">
        <v>56</v>
      </c>
      <c r="X222" t="s">
        <v>57</v>
      </c>
      <c r="Y222" t="s">
        <v>113</v>
      </c>
      <c r="Z222" t="s">
        <v>76</v>
      </c>
      <c r="AA222" s="9">
        <f>Table1[[#This Row],[Date]]</f>
        <v>45147</v>
      </c>
    </row>
    <row r="223" spans="1:27" x14ac:dyDescent="0.25">
      <c r="A223" t="s">
        <v>529</v>
      </c>
      <c r="B223" s="1">
        <v>45148</v>
      </c>
      <c r="C223" t="s">
        <v>27</v>
      </c>
      <c r="D223" t="s">
        <v>530</v>
      </c>
      <c r="E223" t="s">
        <v>91</v>
      </c>
      <c r="F223">
        <v>53</v>
      </c>
      <c r="G223" t="s">
        <v>30</v>
      </c>
      <c r="H223" t="s">
        <v>4087</v>
      </c>
      <c r="I223" t="s">
        <v>32</v>
      </c>
      <c r="J223" t="s">
        <v>33</v>
      </c>
      <c r="K223" t="s">
        <v>71</v>
      </c>
      <c r="L223">
        <v>5</v>
      </c>
      <c r="M223">
        <v>5</v>
      </c>
      <c r="N223" t="s">
        <v>80</v>
      </c>
      <c r="O223" t="s">
        <v>52</v>
      </c>
      <c r="P223" t="s">
        <v>53</v>
      </c>
      <c r="Q223">
        <v>10119.66</v>
      </c>
      <c r="R223">
        <v>2652.05</v>
      </c>
      <c r="S223">
        <v>2.1</v>
      </c>
      <c r="T223" t="s">
        <v>64</v>
      </c>
      <c r="U223" t="s">
        <v>87</v>
      </c>
      <c r="V223" t="s">
        <v>83</v>
      </c>
      <c r="W223" t="s">
        <v>41</v>
      </c>
      <c r="X223" t="s">
        <v>42</v>
      </c>
      <c r="Y223" t="s">
        <v>75</v>
      </c>
      <c r="Z223" t="s">
        <v>4089</v>
      </c>
      <c r="AA223" s="9">
        <f>Table1[[#This Row],[Date]]</f>
        <v>45148</v>
      </c>
    </row>
    <row r="224" spans="1:27" x14ac:dyDescent="0.25">
      <c r="A224" t="s">
        <v>531</v>
      </c>
      <c r="B224" s="1">
        <v>45149</v>
      </c>
      <c r="C224" t="s">
        <v>103</v>
      </c>
      <c r="D224" t="s">
        <v>532</v>
      </c>
      <c r="E224" t="s">
        <v>29</v>
      </c>
      <c r="F224">
        <v>64</v>
      </c>
      <c r="G224" t="s">
        <v>62</v>
      </c>
      <c r="H224" t="s">
        <v>4087</v>
      </c>
      <c r="I224" t="s">
        <v>32</v>
      </c>
      <c r="J224" t="s">
        <v>33</v>
      </c>
      <c r="K224" t="s">
        <v>71</v>
      </c>
      <c r="L224">
        <v>9</v>
      </c>
      <c r="M224">
        <v>1</v>
      </c>
      <c r="N224" t="s">
        <v>51</v>
      </c>
      <c r="O224" t="s">
        <v>52</v>
      </c>
      <c r="P224" t="s">
        <v>53</v>
      </c>
      <c r="Q224">
        <v>21827.7</v>
      </c>
      <c r="R224">
        <v>1983.71</v>
      </c>
      <c r="S224">
        <v>4.5999999999999996</v>
      </c>
      <c r="T224" t="s">
        <v>38</v>
      </c>
      <c r="U224" t="s">
        <v>87</v>
      </c>
      <c r="V224" t="s">
        <v>83</v>
      </c>
      <c r="W224" t="s">
        <v>41</v>
      </c>
      <c r="X224" t="s">
        <v>57</v>
      </c>
      <c r="Y224" t="s">
        <v>4089</v>
      </c>
      <c r="Z224" t="s">
        <v>76</v>
      </c>
      <c r="AA224" s="9">
        <f>Table1[[#This Row],[Date]]</f>
        <v>45149</v>
      </c>
    </row>
    <row r="225" spans="1:27" x14ac:dyDescent="0.25">
      <c r="A225" t="s">
        <v>533</v>
      </c>
      <c r="B225" s="1">
        <v>45150</v>
      </c>
      <c r="C225" t="s">
        <v>45</v>
      </c>
      <c r="D225" t="s">
        <v>534</v>
      </c>
      <c r="E225" t="s">
        <v>61</v>
      </c>
      <c r="F225">
        <v>68</v>
      </c>
      <c r="G225" t="s">
        <v>30</v>
      </c>
      <c r="H225" t="s">
        <v>4088</v>
      </c>
      <c r="I225" t="s">
        <v>49</v>
      </c>
      <c r="J225" t="s">
        <v>33</v>
      </c>
      <c r="K225" t="s">
        <v>118</v>
      </c>
      <c r="L225">
        <v>6</v>
      </c>
      <c r="M225">
        <v>5</v>
      </c>
      <c r="N225" t="s">
        <v>51</v>
      </c>
      <c r="O225" t="s">
        <v>81</v>
      </c>
      <c r="P225" t="s">
        <v>37</v>
      </c>
      <c r="Q225">
        <v>25692.42</v>
      </c>
      <c r="R225">
        <v>2675.15</v>
      </c>
      <c r="S225">
        <v>1.7</v>
      </c>
      <c r="T225" t="s">
        <v>54</v>
      </c>
      <c r="U225" t="s">
        <v>65</v>
      </c>
      <c r="V225" t="s">
        <v>55</v>
      </c>
      <c r="W225" t="s">
        <v>41</v>
      </c>
      <c r="X225" t="s">
        <v>57</v>
      </c>
      <c r="Y225" t="s">
        <v>43</v>
      </c>
      <c r="Z225" t="s">
        <v>76</v>
      </c>
      <c r="AA225" s="9">
        <f>Table1[[#This Row],[Date]]</f>
        <v>45150</v>
      </c>
    </row>
    <row r="226" spans="1:27" x14ac:dyDescent="0.25">
      <c r="A226" t="s">
        <v>535</v>
      </c>
      <c r="B226" s="1">
        <v>45151</v>
      </c>
      <c r="C226" t="s">
        <v>103</v>
      </c>
      <c r="D226" t="s">
        <v>536</v>
      </c>
      <c r="E226" t="s">
        <v>47</v>
      </c>
      <c r="F226">
        <v>26</v>
      </c>
      <c r="G226" t="s">
        <v>30</v>
      </c>
      <c r="H226" t="s">
        <v>48</v>
      </c>
      <c r="I226" t="s">
        <v>49</v>
      </c>
      <c r="J226" t="s">
        <v>33</v>
      </c>
      <c r="K226" t="s">
        <v>50</v>
      </c>
      <c r="L226">
        <v>14</v>
      </c>
      <c r="M226">
        <v>1</v>
      </c>
      <c r="N226" t="s">
        <v>72</v>
      </c>
      <c r="O226" t="s">
        <v>81</v>
      </c>
      <c r="P226" t="s">
        <v>53</v>
      </c>
      <c r="Q226">
        <v>19717.310000000001</v>
      </c>
      <c r="R226">
        <v>3141.47</v>
      </c>
      <c r="S226">
        <v>3.7</v>
      </c>
      <c r="T226" t="s">
        <v>92</v>
      </c>
      <c r="U226" t="s">
        <v>65</v>
      </c>
      <c r="V226" t="s">
        <v>40</v>
      </c>
      <c r="W226" t="s">
        <v>56</v>
      </c>
      <c r="X226" t="s">
        <v>42</v>
      </c>
      <c r="Y226" t="s">
        <v>4089</v>
      </c>
      <c r="Z226" t="s">
        <v>88</v>
      </c>
      <c r="AA226" s="9">
        <f>Table1[[#This Row],[Date]]</f>
        <v>45151</v>
      </c>
    </row>
    <row r="227" spans="1:27" x14ac:dyDescent="0.25">
      <c r="A227" t="s">
        <v>537</v>
      </c>
      <c r="B227" s="1">
        <v>45152</v>
      </c>
      <c r="C227" t="s">
        <v>103</v>
      </c>
      <c r="D227" t="s">
        <v>538</v>
      </c>
      <c r="E227" t="s">
        <v>47</v>
      </c>
      <c r="F227">
        <v>49</v>
      </c>
      <c r="G227" t="s">
        <v>62</v>
      </c>
      <c r="H227" t="s">
        <v>79</v>
      </c>
      <c r="I227" t="s">
        <v>49</v>
      </c>
      <c r="J227" t="s">
        <v>33</v>
      </c>
      <c r="K227" t="s">
        <v>34</v>
      </c>
      <c r="L227">
        <v>7</v>
      </c>
      <c r="M227">
        <v>3</v>
      </c>
      <c r="N227" t="s">
        <v>51</v>
      </c>
      <c r="O227" t="s">
        <v>36</v>
      </c>
      <c r="P227" t="s">
        <v>82</v>
      </c>
      <c r="Q227">
        <v>18139.29</v>
      </c>
      <c r="R227">
        <v>4609.3900000000003</v>
      </c>
      <c r="S227">
        <v>4.7</v>
      </c>
      <c r="T227" t="s">
        <v>38</v>
      </c>
      <c r="U227" t="s">
        <v>65</v>
      </c>
      <c r="V227" t="s">
        <v>55</v>
      </c>
      <c r="W227" t="s">
        <v>101</v>
      </c>
      <c r="X227" t="s">
        <v>57</v>
      </c>
      <c r="Y227" t="s">
        <v>4089</v>
      </c>
      <c r="Z227" t="s">
        <v>4089</v>
      </c>
      <c r="AA227" s="9">
        <f>Table1[[#This Row],[Date]]</f>
        <v>45152</v>
      </c>
    </row>
    <row r="228" spans="1:27" x14ac:dyDescent="0.25">
      <c r="A228" t="s">
        <v>539</v>
      </c>
      <c r="B228" s="1">
        <v>45153</v>
      </c>
      <c r="C228" t="s">
        <v>59</v>
      </c>
      <c r="D228" t="s">
        <v>540</v>
      </c>
      <c r="E228" t="s">
        <v>91</v>
      </c>
      <c r="F228">
        <v>28</v>
      </c>
      <c r="G228" t="s">
        <v>70</v>
      </c>
      <c r="H228" t="s">
        <v>79</v>
      </c>
      <c r="I228" t="s">
        <v>49</v>
      </c>
      <c r="J228" t="s">
        <v>33</v>
      </c>
      <c r="K228" t="s">
        <v>34</v>
      </c>
      <c r="L228">
        <v>13</v>
      </c>
      <c r="M228">
        <v>4</v>
      </c>
      <c r="N228" t="s">
        <v>51</v>
      </c>
      <c r="O228" t="s">
        <v>73</v>
      </c>
      <c r="P228" t="s">
        <v>82</v>
      </c>
      <c r="Q228">
        <v>35261.74</v>
      </c>
      <c r="R228">
        <v>893.46</v>
      </c>
      <c r="S228">
        <v>3.2</v>
      </c>
      <c r="T228" t="s">
        <v>64</v>
      </c>
      <c r="U228" t="s">
        <v>93</v>
      </c>
      <c r="V228" t="s">
        <v>74</v>
      </c>
      <c r="W228" t="s">
        <v>41</v>
      </c>
      <c r="X228" t="s">
        <v>42</v>
      </c>
      <c r="Y228" t="s">
        <v>4089</v>
      </c>
      <c r="Z228" t="s">
        <v>4089</v>
      </c>
      <c r="AA228" s="9">
        <f>Table1[[#This Row],[Date]]</f>
        <v>45153</v>
      </c>
    </row>
    <row r="229" spans="1:27" x14ac:dyDescent="0.25">
      <c r="A229" t="s">
        <v>541</v>
      </c>
      <c r="B229" s="1">
        <v>45154</v>
      </c>
      <c r="C229" t="s">
        <v>103</v>
      </c>
      <c r="D229" t="s">
        <v>542</v>
      </c>
      <c r="E229" t="s">
        <v>69</v>
      </c>
      <c r="F229">
        <v>25</v>
      </c>
      <c r="G229" t="s">
        <v>70</v>
      </c>
      <c r="H229" t="s">
        <v>4088</v>
      </c>
      <c r="I229" t="s">
        <v>49</v>
      </c>
      <c r="J229" t="s">
        <v>33</v>
      </c>
      <c r="K229" t="s">
        <v>118</v>
      </c>
      <c r="L229">
        <v>12</v>
      </c>
      <c r="M229">
        <v>1</v>
      </c>
      <c r="N229" t="s">
        <v>72</v>
      </c>
      <c r="O229" t="s">
        <v>81</v>
      </c>
      <c r="P229" t="s">
        <v>37</v>
      </c>
      <c r="Q229">
        <v>13145.72</v>
      </c>
      <c r="R229">
        <v>1477.76</v>
      </c>
      <c r="S229">
        <v>4.5</v>
      </c>
      <c r="T229" t="s">
        <v>38</v>
      </c>
      <c r="U229" t="s">
        <v>39</v>
      </c>
      <c r="V229" t="s">
        <v>83</v>
      </c>
      <c r="W229" t="s">
        <v>56</v>
      </c>
      <c r="X229" t="s">
        <v>57</v>
      </c>
      <c r="Y229" t="s">
        <v>75</v>
      </c>
      <c r="Z229" t="s">
        <v>84</v>
      </c>
      <c r="AA229" s="9">
        <f>Table1[[#This Row],[Date]]</f>
        <v>45154</v>
      </c>
    </row>
    <row r="230" spans="1:27" x14ac:dyDescent="0.25">
      <c r="A230" t="s">
        <v>543</v>
      </c>
      <c r="B230" s="1">
        <v>45155</v>
      </c>
      <c r="C230" t="s">
        <v>59</v>
      </c>
      <c r="D230" t="s">
        <v>544</v>
      </c>
      <c r="E230" t="s">
        <v>91</v>
      </c>
      <c r="F230">
        <v>50</v>
      </c>
      <c r="G230" t="s">
        <v>70</v>
      </c>
      <c r="H230" t="s">
        <v>4087</v>
      </c>
      <c r="I230" t="s">
        <v>32</v>
      </c>
      <c r="J230" t="s">
        <v>33</v>
      </c>
      <c r="K230" t="s">
        <v>71</v>
      </c>
      <c r="L230">
        <v>6</v>
      </c>
      <c r="M230">
        <v>1</v>
      </c>
      <c r="N230" t="s">
        <v>72</v>
      </c>
      <c r="O230" t="s">
        <v>52</v>
      </c>
      <c r="P230" t="s">
        <v>63</v>
      </c>
      <c r="Q230">
        <v>36341.370000000003</v>
      </c>
      <c r="R230">
        <v>4878.95</v>
      </c>
      <c r="S230">
        <v>1.5</v>
      </c>
      <c r="T230" t="s">
        <v>54</v>
      </c>
      <c r="U230" t="s">
        <v>93</v>
      </c>
      <c r="V230" t="s">
        <v>83</v>
      </c>
      <c r="W230" t="s">
        <v>101</v>
      </c>
      <c r="X230" t="s">
        <v>42</v>
      </c>
      <c r="Y230" t="s">
        <v>113</v>
      </c>
      <c r="Z230" t="s">
        <v>88</v>
      </c>
      <c r="AA230" s="9">
        <f>Table1[[#This Row],[Date]]</f>
        <v>45155</v>
      </c>
    </row>
    <row r="231" spans="1:27" x14ac:dyDescent="0.25">
      <c r="A231" t="s">
        <v>545</v>
      </c>
      <c r="B231" s="1">
        <v>45156</v>
      </c>
      <c r="C231" t="s">
        <v>59</v>
      </c>
      <c r="D231" t="s">
        <v>546</v>
      </c>
      <c r="E231" t="s">
        <v>29</v>
      </c>
      <c r="F231">
        <v>40</v>
      </c>
      <c r="G231" t="s">
        <v>70</v>
      </c>
      <c r="H231" t="s">
        <v>48</v>
      </c>
      <c r="I231" t="s">
        <v>49</v>
      </c>
      <c r="J231" t="s">
        <v>33</v>
      </c>
      <c r="K231" t="s">
        <v>50</v>
      </c>
      <c r="L231">
        <v>2</v>
      </c>
      <c r="M231">
        <v>5</v>
      </c>
      <c r="N231" t="s">
        <v>35</v>
      </c>
      <c r="O231" t="s">
        <v>36</v>
      </c>
      <c r="P231" t="s">
        <v>37</v>
      </c>
      <c r="Q231">
        <v>46947.08</v>
      </c>
      <c r="R231">
        <v>1855.96</v>
      </c>
      <c r="S231">
        <v>3</v>
      </c>
      <c r="T231" t="s">
        <v>64</v>
      </c>
      <c r="U231" t="s">
        <v>87</v>
      </c>
      <c r="V231" t="s">
        <v>83</v>
      </c>
      <c r="W231" t="s">
        <v>56</v>
      </c>
      <c r="X231" t="s">
        <v>42</v>
      </c>
      <c r="Y231" t="s">
        <v>4089</v>
      </c>
      <c r="Z231" t="s">
        <v>4089</v>
      </c>
      <c r="AA231" s="9">
        <f>Table1[[#This Row],[Date]]</f>
        <v>45156</v>
      </c>
    </row>
    <row r="232" spans="1:27" x14ac:dyDescent="0.25">
      <c r="A232" t="s">
        <v>547</v>
      </c>
      <c r="B232" s="1">
        <v>45157</v>
      </c>
      <c r="C232" t="s">
        <v>103</v>
      </c>
      <c r="D232" t="s">
        <v>548</v>
      </c>
      <c r="E232" t="s">
        <v>29</v>
      </c>
      <c r="F232">
        <v>42</v>
      </c>
      <c r="G232" t="s">
        <v>62</v>
      </c>
      <c r="H232" t="s">
        <v>4088</v>
      </c>
      <c r="I232" t="s">
        <v>49</v>
      </c>
      <c r="J232" t="s">
        <v>33</v>
      </c>
      <c r="K232" t="s">
        <v>118</v>
      </c>
      <c r="L232">
        <v>8</v>
      </c>
      <c r="M232">
        <v>1</v>
      </c>
      <c r="N232" t="s">
        <v>51</v>
      </c>
      <c r="O232" t="s">
        <v>36</v>
      </c>
      <c r="P232" t="s">
        <v>53</v>
      </c>
      <c r="Q232">
        <v>29564.28</v>
      </c>
      <c r="R232">
        <v>112.81</v>
      </c>
      <c r="S232">
        <v>2.8</v>
      </c>
      <c r="T232" t="s">
        <v>97</v>
      </c>
      <c r="U232" t="s">
        <v>65</v>
      </c>
      <c r="V232" t="s">
        <v>55</v>
      </c>
      <c r="W232" t="s">
        <v>101</v>
      </c>
      <c r="X232" t="s">
        <v>42</v>
      </c>
      <c r="Y232" t="s">
        <v>75</v>
      </c>
      <c r="Z232" t="s">
        <v>88</v>
      </c>
      <c r="AA232" s="9">
        <f>Table1[[#This Row],[Date]]</f>
        <v>45157</v>
      </c>
    </row>
    <row r="233" spans="1:27" x14ac:dyDescent="0.25">
      <c r="A233" t="s">
        <v>549</v>
      </c>
      <c r="B233" s="1">
        <v>45158</v>
      </c>
      <c r="C233" t="s">
        <v>45</v>
      </c>
      <c r="D233" t="s">
        <v>550</v>
      </c>
      <c r="E233" t="s">
        <v>61</v>
      </c>
      <c r="F233">
        <v>25</v>
      </c>
      <c r="G233" t="s">
        <v>62</v>
      </c>
      <c r="H233" t="s">
        <v>79</v>
      </c>
      <c r="I233" t="s">
        <v>49</v>
      </c>
      <c r="J233" t="s">
        <v>33</v>
      </c>
      <c r="K233" t="s">
        <v>34</v>
      </c>
      <c r="L233">
        <v>7</v>
      </c>
      <c r="M233">
        <v>2</v>
      </c>
      <c r="N233" t="s">
        <v>35</v>
      </c>
      <c r="O233" t="s">
        <v>52</v>
      </c>
      <c r="P233" t="s">
        <v>63</v>
      </c>
      <c r="Q233">
        <v>31737.41</v>
      </c>
      <c r="R233">
        <v>738.22</v>
      </c>
      <c r="S233">
        <v>1</v>
      </c>
      <c r="T233" t="s">
        <v>54</v>
      </c>
      <c r="U233" t="s">
        <v>65</v>
      </c>
      <c r="V233" t="s">
        <v>55</v>
      </c>
      <c r="W233" t="s">
        <v>56</v>
      </c>
      <c r="X233" t="s">
        <v>42</v>
      </c>
      <c r="Y233" t="s">
        <v>113</v>
      </c>
      <c r="Z233" t="s">
        <v>88</v>
      </c>
      <c r="AA233" s="9">
        <f>Table1[[#This Row],[Date]]</f>
        <v>45158</v>
      </c>
    </row>
    <row r="234" spans="1:27" x14ac:dyDescent="0.25">
      <c r="A234" t="s">
        <v>551</v>
      </c>
      <c r="B234" s="1">
        <v>45159</v>
      </c>
      <c r="C234" t="s">
        <v>45</v>
      </c>
      <c r="D234" t="s">
        <v>552</v>
      </c>
      <c r="E234" t="s">
        <v>61</v>
      </c>
      <c r="F234">
        <v>62</v>
      </c>
      <c r="G234" t="s">
        <v>62</v>
      </c>
      <c r="H234" t="s">
        <v>31</v>
      </c>
      <c r="I234" t="s">
        <v>32</v>
      </c>
      <c r="J234" t="s">
        <v>33</v>
      </c>
      <c r="K234" t="s">
        <v>100</v>
      </c>
      <c r="L234">
        <v>3</v>
      </c>
      <c r="M234">
        <v>2</v>
      </c>
      <c r="N234" t="s">
        <v>35</v>
      </c>
      <c r="O234" t="s">
        <v>52</v>
      </c>
      <c r="P234" t="s">
        <v>63</v>
      </c>
      <c r="Q234">
        <v>6239.84</v>
      </c>
      <c r="R234">
        <v>131.69</v>
      </c>
      <c r="S234">
        <v>2.8</v>
      </c>
      <c r="T234" t="s">
        <v>64</v>
      </c>
      <c r="U234" t="s">
        <v>93</v>
      </c>
      <c r="V234" t="s">
        <v>40</v>
      </c>
      <c r="W234" t="s">
        <v>101</v>
      </c>
      <c r="X234" t="s">
        <v>57</v>
      </c>
      <c r="Y234" t="s">
        <v>43</v>
      </c>
      <c r="Z234" t="s">
        <v>94</v>
      </c>
      <c r="AA234" s="9">
        <f>Table1[[#This Row],[Date]]</f>
        <v>45159</v>
      </c>
    </row>
    <row r="235" spans="1:27" x14ac:dyDescent="0.25">
      <c r="A235" t="s">
        <v>553</v>
      </c>
      <c r="B235" s="1">
        <v>45160</v>
      </c>
      <c r="C235" t="s">
        <v>45</v>
      </c>
      <c r="D235" t="s">
        <v>554</v>
      </c>
      <c r="E235" t="s">
        <v>29</v>
      </c>
      <c r="F235">
        <v>39</v>
      </c>
      <c r="G235" t="s">
        <v>30</v>
      </c>
      <c r="H235" t="s">
        <v>4087</v>
      </c>
      <c r="I235" t="s">
        <v>32</v>
      </c>
      <c r="J235" t="s">
        <v>33</v>
      </c>
      <c r="K235" t="s">
        <v>71</v>
      </c>
      <c r="L235">
        <v>12</v>
      </c>
      <c r="M235">
        <v>3</v>
      </c>
      <c r="N235" t="s">
        <v>80</v>
      </c>
      <c r="O235" t="s">
        <v>36</v>
      </c>
      <c r="P235" t="s">
        <v>63</v>
      </c>
      <c r="Q235">
        <v>43630.41</v>
      </c>
      <c r="R235">
        <v>4949.62</v>
      </c>
      <c r="S235">
        <v>2.5</v>
      </c>
      <c r="T235" t="s">
        <v>64</v>
      </c>
      <c r="U235" t="s">
        <v>87</v>
      </c>
      <c r="V235" t="s">
        <v>83</v>
      </c>
      <c r="W235" t="s">
        <v>41</v>
      </c>
      <c r="X235" t="s">
        <v>42</v>
      </c>
      <c r="Y235" t="s">
        <v>4089</v>
      </c>
      <c r="Z235" t="s">
        <v>4089</v>
      </c>
      <c r="AA235" s="9">
        <f>Table1[[#This Row],[Date]]</f>
        <v>45160</v>
      </c>
    </row>
    <row r="236" spans="1:27" x14ac:dyDescent="0.25">
      <c r="A236" t="s">
        <v>555</v>
      </c>
      <c r="B236" s="1">
        <v>45161</v>
      </c>
      <c r="C236" t="s">
        <v>45</v>
      </c>
      <c r="D236" t="s">
        <v>556</v>
      </c>
      <c r="E236" t="s">
        <v>29</v>
      </c>
      <c r="F236">
        <v>21</v>
      </c>
      <c r="G236" t="s">
        <v>62</v>
      </c>
      <c r="H236" t="s">
        <v>31</v>
      </c>
      <c r="I236" t="s">
        <v>32</v>
      </c>
      <c r="J236" t="s">
        <v>33</v>
      </c>
      <c r="K236" t="s">
        <v>100</v>
      </c>
      <c r="L236">
        <v>8</v>
      </c>
      <c r="M236">
        <v>1</v>
      </c>
      <c r="N236" t="s">
        <v>35</v>
      </c>
      <c r="O236" t="s">
        <v>52</v>
      </c>
      <c r="P236" t="s">
        <v>53</v>
      </c>
      <c r="Q236">
        <v>16416.05</v>
      </c>
      <c r="R236">
        <v>1394.35</v>
      </c>
      <c r="S236">
        <v>3.7</v>
      </c>
      <c r="T236" t="s">
        <v>92</v>
      </c>
      <c r="U236" t="s">
        <v>39</v>
      </c>
      <c r="V236" t="s">
        <v>74</v>
      </c>
      <c r="W236" t="s">
        <v>56</v>
      </c>
      <c r="X236" t="s">
        <v>42</v>
      </c>
      <c r="Y236" t="s">
        <v>66</v>
      </c>
      <c r="Z236" t="s">
        <v>94</v>
      </c>
      <c r="AA236" s="9">
        <f>Table1[[#This Row],[Date]]</f>
        <v>45161</v>
      </c>
    </row>
    <row r="237" spans="1:27" x14ac:dyDescent="0.25">
      <c r="A237" t="s">
        <v>557</v>
      </c>
      <c r="B237" s="1">
        <v>45162</v>
      </c>
      <c r="C237" t="s">
        <v>45</v>
      </c>
      <c r="D237" t="s">
        <v>558</v>
      </c>
      <c r="E237" t="s">
        <v>29</v>
      </c>
      <c r="F237">
        <v>57</v>
      </c>
      <c r="G237" t="s">
        <v>70</v>
      </c>
      <c r="H237" t="s">
        <v>4088</v>
      </c>
      <c r="I237" t="s">
        <v>49</v>
      </c>
      <c r="J237" t="s">
        <v>33</v>
      </c>
      <c r="K237" t="s">
        <v>118</v>
      </c>
      <c r="L237">
        <v>7</v>
      </c>
      <c r="M237">
        <v>5</v>
      </c>
      <c r="N237" t="s">
        <v>35</v>
      </c>
      <c r="O237" t="s">
        <v>36</v>
      </c>
      <c r="P237" t="s">
        <v>82</v>
      </c>
      <c r="Q237">
        <v>31907.4</v>
      </c>
      <c r="R237">
        <v>4617.71</v>
      </c>
      <c r="S237">
        <v>4.8</v>
      </c>
      <c r="T237" t="s">
        <v>38</v>
      </c>
      <c r="U237" t="s">
        <v>65</v>
      </c>
      <c r="V237" t="s">
        <v>40</v>
      </c>
      <c r="W237" t="s">
        <v>101</v>
      </c>
      <c r="X237" t="s">
        <v>57</v>
      </c>
      <c r="Y237" t="s">
        <v>75</v>
      </c>
      <c r="Z237" t="s">
        <v>76</v>
      </c>
      <c r="AA237" s="9">
        <f>Table1[[#This Row],[Date]]</f>
        <v>45162</v>
      </c>
    </row>
    <row r="238" spans="1:27" x14ac:dyDescent="0.25">
      <c r="A238" t="s">
        <v>559</v>
      </c>
      <c r="B238" s="1">
        <v>45163</v>
      </c>
      <c r="C238" t="s">
        <v>103</v>
      </c>
      <c r="D238" t="s">
        <v>560</v>
      </c>
      <c r="E238" t="s">
        <v>91</v>
      </c>
      <c r="F238">
        <v>20</v>
      </c>
      <c r="G238" t="s">
        <v>30</v>
      </c>
      <c r="H238" t="s">
        <v>79</v>
      </c>
      <c r="I238" t="s">
        <v>49</v>
      </c>
      <c r="J238" t="s">
        <v>33</v>
      </c>
      <c r="K238" t="s">
        <v>34</v>
      </c>
      <c r="L238">
        <v>6</v>
      </c>
      <c r="M238">
        <v>5</v>
      </c>
      <c r="N238" t="s">
        <v>35</v>
      </c>
      <c r="O238" t="s">
        <v>52</v>
      </c>
      <c r="P238" t="s">
        <v>82</v>
      </c>
      <c r="Q238">
        <v>49018.27</v>
      </c>
      <c r="R238">
        <v>4979.43</v>
      </c>
      <c r="S238">
        <v>1.3</v>
      </c>
      <c r="T238" t="s">
        <v>54</v>
      </c>
      <c r="U238" t="s">
        <v>65</v>
      </c>
      <c r="V238" t="s">
        <v>55</v>
      </c>
      <c r="W238" t="s">
        <v>101</v>
      </c>
      <c r="X238" t="s">
        <v>57</v>
      </c>
      <c r="Y238" t="s">
        <v>43</v>
      </c>
      <c r="Z238" t="s">
        <v>76</v>
      </c>
      <c r="AA238" s="9">
        <f>Table1[[#This Row],[Date]]</f>
        <v>45163</v>
      </c>
    </row>
    <row r="239" spans="1:27" x14ac:dyDescent="0.25">
      <c r="A239" t="s">
        <v>561</v>
      </c>
      <c r="B239" s="1">
        <v>45164</v>
      </c>
      <c r="C239" t="s">
        <v>103</v>
      </c>
      <c r="D239" t="s">
        <v>562</v>
      </c>
      <c r="E239" t="s">
        <v>29</v>
      </c>
      <c r="F239">
        <v>46</v>
      </c>
      <c r="G239" t="s">
        <v>70</v>
      </c>
      <c r="H239" t="s">
        <v>48</v>
      </c>
      <c r="I239" t="s">
        <v>49</v>
      </c>
      <c r="J239" t="s">
        <v>33</v>
      </c>
      <c r="K239" t="s">
        <v>50</v>
      </c>
      <c r="L239">
        <v>9</v>
      </c>
      <c r="M239">
        <v>4</v>
      </c>
      <c r="N239" t="s">
        <v>35</v>
      </c>
      <c r="O239" t="s">
        <v>36</v>
      </c>
      <c r="P239" t="s">
        <v>53</v>
      </c>
      <c r="Q239">
        <v>30988.62</v>
      </c>
      <c r="R239">
        <v>2999.21</v>
      </c>
      <c r="S239">
        <v>2.2999999999999998</v>
      </c>
      <c r="T239" t="s">
        <v>97</v>
      </c>
      <c r="U239" t="s">
        <v>87</v>
      </c>
      <c r="V239" t="s">
        <v>74</v>
      </c>
      <c r="W239" t="s">
        <v>101</v>
      </c>
      <c r="X239" t="s">
        <v>42</v>
      </c>
      <c r="Y239" t="s">
        <v>43</v>
      </c>
      <c r="Z239" t="s">
        <v>94</v>
      </c>
      <c r="AA239" s="9">
        <f>Table1[[#This Row],[Date]]</f>
        <v>45164</v>
      </c>
    </row>
    <row r="240" spans="1:27" x14ac:dyDescent="0.25">
      <c r="A240" t="s">
        <v>563</v>
      </c>
      <c r="B240" s="1">
        <v>45165</v>
      </c>
      <c r="C240" t="s">
        <v>27</v>
      </c>
      <c r="D240" t="s">
        <v>564</v>
      </c>
      <c r="E240" t="s">
        <v>47</v>
      </c>
      <c r="F240">
        <v>58</v>
      </c>
      <c r="G240" t="s">
        <v>70</v>
      </c>
      <c r="H240" t="s">
        <v>31</v>
      </c>
      <c r="I240" t="s">
        <v>32</v>
      </c>
      <c r="J240" t="s">
        <v>33</v>
      </c>
      <c r="K240" t="s">
        <v>100</v>
      </c>
      <c r="L240">
        <v>6</v>
      </c>
      <c r="M240">
        <v>3</v>
      </c>
      <c r="N240" t="s">
        <v>72</v>
      </c>
      <c r="O240" t="s">
        <v>81</v>
      </c>
      <c r="P240" t="s">
        <v>53</v>
      </c>
      <c r="Q240">
        <v>37061.35</v>
      </c>
      <c r="R240">
        <v>165.98</v>
      </c>
      <c r="S240">
        <v>2.8</v>
      </c>
      <c r="T240" t="s">
        <v>97</v>
      </c>
      <c r="U240" t="s">
        <v>65</v>
      </c>
      <c r="V240" t="s">
        <v>40</v>
      </c>
      <c r="W240" t="s">
        <v>41</v>
      </c>
      <c r="X240" t="s">
        <v>42</v>
      </c>
      <c r="Y240" t="s">
        <v>43</v>
      </c>
      <c r="Z240" t="s">
        <v>76</v>
      </c>
      <c r="AA240" s="9">
        <f>Table1[[#This Row],[Date]]</f>
        <v>45165</v>
      </c>
    </row>
    <row r="241" spans="1:27" x14ac:dyDescent="0.25">
      <c r="A241" t="s">
        <v>565</v>
      </c>
      <c r="B241" s="1">
        <v>45166</v>
      </c>
      <c r="C241" t="s">
        <v>45</v>
      </c>
      <c r="D241" t="s">
        <v>566</v>
      </c>
      <c r="E241" t="s">
        <v>69</v>
      </c>
      <c r="F241">
        <v>46</v>
      </c>
      <c r="G241" t="s">
        <v>62</v>
      </c>
      <c r="H241" t="s">
        <v>48</v>
      </c>
      <c r="I241" t="s">
        <v>49</v>
      </c>
      <c r="J241" t="s">
        <v>33</v>
      </c>
      <c r="K241" t="s">
        <v>50</v>
      </c>
      <c r="L241">
        <v>12</v>
      </c>
      <c r="M241">
        <v>5</v>
      </c>
      <c r="N241" t="s">
        <v>51</v>
      </c>
      <c r="O241" t="s">
        <v>81</v>
      </c>
      <c r="P241" t="s">
        <v>37</v>
      </c>
      <c r="Q241">
        <v>23930.02</v>
      </c>
      <c r="R241">
        <v>407.96</v>
      </c>
      <c r="S241">
        <v>2.8</v>
      </c>
      <c r="T241" t="s">
        <v>97</v>
      </c>
      <c r="U241" t="s">
        <v>39</v>
      </c>
      <c r="V241" t="s">
        <v>55</v>
      </c>
      <c r="W241" t="s">
        <v>56</v>
      </c>
      <c r="X241" t="s">
        <v>57</v>
      </c>
      <c r="Y241" t="s">
        <v>75</v>
      </c>
      <c r="Z241" t="s">
        <v>94</v>
      </c>
      <c r="AA241" s="9">
        <f>Table1[[#This Row],[Date]]</f>
        <v>45166</v>
      </c>
    </row>
    <row r="242" spans="1:27" x14ac:dyDescent="0.25">
      <c r="A242" t="s">
        <v>567</v>
      </c>
      <c r="B242" s="1">
        <v>45167</v>
      </c>
      <c r="C242" t="s">
        <v>103</v>
      </c>
      <c r="D242" t="s">
        <v>568</v>
      </c>
      <c r="E242" t="s">
        <v>29</v>
      </c>
      <c r="F242">
        <v>51</v>
      </c>
      <c r="G242" t="s">
        <v>62</v>
      </c>
      <c r="H242" t="s">
        <v>79</v>
      </c>
      <c r="I242" t="s">
        <v>49</v>
      </c>
      <c r="J242" t="s">
        <v>33</v>
      </c>
      <c r="K242" t="s">
        <v>34</v>
      </c>
      <c r="L242">
        <v>3</v>
      </c>
      <c r="M242">
        <v>4</v>
      </c>
      <c r="N242" t="s">
        <v>80</v>
      </c>
      <c r="O242" t="s">
        <v>52</v>
      </c>
      <c r="P242" t="s">
        <v>37</v>
      </c>
      <c r="Q242">
        <v>5837.19</v>
      </c>
      <c r="R242">
        <v>2407.9499999999998</v>
      </c>
      <c r="S242">
        <v>4.0999999999999996</v>
      </c>
      <c r="T242" t="s">
        <v>97</v>
      </c>
      <c r="U242" t="s">
        <v>93</v>
      </c>
      <c r="V242" t="s">
        <v>74</v>
      </c>
      <c r="W242" t="s">
        <v>101</v>
      </c>
      <c r="X242" t="s">
        <v>42</v>
      </c>
      <c r="Y242" t="s">
        <v>113</v>
      </c>
      <c r="Z242" t="s">
        <v>84</v>
      </c>
      <c r="AA242" s="9">
        <f>Table1[[#This Row],[Date]]</f>
        <v>45167</v>
      </c>
    </row>
    <row r="243" spans="1:27" x14ac:dyDescent="0.25">
      <c r="A243" t="s">
        <v>569</v>
      </c>
      <c r="B243" s="1">
        <v>45168</v>
      </c>
      <c r="C243" t="s">
        <v>27</v>
      </c>
      <c r="D243" t="s">
        <v>570</v>
      </c>
      <c r="E243" t="s">
        <v>69</v>
      </c>
      <c r="F243">
        <v>51</v>
      </c>
      <c r="G243" t="s">
        <v>70</v>
      </c>
      <c r="H243" t="s">
        <v>31</v>
      </c>
      <c r="I243" t="s">
        <v>32</v>
      </c>
      <c r="J243" t="s">
        <v>33</v>
      </c>
      <c r="K243" t="s">
        <v>100</v>
      </c>
      <c r="L243">
        <v>7</v>
      </c>
      <c r="M243">
        <v>5</v>
      </c>
      <c r="N243" t="s">
        <v>72</v>
      </c>
      <c r="O243" t="s">
        <v>73</v>
      </c>
      <c r="P243" t="s">
        <v>82</v>
      </c>
      <c r="Q243">
        <v>40487.17</v>
      </c>
      <c r="R243">
        <v>2030.86</v>
      </c>
      <c r="S243">
        <v>2.8</v>
      </c>
      <c r="T243" t="s">
        <v>64</v>
      </c>
      <c r="U243" t="s">
        <v>87</v>
      </c>
      <c r="V243" t="s">
        <v>40</v>
      </c>
      <c r="W243" t="s">
        <v>41</v>
      </c>
      <c r="X243" t="s">
        <v>57</v>
      </c>
      <c r="Y243" t="s">
        <v>66</v>
      </c>
      <c r="Z243" t="s">
        <v>88</v>
      </c>
      <c r="AA243" s="9">
        <f>Table1[[#This Row],[Date]]</f>
        <v>45168</v>
      </c>
    </row>
    <row r="244" spans="1:27" x14ac:dyDescent="0.25">
      <c r="A244" t="s">
        <v>571</v>
      </c>
      <c r="B244" s="1">
        <v>45169</v>
      </c>
      <c r="C244" t="s">
        <v>45</v>
      </c>
      <c r="D244" t="s">
        <v>572</v>
      </c>
      <c r="E244" t="s">
        <v>91</v>
      </c>
      <c r="F244">
        <v>45</v>
      </c>
      <c r="G244" t="s">
        <v>70</v>
      </c>
      <c r="H244" t="s">
        <v>48</v>
      </c>
      <c r="I244" t="s">
        <v>49</v>
      </c>
      <c r="J244" t="s">
        <v>33</v>
      </c>
      <c r="K244" t="s">
        <v>50</v>
      </c>
      <c r="L244">
        <v>13</v>
      </c>
      <c r="M244">
        <v>4</v>
      </c>
      <c r="N244" t="s">
        <v>80</v>
      </c>
      <c r="O244" t="s">
        <v>81</v>
      </c>
      <c r="P244" t="s">
        <v>53</v>
      </c>
      <c r="Q244">
        <v>4644.95</v>
      </c>
      <c r="R244">
        <v>3030.89</v>
      </c>
      <c r="S244">
        <v>1.1000000000000001</v>
      </c>
      <c r="T244" t="s">
        <v>54</v>
      </c>
      <c r="U244" t="s">
        <v>65</v>
      </c>
      <c r="V244" t="s">
        <v>74</v>
      </c>
      <c r="W244" t="s">
        <v>41</v>
      </c>
      <c r="X244" t="s">
        <v>57</v>
      </c>
      <c r="Y244" t="s">
        <v>113</v>
      </c>
      <c r="Z244" t="s">
        <v>84</v>
      </c>
      <c r="AA244" s="9">
        <f>Table1[[#This Row],[Date]]</f>
        <v>45169</v>
      </c>
    </row>
    <row r="245" spans="1:27" x14ac:dyDescent="0.25">
      <c r="A245" t="s">
        <v>573</v>
      </c>
      <c r="B245" s="1">
        <v>45170</v>
      </c>
      <c r="C245" t="s">
        <v>59</v>
      </c>
      <c r="D245" t="s">
        <v>574</v>
      </c>
      <c r="E245" t="s">
        <v>69</v>
      </c>
      <c r="F245">
        <v>30</v>
      </c>
      <c r="G245" t="s">
        <v>30</v>
      </c>
      <c r="H245" t="s">
        <v>48</v>
      </c>
      <c r="I245" t="s">
        <v>49</v>
      </c>
      <c r="J245" t="s">
        <v>33</v>
      </c>
      <c r="K245" t="s">
        <v>50</v>
      </c>
      <c r="L245">
        <v>2</v>
      </c>
      <c r="M245">
        <v>2</v>
      </c>
      <c r="N245" t="s">
        <v>80</v>
      </c>
      <c r="O245" t="s">
        <v>36</v>
      </c>
      <c r="P245" t="s">
        <v>37</v>
      </c>
      <c r="Q245">
        <v>35930.92</v>
      </c>
      <c r="R245">
        <v>2194.2399999999998</v>
      </c>
      <c r="S245">
        <v>3.8</v>
      </c>
      <c r="T245" t="s">
        <v>97</v>
      </c>
      <c r="U245" t="s">
        <v>65</v>
      </c>
      <c r="V245" t="s">
        <v>55</v>
      </c>
      <c r="W245" t="s">
        <v>41</v>
      </c>
      <c r="X245" t="s">
        <v>42</v>
      </c>
      <c r="Y245" t="s">
        <v>4089</v>
      </c>
      <c r="Z245" t="s">
        <v>4089</v>
      </c>
      <c r="AA245" s="9">
        <f>Table1[[#This Row],[Date]]</f>
        <v>45170</v>
      </c>
    </row>
    <row r="246" spans="1:27" x14ac:dyDescent="0.25">
      <c r="A246" t="s">
        <v>575</v>
      </c>
      <c r="B246" s="1">
        <v>45171</v>
      </c>
      <c r="C246" t="s">
        <v>27</v>
      </c>
      <c r="D246" t="s">
        <v>576</v>
      </c>
      <c r="E246" t="s">
        <v>91</v>
      </c>
      <c r="F246">
        <v>32</v>
      </c>
      <c r="G246" t="s">
        <v>62</v>
      </c>
      <c r="H246" t="s">
        <v>31</v>
      </c>
      <c r="I246" t="s">
        <v>32</v>
      </c>
      <c r="J246" t="s">
        <v>33</v>
      </c>
      <c r="K246" t="s">
        <v>100</v>
      </c>
      <c r="L246">
        <v>6</v>
      </c>
      <c r="M246">
        <v>2</v>
      </c>
      <c r="N246" t="s">
        <v>72</v>
      </c>
      <c r="O246" t="s">
        <v>73</v>
      </c>
      <c r="P246" t="s">
        <v>53</v>
      </c>
      <c r="Q246">
        <v>4077.31</v>
      </c>
      <c r="R246">
        <v>4670.38</v>
      </c>
      <c r="S246">
        <v>4.5</v>
      </c>
      <c r="T246" t="s">
        <v>38</v>
      </c>
      <c r="U246" t="s">
        <v>39</v>
      </c>
      <c r="V246" t="s">
        <v>40</v>
      </c>
      <c r="W246" t="s">
        <v>41</v>
      </c>
      <c r="X246" t="s">
        <v>57</v>
      </c>
      <c r="Y246" t="s">
        <v>66</v>
      </c>
      <c r="Z246" t="s">
        <v>84</v>
      </c>
      <c r="AA246" s="9">
        <f>Table1[[#This Row],[Date]]</f>
        <v>45171</v>
      </c>
    </row>
    <row r="247" spans="1:27" x14ac:dyDescent="0.25">
      <c r="A247" t="s">
        <v>577</v>
      </c>
      <c r="B247" s="1">
        <v>45172</v>
      </c>
      <c r="C247" t="s">
        <v>103</v>
      </c>
      <c r="D247" t="s">
        <v>578</v>
      </c>
      <c r="E247" t="s">
        <v>47</v>
      </c>
      <c r="F247">
        <v>40</v>
      </c>
      <c r="G247" t="s">
        <v>30</v>
      </c>
      <c r="H247" t="s">
        <v>79</v>
      </c>
      <c r="I247" t="s">
        <v>49</v>
      </c>
      <c r="J247" t="s">
        <v>33</v>
      </c>
      <c r="K247" t="s">
        <v>34</v>
      </c>
      <c r="L247">
        <v>7</v>
      </c>
      <c r="M247">
        <v>5</v>
      </c>
      <c r="N247" t="s">
        <v>35</v>
      </c>
      <c r="O247" t="s">
        <v>36</v>
      </c>
      <c r="P247" t="s">
        <v>53</v>
      </c>
      <c r="Q247">
        <v>43528.35</v>
      </c>
      <c r="R247">
        <v>2673.7</v>
      </c>
      <c r="S247">
        <v>3.1</v>
      </c>
      <c r="T247" t="s">
        <v>64</v>
      </c>
      <c r="U247" t="s">
        <v>93</v>
      </c>
      <c r="V247" t="s">
        <v>55</v>
      </c>
      <c r="W247" t="s">
        <v>41</v>
      </c>
      <c r="X247" t="s">
        <v>57</v>
      </c>
      <c r="Y247" t="s">
        <v>113</v>
      </c>
      <c r="Z247" t="s">
        <v>84</v>
      </c>
      <c r="AA247" s="9">
        <f>Table1[[#This Row],[Date]]</f>
        <v>45172</v>
      </c>
    </row>
    <row r="248" spans="1:27" x14ac:dyDescent="0.25">
      <c r="A248" t="s">
        <v>579</v>
      </c>
      <c r="B248" s="1">
        <v>45173</v>
      </c>
      <c r="C248" t="s">
        <v>59</v>
      </c>
      <c r="D248" t="s">
        <v>580</v>
      </c>
      <c r="E248" t="s">
        <v>91</v>
      </c>
      <c r="F248">
        <v>61</v>
      </c>
      <c r="G248" t="s">
        <v>30</v>
      </c>
      <c r="H248" t="s">
        <v>48</v>
      </c>
      <c r="I248" t="s">
        <v>49</v>
      </c>
      <c r="J248" t="s">
        <v>33</v>
      </c>
      <c r="K248" t="s">
        <v>50</v>
      </c>
      <c r="L248">
        <v>8</v>
      </c>
      <c r="M248">
        <v>3</v>
      </c>
      <c r="N248" t="s">
        <v>72</v>
      </c>
      <c r="O248" t="s">
        <v>36</v>
      </c>
      <c r="P248" t="s">
        <v>82</v>
      </c>
      <c r="Q248">
        <v>10408.89</v>
      </c>
      <c r="R248">
        <v>3468.63</v>
      </c>
      <c r="S248">
        <v>3.3</v>
      </c>
      <c r="T248" t="s">
        <v>64</v>
      </c>
      <c r="U248" t="s">
        <v>39</v>
      </c>
      <c r="V248" t="s">
        <v>83</v>
      </c>
      <c r="W248" t="s">
        <v>41</v>
      </c>
      <c r="X248" t="s">
        <v>42</v>
      </c>
      <c r="Y248" t="s">
        <v>4089</v>
      </c>
      <c r="Z248" t="s">
        <v>76</v>
      </c>
      <c r="AA248" s="9">
        <f>Table1[[#This Row],[Date]]</f>
        <v>45173</v>
      </c>
    </row>
    <row r="249" spans="1:27" x14ac:dyDescent="0.25">
      <c r="A249" t="s">
        <v>581</v>
      </c>
      <c r="B249" s="1">
        <v>45174</v>
      </c>
      <c r="C249" t="s">
        <v>59</v>
      </c>
      <c r="D249" t="s">
        <v>582</v>
      </c>
      <c r="E249" t="s">
        <v>91</v>
      </c>
      <c r="F249">
        <v>43</v>
      </c>
      <c r="G249" t="s">
        <v>30</v>
      </c>
      <c r="H249" t="s">
        <v>4088</v>
      </c>
      <c r="I249" t="s">
        <v>49</v>
      </c>
      <c r="J249" t="s">
        <v>33</v>
      </c>
      <c r="K249" t="s">
        <v>118</v>
      </c>
      <c r="L249">
        <v>3</v>
      </c>
      <c r="M249">
        <v>1</v>
      </c>
      <c r="N249" t="s">
        <v>80</v>
      </c>
      <c r="O249" t="s">
        <v>81</v>
      </c>
      <c r="P249" t="s">
        <v>82</v>
      </c>
      <c r="Q249">
        <v>27170.76</v>
      </c>
      <c r="R249">
        <v>4482.43</v>
      </c>
      <c r="S249">
        <v>1.7</v>
      </c>
      <c r="T249" t="s">
        <v>97</v>
      </c>
      <c r="U249" t="s">
        <v>93</v>
      </c>
      <c r="V249" t="s">
        <v>83</v>
      </c>
      <c r="W249" t="s">
        <v>41</v>
      </c>
      <c r="X249" t="s">
        <v>57</v>
      </c>
      <c r="Y249" t="s">
        <v>66</v>
      </c>
      <c r="Z249" t="s">
        <v>94</v>
      </c>
      <c r="AA249" s="9">
        <f>Table1[[#This Row],[Date]]</f>
        <v>45174</v>
      </c>
    </row>
    <row r="250" spans="1:27" x14ac:dyDescent="0.25">
      <c r="A250" t="s">
        <v>583</v>
      </c>
      <c r="B250" s="1">
        <v>45175</v>
      </c>
      <c r="C250" t="s">
        <v>59</v>
      </c>
      <c r="D250" t="s">
        <v>584</v>
      </c>
      <c r="E250" t="s">
        <v>61</v>
      </c>
      <c r="F250">
        <v>21</v>
      </c>
      <c r="G250" t="s">
        <v>70</v>
      </c>
      <c r="H250" t="s">
        <v>31</v>
      </c>
      <c r="I250" t="s">
        <v>32</v>
      </c>
      <c r="J250" t="s">
        <v>33</v>
      </c>
      <c r="K250" t="s">
        <v>100</v>
      </c>
      <c r="L250">
        <v>2</v>
      </c>
      <c r="M250">
        <v>3</v>
      </c>
      <c r="N250" t="s">
        <v>80</v>
      </c>
      <c r="O250" t="s">
        <v>52</v>
      </c>
      <c r="P250" t="s">
        <v>53</v>
      </c>
      <c r="Q250">
        <v>31066.080000000002</v>
      </c>
      <c r="R250">
        <v>734.36</v>
      </c>
      <c r="S250">
        <v>1.9</v>
      </c>
      <c r="T250" t="s">
        <v>54</v>
      </c>
      <c r="U250" t="s">
        <v>39</v>
      </c>
      <c r="V250" t="s">
        <v>74</v>
      </c>
      <c r="W250" t="s">
        <v>56</v>
      </c>
      <c r="X250" t="s">
        <v>57</v>
      </c>
      <c r="Y250" t="s">
        <v>75</v>
      </c>
      <c r="Z250" t="s">
        <v>4089</v>
      </c>
      <c r="AA250" s="9">
        <f>Table1[[#This Row],[Date]]</f>
        <v>45175</v>
      </c>
    </row>
    <row r="251" spans="1:27" x14ac:dyDescent="0.25">
      <c r="A251" t="s">
        <v>585</v>
      </c>
      <c r="B251" s="1">
        <v>45176</v>
      </c>
      <c r="C251" t="s">
        <v>27</v>
      </c>
      <c r="D251" t="s">
        <v>586</v>
      </c>
      <c r="E251" t="s">
        <v>29</v>
      </c>
      <c r="F251">
        <v>43</v>
      </c>
      <c r="G251" t="s">
        <v>30</v>
      </c>
      <c r="H251" t="s">
        <v>4087</v>
      </c>
      <c r="I251" t="s">
        <v>32</v>
      </c>
      <c r="J251" t="s">
        <v>33</v>
      </c>
      <c r="K251" t="s">
        <v>71</v>
      </c>
      <c r="L251">
        <v>7</v>
      </c>
      <c r="M251">
        <v>3</v>
      </c>
      <c r="N251" t="s">
        <v>35</v>
      </c>
      <c r="O251" t="s">
        <v>52</v>
      </c>
      <c r="P251" t="s">
        <v>63</v>
      </c>
      <c r="Q251">
        <v>24504.63</v>
      </c>
      <c r="R251">
        <v>1148.67</v>
      </c>
      <c r="S251">
        <v>1.9</v>
      </c>
      <c r="T251" t="s">
        <v>97</v>
      </c>
      <c r="U251" t="s">
        <v>93</v>
      </c>
      <c r="V251" t="s">
        <v>83</v>
      </c>
      <c r="W251" t="s">
        <v>56</v>
      </c>
      <c r="X251" t="s">
        <v>42</v>
      </c>
      <c r="Y251" t="s">
        <v>4089</v>
      </c>
      <c r="Z251" t="s">
        <v>76</v>
      </c>
      <c r="AA251" s="9">
        <f>Table1[[#This Row],[Date]]</f>
        <v>45176</v>
      </c>
    </row>
    <row r="252" spans="1:27" x14ac:dyDescent="0.25">
      <c r="A252" t="s">
        <v>587</v>
      </c>
      <c r="B252" s="1">
        <v>45177</v>
      </c>
      <c r="C252" t="s">
        <v>103</v>
      </c>
      <c r="D252" t="s">
        <v>588</v>
      </c>
      <c r="E252" t="s">
        <v>29</v>
      </c>
      <c r="F252">
        <v>57</v>
      </c>
      <c r="G252" t="s">
        <v>30</v>
      </c>
      <c r="H252" t="s">
        <v>4087</v>
      </c>
      <c r="I252" t="s">
        <v>32</v>
      </c>
      <c r="J252" t="s">
        <v>33</v>
      </c>
      <c r="K252" t="s">
        <v>71</v>
      </c>
      <c r="L252">
        <v>4</v>
      </c>
      <c r="M252">
        <v>1</v>
      </c>
      <c r="N252" t="s">
        <v>72</v>
      </c>
      <c r="O252" t="s">
        <v>36</v>
      </c>
      <c r="P252" t="s">
        <v>63</v>
      </c>
      <c r="Q252">
        <v>19015.88</v>
      </c>
      <c r="R252">
        <v>536.59</v>
      </c>
      <c r="S252">
        <v>2.7</v>
      </c>
      <c r="T252" t="s">
        <v>64</v>
      </c>
      <c r="U252" t="s">
        <v>65</v>
      </c>
      <c r="V252" t="s">
        <v>55</v>
      </c>
      <c r="W252" t="s">
        <v>41</v>
      </c>
      <c r="X252" t="s">
        <v>57</v>
      </c>
      <c r="Y252" t="s">
        <v>113</v>
      </c>
      <c r="Z252" t="s">
        <v>4089</v>
      </c>
      <c r="AA252" s="9">
        <f>Table1[[#This Row],[Date]]</f>
        <v>45177</v>
      </c>
    </row>
    <row r="253" spans="1:27" x14ac:dyDescent="0.25">
      <c r="A253" t="s">
        <v>589</v>
      </c>
      <c r="B253" s="1">
        <v>45178</v>
      </c>
      <c r="C253" t="s">
        <v>59</v>
      </c>
      <c r="D253" t="s">
        <v>590</v>
      </c>
      <c r="E253" t="s">
        <v>47</v>
      </c>
      <c r="F253">
        <v>26</v>
      </c>
      <c r="G253" t="s">
        <v>70</v>
      </c>
      <c r="H253" t="s">
        <v>79</v>
      </c>
      <c r="I253" t="s">
        <v>49</v>
      </c>
      <c r="J253" t="s">
        <v>33</v>
      </c>
      <c r="K253" t="s">
        <v>34</v>
      </c>
      <c r="L253">
        <v>6</v>
      </c>
      <c r="M253">
        <v>2</v>
      </c>
      <c r="N253" t="s">
        <v>51</v>
      </c>
      <c r="O253" t="s">
        <v>81</v>
      </c>
      <c r="P253" t="s">
        <v>53</v>
      </c>
      <c r="Q253">
        <v>24987.27</v>
      </c>
      <c r="R253">
        <v>698.19</v>
      </c>
      <c r="S253">
        <v>4.7</v>
      </c>
      <c r="T253" t="s">
        <v>38</v>
      </c>
      <c r="U253" t="s">
        <v>65</v>
      </c>
      <c r="V253" t="s">
        <v>74</v>
      </c>
      <c r="W253" t="s">
        <v>101</v>
      </c>
      <c r="X253" t="s">
        <v>57</v>
      </c>
      <c r="Y253" t="s">
        <v>66</v>
      </c>
      <c r="Z253" t="s">
        <v>88</v>
      </c>
      <c r="AA253" s="9">
        <f>Table1[[#This Row],[Date]]</f>
        <v>45178</v>
      </c>
    </row>
    <row r="254" spans="1:27" x14ac:dyDescent="0.25">
      <c r="A254" t="s">
        <v>591</v>
      </c>
      <c r="B254" s="1">
        <v>45179</v>
      </c>
      <c r="C254" t="s">
        <v>45</v>
      </c>
      <c r="D254" t="s">
        <v>592</v>
      </c>
      <c r="E254" t="s">
        <v>47</v>
      </c>
      <c r="F254">
        <v>22</v>
      </c>
      <c r="G254" t="s">
        <v>62</v>
      </c>
      <c r="H254" t="s">
        <v>4088</v>
      </c>
      <c r="I254" t="s">
        <v>49</v>
      </c>
      <c r="J254" t="s">
        <v>33</v>
      </c>
      <c r="K254" t="s">
        <v>118</v>
      </c>
      <c r="L254">
        <v>13</v>
      </c>
      <c r="M254">
        <v>2</v>
      </c>
      <c r="N254" t="s">
        <v>80</v>
      </c>
      <c r="O254" t="s">
        <v>36</v>
      </c>
      <c r="P254" t="s">
        <v>82</v>
      </c>
      <c r="Q254">
        <v>17636.54</v>
      </c>
      <c r="R254">
        <v>2562.92</v>
      </c>
      <c r="S254">
        <v>3.1</v>
      </c>
      <c r="T254" t="s">
        <v>64</v>
      </c>
      <c r="U254" t="s">
        <v>65</v>
      </c>
      <c r="V254" t="s">
        <v>40</v>
      </c>
      <c r="W254" t="s">
        <v>101</v>
      </c>
      <c r="X254" t="s">
        <v>42</v>
      </c>
      <c r="Y254" t="s">
        <v>4089</v>
      </c>
      <c r="Z254" t="s">
        <v>94</v>
      </c>
      <c r="AA254" s="9">
        <f>Table1[[#This Row],[Date]]</f>
        <v>45179</v>
      </c>
    </row>
    <row r="255" spans="1:27" x14ac:dyDescent="0.25">
      <c r="A255" t="s">
        <v>593</v>
      </c>
      <c r="B255" s="1">
        <v>45180</v>
      </c>
      <c r="C255" t="s">
        <v>59</v>
      </c>
      <c r="D255" t="s">
        <v>594</v>
      </c>
      <c r="E255" t="s">
        <v>29</v>
      </c>
      <c r="F255">
        <v>49</v>
      </c>
      <c r="G255" t="s">
        <v>62</v>
      </c>
      <c r="H255" t="s">
        <v>48</v>
      </c>
      <c r="I255" t="s">
        <v>49</v>
      </c>
      <c r="J255" t="s">
        <v>33</v>
      </c>
      <c r="K255" t="s">
        <v>50</v>
      </c>
      <c r="L255">
        <v>12</v>
      </c>
      <c r="M255">
        <v>1</v>
      </c>
      <c r="N255" t="s">
        <v>72</v>
      </c>
      <c r="O255" t="s">
        <v>73</v>
      </c>
      <c r="P255" t="s">
        <v>63</v>
      </c>
      <c r="Q255">
        <v>23591.75</v>
      </c>
      <c r="R255">
        <v>1605.9</v>
      </c>
      <c r="S255">
        <v>1.8</v>
      </c>
      <c r="T255" t="s">
        <v>97</v>
      </c>
      <c r="U255" t="s">
        <v>87</v>
      </c>
      <c r="V255" t="s">
        <v>55</v>
      </c>
      <c r="W255" t="s">
        <v>101</v>
      </c>
      <c r="X255" t="s">
        <v>57</v>
      </c>
      <c r="Y255" t="s">
        <v>4089</v>
      </c>
      <c r="Z255" t="s">
        <v>76</v>
      </c>
      <c r="AA255" s="9">
        <f>Table1[[#This Row],[Date]]</f>
        <v>45180</v>
      </c>
    </row>
    <row r="256" spans="1:27" x14ac:dyDescent="0.25">
      <c r="A256" t="s">
        <v>595</v>
      </c>
      <c r="B256" s="1">
        <v>45181</v>
      </c>
      <c r="C256" t="s">
        <v>59</v>
      </c>
      <c r="D256" t="s">
        <v>596</v>
      </c>
      <c r="E256" t="s">
        <v>61</v>
      </c>
      <c r="F256">
        <v>37</v>
      </c>
      <c r="G256" t="s">
        <v>30</v>
      </c>
      <c r="H256" t="s">
        <v>4087</v>
      </c>
      <c r="I256" t="s">
        <v>32</v>
      </c>
      <c r="J256" t="s">
        <v>33</v>
      </c>
      <c r="K256" t="s">
        <v>71</v>
      </c>
      <c r="L256">
        <v>14</v>
      </c>
      <c r="M256">
        <v>4</v>
      </c>
      <c r="N256" t="s">
        <v>35</v>
      </c>
      <c r="O256" t="s">
        <v>36</v>
      </c>
      <c r="P256" t="s">
        <v>82</v>
      </c>
      <c r="Q256">
        <v>19868.91</v>
      </c>
      <c r="R256">
        <v>2115.86</v>
      </c>
      <c r="S256">
        <v>2.1</v>
      </c>
      <c r="T256" t="s">
        <v>64</v>
      </c>
      <c r="U256" t="s">
        <v>93</v>
      </c>
      <c r="V256" t="s">
        <v>40</v>
      </c>
      <c r="W256" t="s">
        <v>41</v>
      </c>
      <c r="X256" t="s">
        <v>57</v>
      </c>
      <c r="Y256" t="s">
        <v>75</v>
      </c>
      <c r="Z256" t="s">
        <v>84</v>
      </c>
      <c r="AA256" s="9">
        <f>Table1[[#This Row],[Date]]</f>
        <v>45181</v>
      </c>
    </row>
    <row r="257" spans="1:27" x14ac:dyDescent="0.25">
      <c r="A257" t="s">
        <v>597</v>
      </c>
      <c r="B257" s="1">
        <v>45182</v>
      </c>
      <c r="C257" t="s">
        <v>27</v>
      </c>
      <c r="D257" t="s">
        <v>598</v>
      </c>
      <c r="E257" t="s">
        <v>29</v>
      </c>
      <c r="F257">
        <v>67</v>
      </c>
      <c r="G257" t="s">
        <v>70</v>
      </c>
      <c r="H257" t="s">
        <v>79</v>
      </c>
      <c r="I257" t="s">
        <v>49</v>
      </c>
      <c r="J257" t="s">
        <v>33</v>
      </c>
      <c r="K257" t="s">
        <v>34</v>
      </c>
      <c r="L257">
        <v>3</v>
      </c>
      <c r="M257">
        <v>3</v>
      </c>
      <c r="N257" t="s">
        <v>35</v>
      </c>
      <c r="O257" t="s">
        <v>81</v>
      </c>
      <c r="P257" t="s">
        <v>63</v>
      </c>
      <c r="Q257">
        <v>29611.63</v>
      </c>
      <c r="R257">
        <v>4912.45</v>
      </c>
      <c r="S257">
        <v>2.5</v>
      </c>
      <c r="T257" t="s">
        <v>64</v>
      </c>
      <c r="U257" t="s">
        <v>87</v>
      </c>
      <c r="V257" t="s">
        <v>40</v>
      </c>
      <c r="W257" t="s">
        <v>101</v>
      </c>
      <c r="X257" t="s">
        <v>57</v>
      </c>
      <c r="Y257" t="s">
        <v>4089</v>
      </c>
      <c r="Z257" t="s">
        <v>88</v>
      </c>
      <c r="AA257" s="9">
        <f>Table1[[#This Row],[Date]]</f>
        <v>45182</v>
      </c>
    </row>
    <row r="258" spans="1:27" x14ac:dyDescent="0.25">
      <c r="A258" t="s">
        <v>599</v>
      </c>
      <c r="B258" s="1">
        <v>45183</v>
      </c>
      <c r="C258" t="s">
        <v>27</v>
      </c>
      <c r="D258" t="s">
        <v>600</v>
      </c>
      <c r="E258" t="s">
        <v>61</v>
      </c>
      <c r="F258">
        <v>28</v>
      </c>
      <c r="G258" t="s">
        <v>62</v>
      </c>
      <c r="H258" t="s">
        <v>4088</v>
      </c>
      <c r="I258" t="s">
        <v>49</v>
      </c>
      <c r="J258" t="s">
        <v>33</v>
      </c>
      <c r="K258" t="s">
        <v>118</v>
      </c>
      <c r="L258">
        <v>2</v>
      </c>
      <c r="M258">
        <v>5</v>
      </c>
      <c r="N258" t="s">
        <v>51</v>
      </c>
      <c r="O258" t="s">
        <v>36</v>
      </c>
      <c r="P258" t="s">
        <v>53</v>
      </c>
      <c r="Q258">
        <v>14182.44</v>
      </c>
      <c r="R258">
        <v>783.52</v>
      </c>
      <c r="S258">
        <v>3.5</v>
      </c>
      <c r="T258" t="s">
        <v>92</v>
      </c>
      <c r="U258" t="s">
        <v>93</v>
      </c>
      <c r="V258" t="s">
        <v>40</v>
      </c>
      <c r="W258" t="s">
        <v>56</v>
      </c>
      <c r="X258" t="s">
        <v>57</v>
      </c>
      <c r="Y258" t="s">
        <v>66</v>
      </c>
      <c r="Z258" t="s">
        <v>84</v>
      </c>
      <c r="AA258" s="9">
        <f>Table1[[#This Row],[Date]]</f>
        <v>45183</v>
      </c>
    </row>
    <row r="259" spans="1:27" x14ac:dyDescent="0.25">
      <c r="A259" t="s">
        <v>601</v>
      </c>
      <c r="B259" s="1">
        <v>45184</v>
      </c>
      <c r="C259" t="s">
        <v>103</v>
      </c>
      <c r="D259" t="s">
        <v>602</v>
      </c>
      <c r="E259" t="s">
        <v>47</v>
      </c>
      <c r="F259">
        <v>32</v>
      </c>
      <c r="G259" t="s">
        <v>30</v>
      </c>
      <c r="H259" t="s">
        <v>4088</v>
      </c>
      <c r="I259" t="s">
        <v>49</v>
      </c>
      <c r="J259" t="s">
        <v>33</v>
      </c>
      <c r="K259" t="s">
        <v>118</v>
      </c>
      <c r="L259">
        <v>2</v>
      </c>
      <c r="M259">
        <v>2</v>
      </c>
      <c r="N259" t="s">
        <v>80</v>
      </c>
      <c r="O259" t="s">
        <v>81</v>
      </c>
      <c r="P259" t="s">
        <v>37</v>
      </c>
      <c r="Q259">
        <v>49466.86</v>
      </c>
      <c r="R259">
        <v>2704.06</v>
      </c>
      <c r="S259">
        <v>2.8</v>
      </c>
      <c r="T259" t="s">
        <v>97</v>
      </c>
      <c r="U259" t="s">
        <v>65</v>
      </c>
      <c r="V259" t="s">
        <v>40</v>
      </c>
      <c r="W259" t="s">
        <v>56</v>
      </c>
      <c r="X259" t="s">
        <v>42</v>
      </c>
      <c r="Y259" t="s">
        <v>43</v>
      </c>
      <c r="Z259" t="s">
        <v>4089</v>
      </c>
      <c r="AA259" s="9">
        <f>Table1[[#This Row],[Date]]</f>
        <v>45184</v>
      </c>
    </row>
    <row r="260" spans="1:27" x14ac:dyDescent="0.25">
      <c r="A260" t="s">
        <v>603</v>
      </c>
      <c r="B260" s="1">
        <v>45185</v>
      </c>
      <c r="C260" t="s">
        <v>45</v>
      </c>
      <c r="D260" t="s">
        <v>604</v>
      </c>
      <c r="E260" t="s">
        <v>69</v>
      </c>
      <c r="F260">
        <v>49</v>
      </c>
      <c r="G260" t="s">
        <v>30</v>
      </c>
      <c r="H260" t="s">
        <v>79</v>
      </c>
      <c r="I260" t="s">
        <v>49</v>
      </c>
      <c r="J260" t="s">
        <v>33</v>
      </c>
      <c r="K260" t="s">
        <v>34</v>
      </c>
      <c r="L260">
        <v>14</v>
      </c>
      <c r="M260">
        <v>5</v>
      </c>
      <c r="N260" t="s">
        <v>51</v>
      </c>
      <c r="O260" t="s">
        <v>52</v>
      </c>
      <c r="P260" t="s">
        <v>37</v>
      </c>
      <c r="Q260">
        <v>26540.89</v>
      </c>
      <c r="R260">
        <v>494.36</v>
      </c>
      <c r="S260">
        <v>2.6</v>
      </c>
      <c r="T260" t="s">
        <v>64</v>
      </c>
      <c r="U260" t="s">
        <v>87</v>
      </c>
      <c r="V260" t="s">
        <v>55</v>
      </c>
      <c r="W260" t="s">
        <v>56</v>
      </c>
      <c r="X260" t="s">
        <v>57</v>
      </c>
      <c r="Y260" t="s">
        <v>66</v>
      </c>
      <c r="Z260" t="s">
        <v>88</v>
      </c>
      <c r="AA260" s="9">
        <f>Table1[[#This Row],[Date]]</f>
        <v>45185</v>
      </c>
    </row>
    <row r="261" spans="1:27" x14ac:dyDescent="0.25">
      <c r="A261" t="s">
        <v>605</v>
      </c>
      <c r="B261" s="1">
        <v>45186</v>
      </c>
      <c r="C261" t="s">
        <v>27</v>
      </c>
      <c r="D261" t="s">
        <v>606</v>
      </c>
      <c r="E261" t="s">
        <v>47</v>
      </c>
      <c r="F261">
        <v>45</v>
      </c>
      <c r="G261" t="s">
        <v>70</v>
      </c>
      <c r="H261" t="s">
        <v>79</v>
      </c>
      <c r="I261" t="s">
        <v>49</v>
      </c>
      <c r="J261" t="s">
        <v>33</v>
      </c>
      <c r="K261" t="s">
        <v>34</v>
      </c>
      <c r="L261">
        <v>12</v>
      </c>
      <c r="M261">
        <v>1</v>
      </c>
      <c r="N261" t="s">
        <v>51</v>
      </c>
      <c r="O261" t="s">
        <v>81</v>
      </c>
      <c r="P261" t="s">
        <v>82</v>
      </c>
      <c r="Q261">
        <v>12125.62</v>
      </c>
      <c r="R261">
        <v>1592.48</v>
      </c>
      <c r="S261">
        <v>3.3</v>
      </c>
      <c r="T261" t="s">
        <v>64</v>
      </c>
      <c r="U261" t="s">
        <v>87</v>
      </c>
      <c r="V261" t="s">
        <v>83</v>
      </c>
      <c r="W261" t="s">
        <v>56</v>
      </c>
      <c r="X261" t="s">
        <v>42</v>
      </c>
      <c r="Y261" t="s">
        <v>66</v>
      </c>
      <c r="Z261" t="s">
        <v>76</v>
      </c>
      <c r="AA261" s="9">
        <f>Table1[[#This Row],[Date]]</f>
        <v>45186</v>
      </c>
    </row>
    <row r="262" spans="1:27" x14ac:dyDescent="0.25">
      <c r="A262" t="s">
        <v>607</v>
      </c>
      <c r="B262" s="1">
        <v>45187</v>
      </c>
      <c r="C262" t="s">
        <v>59</v>
      </c>
      <c r="D262" t="s">
        <v>608</v>
      </c>
      <c r="E262" t="s">
        <v>47</v>
      </c>
      <c r="F262">
        <v>39</v>
      </c>
      <c r="G262" t="s">
        <v>30</v>
      </c>
      <c r="H262" t="s">
        <v>48</v>
      </c>
      <c r="I262" t="s">
        <v>49</v>
      </c>
      <c r="J262" t="s">
        <v>33</v>
      </c>
      <c r="K262" t="s">
        <v>50</v>
      </c>
      <c r="L262">
        <v>5</v>
      </c>
      <c r="M262">
        <v>5</v>
      </c>
      <c r="N262" t="s">
        <v>51</v>
      </c>
      <c r="O262" t="s">
        <v>73</v>
      </c>
      <c r="P262" t="s">
        <v>82</v>
      </c>
      <c r="Q262">
        <v>25422.14</v>
      </c>
      <c r="R262">
        <v>2637.63</v>
      </c>
      <c r="S262">
        <v>2</v>
      </c>
      <c r="T262" t="s">
        <v>97</v>
      </c>
      <c r="U262" t="s">
        <v>39</v>
      </c>
      <c r="V262" t="s">
        <v>55</v>
      </c>
      <c r="W262" t="s">
        <v>41</v>
      </c>
      <c r="X262" t="s">
        <v>57</v>
      </c>
      <c r="Y262" t="s">
        <v>75</v>
      </c>
      <c r="Z262" t="s">
        <v>84</v>
      </c>
      <c r="AA262" s="9">
        <f>Table1[[#This Row],[Date]]</f>
        <v>45187</v>
      </c>
    </row>
    <row r="263" spans="1:27" x14ac:dyDescent="0.25">
      <c r="A263" t="s">
        <v>609</v>
      </c>
      <c r="B263" s="1">
        <v>45188</v>
      </c>
      <c r="C263" t="s">
        <v>103</v>
      </c>
      <c r="D263" t="s">
        <v>610</v>
      </c>
      <c r="E263" t="s">
        <v>91</v>
      </c>
      <c r="F263">
        <v>58</v>
      </c>
      <c r="G263" t="s">
        <v>62</v>
      </c>
      <c r="H263" t="s">
        <v>79</v>
      </c>
      <c r="I263" t="s">
        <v>49</v>
      </c>
      <c r="J263" t="s">
        <v>33</v>
      </c>
      <c r="K263" t="s">
        <v>34</v>
      </c>
      <c r="L263">
        <v>11</v>
      </c>
      <c r="M263">
        <v>5</v>
      </c>
      <c r="N263" t="s">
        <v>51</v>
      </c>
      <c r="O263" t="s">
        <v>81</v>
      </c>
      <c r="P263" t="s">
        <v>63</v>
      </c>
      <c r="Q263">
        <v>43721.51</v>
      </c>
      <c r="R263">
        <v>4733.16</v>
      </c>
      <c r="S263">
        <v>1.3</v>
      </c>
      <c r="T263" t="s">
        <v>54</v>
      </c>
      <c r="U263" t="s">
        <v>93</v>
      </c>
      <c r="V263" t="s">
        <v>83</v>
      </c>
      <c r="W263" t="s">
        <v>56</v>
      </c>
      <c r="X263" t="s">
        <v>42</v>
      </c>
      <c r="Y263" t="s">
        <v>75</v>
      </c>
      <c r="Z263" t="s">
        <v>84</v>
      </c>
      <c r="AA263" s="9">
        <f>Table1[[#This Row],[Date]]</f>
        <v>45188</v>
      </c>
    </row>
    <row r="264" spans="1:27" x14ac:dyDescent="0.25">
      <c r="A264" t="s">
        <v>611</v>
      </c>
      <c r="B264" s="1">
        <v>45189</v>
      </c>
      <c r="C264" t="s">
        <v>59</v>
      </c>
      <c r="D264" t="s">
        <v>612</v>
      </c>
      <c r="E264" t="s">
        <v>91</v>
      </c>
      <c r="F264">
        <v>34</v>
      </c>
      <c r="G264" t="s">
        <v>70</v>
      </c>
      <c r="H264" t="s">
        <v>48</v>
      </c>
      <c r="I264" t="s">
        <v>49</v>
      </c>
      <c r="J264" t="s">
        <v>33</v>
      </c>
      <c r="K264" t="s">
        <v>50</v>
      </c>
      <c r="L264">
        <v>14</v>
      </c>
      <c r="M264">
        <v>3</v>
      </c>
      <c r="N264" t="s">
        <v>35</v>
      </c>
      <c r="O264" t="s">
        <v>73</v>
      </c>
      <c r="P264" t="s">
        <v>53</v>
      </c>
      <c r="Q264">
        <v>4024.92</v>
      </c>
      <c r="R264">
        <v>1956.14</v>
      </c>
      <c r="S264">
        <v>1.1000000000000001</v>
      </c>
      <c r="T264" t="s">
        <v>54</v>
      </c>
      <c r="U264" t="s">
        <v>39</v>
      </c>
      <c r="V264" t="s">
        <v>40</v>
      </c>
      <c r="W264" t="s">
        <v>101</v>
      </c>
      <c r="X264" t="s">
        <v>57</v>
      </c>
      <c r="Y264" t="s">
        <v>4089</v>
      </c>
      <c r="Z264" t="s">
        <v>4089</v>
      </c>
      <c r="AA264" s="9">
        <f>Table1[[#This Row],[Date]]</f>
        <v>45189</v>
      </c>
    </row>
    <row r="265" spans="1:27" x14ac:dyDescent="0.25">
      <c r="A265" t="s">
        <v>613</v>
      </c>
      <c r="B265" s="1">
        <v>45190</v>
      </c>
      <c r="C265" t="s">
        <v>59</v>
      </c>
      <c r="D265" t="s">
        <v>614</v>
      </c>
      <c r="E265" t="s">
        <v>91</v>
      </c>
      <c r="F265">
        <v>43</v>
      </c>
      <c r="G265" t="s">
        <v>62</v>
      </c>
      <c r="H265" t="s">
        <v>48</v>
      </c>
      <c r="I265" t="s">
        <v>49</v>
      </c>
      <c r="J265" t="s">
        <v>33</v>
      </c>
      <c r="K265" t="s">
        <v>50</v>
      </c>
      <c r="L265">
        <v>3</v>
      </c>
      <c r="M265">
        <v>1</v>
      </c>
      <c r="N265" t="s">
        <v>80</v>
      </c>
      <c r="O265" t="s">
        <v>73</v>
      </c>
      <c r="P265" t="s">
        <v>63</v>
      </c>
      <c r="Q265">
        <v>34939.040000000001</v>
      </c>
      <c r="R265">
        <v>324.52999999999997</v>
      </c>
      <c r="S265">
        <v>2</v>
      </c>
      <c r="T265" t="s">
        <v>64</v>
      </c>
      <c r="U265" t="s">
        <v>87</v>
      </c>
      <c r="V265" t="s">
        <v>83</v>
      </c>
      <c r="W265" t="s">
        <v>101</v>
      </c>
      <c r="X265" t="s">
        <v>42</v>
      </c>
      <c r="Y265" t="s">
        <v>75</v>
      </c>
      <c r="Z265" t="s">
        <v>4089</v>
      </c>
      <c r="AA265" s="9">
        <f>Table1[[#This Row],[Date]]</f>
        <v>45190</v>
      </c>
    </row>
    <row r="266" spans="1:27" x14ac:dyDescent="0.25">
      <c r="A266" t="s">
        <v>615</v>
      </c>
      <c r="B266" s="1">
        <v>45191</v>
      </c>
      <c r="C266" t="s">
        <v>27</v>
      </c>
      <c r="D266" t="s">
        <v>616</v>
      </c>
      <c r="E266" t="s">
        <v>91</v>
      </c>
      <c r="F266">
        <v>61</v>
      </c>
      <c r="G266" t="s">
        <v>62</v>
      </c>
      <c r="H266" t="s">
        <v>31</v>
      </c>
      <c r="I266" t="s">
        <v>32</v>
      </c>
      <c r="J266" t="s">
        <v>33</v>
      </c>
      <c r="K266" t="s">
        <v>100</v>
      </c>
      <c r="L266">
        <v>2</v>
      </c>
      <c r="M266">
        <v>5</v>
      </c>
      <c r="N266" t="s">
        <v>51</v>
      </c>
      <c r="O266" t="s">
        <v>36</v>
      </c>
      <c r="P266" t="s">
        <v>53</v>
      </c>
      <c r="Q266">
        <v>28754.49</v>
      </c>
      <c r="R266">
        <v>1940.81</v>
      </c>
      <c r="S266">
        <v>1.4</v>
      </c>
      <c r="T266" t="s">
        <v>54</v>
      </c>
      <c r="U266" t="s">
        <v>87</v>
      </c>
      <c r="V266" t="s">
        <v>40</v>
      </c>
      <c r="W266" t="s">
        <v>56</v>
      </c>
      <c r="X266" t="s">
        <v>42</v>
      </c>
      <c r="Y266" t="s">
        <v>4089</v>
      </c>
      <c r="Z266" t="s">
        <v>94</v>
      </c>
      <c r="AA266" s="9">
        <f>Table1[[#This Row],[Date]]</f>
        <v>45191</v>
      </c>
    </row>
    <row r="267" spans="1:27" x14ac:dyDescent="0.25">
      <c r="A267" t="s">
        <v>617</v>
      </c>
      <c r="B267" s="1">
        <v>45192</v>
      </c>
      <c r="C267" t="s">
        <v>103</v>
      </c>
      <c r="D267" t="s">
        <v>618</v>
      </c>
      <c r="E267" t="s">
        <v>61</v>
      </c>
      <c r="F267">
        <v>24</v>
      </c>
      <c r="G267" t="s">
        <v>62</v>
      </c>
      <c r="H267" t="s">
        <v>4088</v>
      </c>
      <c r="I267" t="s">
        <v>49</v>
      </c>
      <c r="J267" t="s">
        <v>33</v>
      </c>
      <c r="K267" t="s">
        <v>118</v>
      </c>
      <c r="L267">
        <v>7</v>
      </c>
      <c r="M267">
        <v>2</v>
      </c>
      <c r="N267" t="s">
        <v>80</v>
      </c>
      <c r="O267" t="s">
        <v>73</v>
      </c>
      <c r="P267" t="s">
        <v>53</v>
      </c>
      <c r="Q267">
        <v>10969.23</v>
      </c>
      <c r="R267">
        <v>728.71</v>
      </c>
      <c r="S267">
        <v>2.2999999999999998</v>
      </c>
      <c r="T267" t="s">
        <v>97</v>
      </c>
      <c r="U267" t="s">
        <v>65</v>
      </c>
      <c r="V267" t="s">
        <v>74</v>
      </c>
      <c r="W267" t="s">
        <v>56</v>
      </c>
      <c r="X267" t="s">
        <v>57</v>
      </c>
      <c r="Y267" t="s">
        <v>43</v>
      </c>
      <c r="Z267" t="s">
        <v>94</v>
      </c>
      <c r="AA267" s="9">
        <f>Table1[[#This Row],[Date]]</f>
        <v>45192</v>
      </c>
    </row>
    <row r="268" spans="1:27" x14ac:dyDescent="0.25">
      <c r="A268" t="s">
        <v>619</v>
      </c>
      <c r="B268" s="1">
        <v>45193</v>
      </c>
      <c r="C268" t="s">
        <v>45</v>
      </c>
      <c r="D268" t="s">
        <v>620</v>
      </c>
      <c r="E268" t="s">
        <v>29</v>
      </c>
      <c r="F268">
        <v>59</v>
      </c>
      <c r="G268" t="s">
        <v>30</v>
      </c>
      <c r="H268" t="s">
        <v>4088</v>
      </c>
      <c r="I268" t="s">
        <v>49</v>
      </c>
      <c r="J268" t="s">
        <v>33</v>
      </c>
      <c r="K268" t="s">
        <v>118</v>
      </c>
      <c r="L268">
        <v>5</v>
      </c>
      <c r="M268">
        <v>1</v>
      </c>
      <c r="N268" t="s">
        <v>35</v>
      </c>
      <c r="O268" t="s">
        <v>81</v>
      </c>
      <c r="P268" t="s">
        <v>82</v>
      </c>
      <c r="Q268">
        <v>41421.39</v>
      </c>
      <c r="R268">
        <v>1149.95</v>
      </c>
      <c r="S268">
        <v>4.0999999999999996</v>
      </c>
      <c r="T268" t="s">
        <v>97</v>
      </c>
      <c r="U268" t="s">
        <v>39</v>
      </c>
      <c r="V268" t="s">
        <v>40</v>
      </c>
      <c r="W268" t="s">
        <v>56</v>
      </c>
      <c r="X268" t="s">
        <v>57</v>
      </c>
      <c r="Y268" t="s">
        <v>113</v>
      </c>
      <c r="Z268" t="s">
        <v>4089</v>
      </c>
      <c r="AA268" s="9">
        <f>Table1[[#This Row],[Date]]</f>
        <v>45193</v>
      </c>
    </row>
    <row r="269" spans="1:27" x14ac:dyDescent="0.25">
      <c r="A269" t="s">
        <v>621</v>
      </c>
      <c r="B269" s="1">
        <v>45194</v>
      </c>
      <c r="C269" t="s">
        <v>45</v>
      </c>
      <c r="D269" t="s">
        <v>622</v>
      </c>
      <c r="E269" t="s">
        <v>69</v>
      </c>
      <c r="F269">
        <v>43</v>
      </c>
      <c r="G269" t="s">
        <v>30</v>
      </c>
      <c r="H269" t="s">
        <v>4088</v>
      </c>
      <c r="I269" t="s">
        <v>49</v>
      </c>
      <c r="J269" t="s">
        <v>33</v>
      </c>
      <c r="K269" t="s">
        <v>118</v>
      </c>
      <c r="L269">
        <v>11</v>
      </c>
      <c r="M269">
        <v>2</v>
      </c>
      <c r="N269" t="s">
        <v>35</v>
      </c>
      <c r="O269" t="s">
        <v>52</v>
      </c>
      <c r="P269" t="s">
        <v>37</v>
      </c>
      <c r="Q269">
        <v>20337.580000000002</v>
      </c>
      <c r="R269">
        <v>3090.45</v>
      </c>
      <c r="S269">
        <v>3.9</v>
      </c>
      <c r="T269" t="s">
        <v>97</v>
      </c>
      <c r="U269" t="s">
        <v>39</v>
      </c>
      <c r="V269" t="s">
        <v>83</v>
      </c>
      <c r="W269" t="s">
        <v>101</v>
      </c>
      <c r="X269" t="s">
        <v>42</v>
      </c>
      <c r="Y269" t="s">
        <v>75</v>
      </c>
      <c r="Z269" t="s">
        <v>94</v>
      </c>
      <c r="AA269" s="9">
        <f>Table1[[#This Row],[Date]]</f>
        <v>45194</v>
      </c>
    </row>
    <row r="270" spans="1:27" x14ac:dyDescent="0.25">
      <c r="A270" t="s">
        <v>623</v>
      </c>
      <c r="B270" s="1">
        <v>45195</v>
      </c>
      <c r="C270" t="s">
        <v>27</v>
      </c>
      <c r="D270" t="s">
        <v>624</v>
      </c>
      <c r="E270" t="s">
        <v>47</v>
      </c>
      <c r="F270">
        <v>42</v>
      </c>
      <c r="G270" t="s">
        <v>62</v>
      </c>
      <c r="H270" t="s">
        <v>31</v>
      </c>
      <c r="I270" t="s">
        <v>32</v>
      </c>
      <c r="J270" t="s">
        <v>33</v>
      </c>
      <c r="K270" t="s">
        <v>100</v>
      </c>
      <c r="L270">
        <v>14</v>
      </c>
      <c r="M270">
        <v>4</v>
      </c>
      <c r="N270" t="s">
        <v>72</v>
      </c>
      <c r="O270" t="s">
        <v>81</v>
      </c>
      <c r="P270" t="s">
        <v>37</v>
      </c>
      <c r="Q270">
        <v>16808.7</v>
      </c>
      <c r="R270">
        <v>337.12</v>
      </c>
      <c r="S270">
        <v>3.4</v>
      </c>
      <c r="T270" t="s">
        <v>97</v>
      </c>
      <c r="U270" t="s">
        <v>39</v>
      </c>
      <c r="V270" t="s">
        <v>74</v>
      </c>
      <c r="W270" t="s">
        <v>101</v>
      </c>
      <c r="X270" t="s">
        <v>42</v>
      </c>
      <c r="Y270" t="s">
        <v>75</v>
      </c>
      <c r="Z270" t="s">
        <v>84</v>
      </c>
      <c r="AA270" s="9">
        <f>Table1[[#This Row],[Date]]</f>
        <v>45195</v>
      </c>
    </row>
    <row r="271" spans="1:27" x14ac:dyDescent="0.25">
      <c r="A271" t="s">
        <v>625</v>
      </c>
      <c r="B271" s="1">
        <v>45196</v>
      </c>
      <c r="C271" t="s">
        <v>27</v>
      </c>
      <c r="D271" t="s">
        <v>626</v>
      </c>
      <c r="E271" t="s">
        <v>61</v>
      </c>
      <c r="F271">
        <v>27</v>
      </c>
      <c r="G271" t="s">
        <v>62</v>
      </c>
      <c r="H271" t="s">
        <v>48</v>
      </c>
      <c r="I271" t="s">
        <v>49</v>
      </c>
      <c r="J271" t="s">
        <v>33</v>
      </c>
      <c r="K271" t="s">
        <v>50</v>
      </c>
      <c r="L271">
        <v>13</v>
      </c>
      <c r="M271">
        <v>5</v>
      </c>
      <c r="N271" t="s">
        <v>72</v>
      </c>
      <c r="O271" t="s">
        <v>52</v>
      </c>
      <c r="P271" t="s">
        <v>82</v>
      </c>
      <c r="Q271">
        <v>41921.879999999997</v>
      </c>
      <c r="R271">
        <v>2323.62</v>
      </c>
      <c r="S271">
        <v>4.4000000000000004</v>
      </c>
      <c r="T271" t="s">
        <v>92</v>
      </c>
      <c r="U271" t="s">
        <v>93</v>
      </c>
      <c r="V271" t="s">
        <v>74</v>
      </c>
      <c r="W271" t="s">
        <v>56</v>
      </c>
      <c r="X271" t="s">
        <v>42</v>
      </c>
      <c r="Y271" t="s">
        <v>43</v>
      </c>
      <c r="Z271" t="s">
        <v>4089</v>
      </c>
      <c r="AA271" s="9">
        <f>Table1[[#This Row],[Date]]</f>
        <v>45196</v>
      </c>
    </row>
    <row r="272" spans="1:27" x14ac:dyDescent="0.25">
      <c r="A272" t="s">
        <v>627</v>
      </c>
      <c r="B272" s="1">
        <v>45197</v>
      </c>
      <c r="C272" t="s">
        <v>103</v>
      </c>
      <c r="D272" t="s">
        <v>628</v>
      </c>
      <c r="E272" t="s">
        <v>69</v>
      </c>
      <c r="F272">
        <v>62</v>
      </c>
      <c r="G272" t="s">
        <v>70</v>
      </c>
      <c r="H272" t="s">
        <v>48</v>
      </c>
      <c r="I272" t="s">
        <v>49</v>
      </c>
      <c r="J272" t="s">
        <v>33</v>
      </c>
      <c r="K272" t="s">
        <v>50</v>
      </c>
      <c r="L272">
        <v>8</v>
      </c>
      <c r="M272">
        <v>1</v>
      </c>
      <c r="N272" t="s">
        <v>80</v>
      </c>
      <c r="O272" t="s">
        <v>73</v>
      </c>
      <c r="P272" t="s">
        <v>37</v>
      </c>
      <c r="Q272">
        <v>33010.68</v>
      </c>
      <c r="R272">
        <v>3047.31</v>
      </c>
      <c r="S272">
        <v>2.1</v>
      </c>
      <c r="T272" t="s">
        <v>64</v>
      </c>
      <c r="U272" t="s">
        <v>87</v>
      </c>
      <c r="V272" t="s">
        <v>40</v>
      </c>
      <c r="W272" t="s">
        <v>101</v>
      </c>
      <c r="X272" t="s">
        <v>42</v>
      </c>
      <c r="Y272" t="s">
        <v>75</v>
      </c>
      <c r="Z272" t="s">
        <v>88</v>
      </c>
      <c r="AA272" s="9">
        <f>Table1[[#This Row],[Date]]</f>
        <v>45197</v>
      </c>
    </row>
    <row r="273" spans="1:27" x14ac:dyDescent="0.25">
      <c r="A273" t="s">
        <v>629</v>
      </c>
      <c r="B273" s="1">
        <v>45198</v>
      </c>
      <c r="C273" t="s">
        <v>45</v>
      </c>
      <c r="D273" t="s">
        <v>630</v>
      </c>
      <c r="E273" t="s">
        <v>61</v>
      </c>
      <c r="F273">
        <v>36</v>
      </c>
      <c r="G273" t="s">
        <v>70</v>
      </c>
      <c r="H273" t="s">
        <v>79</v>
      </c>
      <c r="I273" t="s">
        <v>49</v>
      </c>
      <c r="J273" t="s">
        <v>33</v>
      </c>
      <c r="K273" t="s">
        <v>34</v>
      </c>
      <c r="L273">
        <v>12</v>
      </c>
      <c r="M273">
        <v>2</v>
      </c>
      <c r="N273" t="s">
        <v>72</v>
      </c>
      <c r="O273" t="s">
        <v>36</v>
      </c>
      <c r="P273" t="s">
        <v>82</v>
      </c>
      <c r="Q273">
        <v>45218.18</v>
      </c>
      <c r="R273">
        <v>2109.29</v>
      </c>
      <c r="S273">
        <v>4.5</v>
      </c>
      <c r="T273" t="s">
        <v>38</v>
      </c>
      <c r="U273" t="s">
        <v>39</v>
      </c>
      <c r="V273" t="s">
        <v>55</v>
      </c>
      <c r="W273" t="s">
        <v>101</v>
      </c>
      <c r="X273" t="s">
        <v>42</v>
      </c>
      <c r="Y273" t="s">
        <v>43</v>
      </c>
      <c r="Z273" t="s">
        <v>4089</v>
      </c>
      <c r="AA273" s="9">
        <f>Table1[[#This Row],[Date]]</f>
        <v>45198</v>
      </c>
    </row>
    <row r="274" spans="1:27" x14ac:dyDescent="0.25">
      <c r="A274" t="s">
        <v>631</v>
      </c>
      <c r="B274" s="1">
        <v>45199</v>
      </c>
      <c r="C274" t="s">
        <v>45</v>
      </c>
      <c r="D274" t="s">
        <v>632</v>
      </c>
      <c r="E274" t="s">
        <v>61</v>
      </c>
      <c r="F274">
        <v>28</v>
      </c>
      <c r="G274" t="s">
        <v>30</v>
      </c>
      <c r="H274" t="s">
        <v>31</v>
      </c>
      <c r="I274" t="s">
        <v>32</v>
      </c>
      <c r="J274" t="s">
        <v>33</v>
      </c>
      <c r="K274" t="s">
        <v>100</v>
      </c>
      <c r="L274">
        <v>7</v>
      </c>
      <c r="M274">
        <v>5</v>
      </c>
      <c r="N274" t="s">
        <v>51</v>
      </c>
      <c r="O274" t="s">
        <v>73</v>
      </c>
      <c r="P274" t="s">
        <v>63</v>
      </c>
      <c r="Q274">
        <v>32604.53</v>
      </c>
      <c r="R274">
        <v>95.63</v>
      </c>
      <c r="S274">
        <v>2.6</v>
      </c>
      <c r="T274" t="s">
        <v>64</v>
      </c>
      <c r="U274" t="s">
        <v>65</v>
      </c>
      <c r="V274" t="s">
        <v>83</v>
      </c>
      <c r="W274" t="s">
        <v>41</v>
      </c>
      <c r="X274" t="s">
        <v>42</v>
      </c>
      <c r="Y274" t="s">
        <v>4089</v>
      </c>
      <c r="Z274" t="s">
        <v>76</v>
      </c>
      <c r="AA274" s="9">
        <f>Table1[[#This Row],[Date]]</f>
        <v>45199</v>
      </c>
    </row>
    <row r="275" spans="1:27" x14ac:dyDescent="0.25">
      <c r="A275" t="s">
        <v>633</v>
      </c>
      <c r="B275" s="1">
        <v>45200</v>
      </c>
      <c r="C275" t="s">
        <v>45</v>
      </c>
      <c r="D275" t="s">
        <v>634</v>
      </c>
      <c r="E275" t="s">
        <v>47</v>
      </c>
      <c r="F275">
        <v>30</v>
      </c>
      <c r="G275" t="s">
        <v>30</v>
      </c>
      <c r="H275" t="s">
        <v>79</v>
      </c>
      <c r="I275" t="s">
        <v>49</v>
      </c>
      <c r="J275" t="s">
        <v>33</v>
      </c>
      <c r="K275" t="s">
        <v>34</v>
      </c>
      <c r="L275">
        <v>6</v>
      </c>
      <c r="M275">
        <v>3</v>
      </c>
      <c r="N275" t="s">
        <v>80</v>
      </c>
      <c r="O275" t="s">
        <v>73</v>
      </c>
      <c r="P275" t="s">
        <v>53</v>
      </c>
      <c r="Q275">
        <v>37818.43</v>
      </c>
      <c r="R275">
        <v>4927.6000000000004</v>
      </c>
      <c r="S275">
        <v>2.6</v>
      </c>
      <c r="T275" t="s">
        <v>97</v>
      </c>
      <c r="U275" t="s">
        <v>87</v>
      </c>
      <c r="V275" t="s">
        <v>74</v>
      </c>
      <c r="W275" t="s">
        <v>56</v>
      </c>
      <c r="X275" t="s">
        <v>57</v>
      </c>
      <c r="Y275" t="s">
        <v>75</v>
      </c>
      <c r="Z275" t="s">
        <v>76</v>
      </c>
      <c r="AA275" s="9">
        <f>Table1[[#This Row],[Date]]</f>
        <v>45200</v>
      </c>
    </row>
    <row r="276" spans="1:27" x14ac:dyDescent="0.25">
      <c r="A276" t="s">
        <v>635</v>
      </c>
      <c r="B276" s="1">
        <v>45201</v>
      </c>
      <c r="C276" t="s">
        <v>59</v>
      </c>
      <c r="D276" t="s">
        <v>636</v>
      </c>
      <c r="E276" t="s">
        <v>29</v>
      </c>
      <c r="F276">
        <v>25</v>
      </c>
      <c r="G276" t="s">
        <v>70</v>
      </c>
      <c r="H276" t="s">
        <v>31</v>
      </c>
      <c r="I276" t="s">
        <v>32</v>
      </c>
      <c r="J276" t="s">
        <v>33</v>
      </c>
      <c r="K276" t="s">
        <v>100</v>
      </c>
      <c r="L276">
        <v>11</v>
      </c>
      <c r="M276">
        <v>2</v>
      </c>
      <c r="N276" t="s">
        <v>35</v>
      </c>
      <c r="O276" t="s">
        <v>52</v>
      </c>
      <c r="P276" t="s">
        <v>37</v>
      </c>
      <c r="Q276">
        <v>42312.959999999999</v>
      </c>
      <c r="R276">
        <v>1835.58</v>
      </c>
      <c r="S276">
        <v>2.6</v>
      </c>
      <c r="T276" t="s">
        <v>97</v>
      </c>
      <c r="U276" t="s">
        <v>65</v>
      </c>
      <c r="V276" t="s">
        <v>55</v>
      </c>
      <c r="W276" t="s">
        <v>56</v>
      </c>
      <c r="X276" t="s">
        <v>57</v>
      </c>
      <c r="Y276" t="s">
        <v>75</v>
      </c>
      <c r="Z276" t="s">
        <v>4089</v>
      </c>
      <c r="AA276" s="9">
        <f>Table1[[#This Row],[Date]]</f>
        <v>45201</v>
      </c>
    </row>
    <row r="277" spans="1:27" x14ac:dyDescent="0.25">
      <c r="A277" t="s">
        <v>637</v>
      </c>
      <c r="B277" s="1">
        <v>45202</v>
      </c>
      <c r="C277" t="s">
        <v>45</v>
      </c>
      <c r="D277" t="s">
        <v>638</v>
      </c>
      <c r="E277" t="s">
        <v>91</v>
      </c>
      <c r="F277">
        <v>57</v>
      </c>
      <c r="G277" t="s">
        <v>62</v>
      </c>
      <c r="H277" t="s">
        <v>79</v>
      </c>
      <c r="I277" t="s">
        <v>49</v>
      </c>
      <c r="J277" t="s">
        <v>33</v>
      </c>
      <c r="K277" t="s">
        <v>34</v>
      </c>
      <c r="L277">
        <v>13</v>
      </c>
      <c r="M277">
        <v>2</v>
      </c>
      <c r="N277" t="s">
        <v>35</v>
      </c>
      <c r="O277" t="s">
        <v>81</v>
      </c>
      <c r="P277" t="s">
        <v>37</v>
      </c>
      <c r="Q277">
        <v>5572.76</v>
      </c>
      <c r="R277">
        <v>3892.89</v>
      </c>
      <c r="S277">
        <v>1.4</v>
      </c>
      <c r="T277" t="s">
        <v>54</v>
      </c>
      <c r="U277" t="s">
        <v>87</v>
      </c>
      <c r="V277" t="s">
        <v>40</v>
      </c>
      <c r="W277" t="s">
        <v>41</v>
      </c>
      <c r="X277" t="s">
        <v>42</v>
      </c>
      <c r="Y277" t="s">
        <v>4089</v>
      </c>
      <c r="Z277" t="s">
        <v>88</v>
      </c>
      <c r="AA277" s="9">
        <f>Table1[[#This Row],[Date]]</f>
        <v>45202</v>
      </c>
    </row>
    <row r="278" spans="1:27" x14ac:dyDescent="0.25">
      <c r="A278" t="s">
        <v>639</v>
      </c>
      <c r="B278" s="1">
        <v>45203</v>
      </c>
      <c r="C278" t="s">
        <v>59</v>
      </c>
      <c r="D278" t="s">
        <v>640</v>
      </c>
      <c r="E278" t="s">
        <v>29</v>
      </c>
      <c r="F278">
        <v>21</v>
      </c>
      <c r="G278" t="s">
        <v>30</v>
      </c>
      <c r="H278" t="s">
        <v>4087</v>
      </c>
      <c r="I278" t="s">
        <v>32</v>
      </c>
      <c r="J278" t="s">
        <v>33</v>
      </c>
      <c r="K278" t="s">
        <v>71</v>
      </c>
      <c r="L278">
        <v>14</v>
      </c>
      <c r="M278">
        <v>4</v>
      </c>
      <c r="N278" t="s">
        <v>51</v>
      </c>
      <c r="O278" t="s">
        <v>36</v>
      </c>
      <c r="P278" t="s">
        <v>63</v>
      </c>
      <c r="Q278">
        <v>39474.300000000003</v>
      </c>
      <c r="R278">
        <v>1628.23</v>
      </c>
      <c r="S278">
        <v>4.9000000000000004</v>
      </c>
      <c r="T278" t="s">
        <v>38</v>
      </c>
      <c r="U278" t="s">
        <v>65</v>
      </c>
      <c r="V278" t="s">
        <v>40</v>
      </c>
      <c r="W278" t="s">
        <v>41</v>
      </c>
      <c r="X278" t="s">
        <v>42</v>
      </c>
      <c r="Y278" t="s">
        <v>75</v>
      </c>
      <c r="Z278" t="s">
        <v>4089</v>
      </c>
      <c r="AA278" s="9">
        <f>Table1[[#This Row],[Date]]</f>
        <v>45203</v>
      </c>
    </row>
    <row r="279" spans="1:27" x14ac:dyDescent="0.25">
      <c r="A279" t="s">
        <v>641</v>
      </c>
      <c r="B279" s="1">
        <v>45204</v>
      </c>
      <c r="C279" t="s">
        <v>103</v>
      </c>
      <c r="D279" t="s">
        <v>642</v>
      </c>
      <c r="E279" t="s">
        <v>47</v>
      </c>
      <c r="F279">
        <v>64</v>
      </c>
      <c r="G279" t="s">
        <v>62</v>
      </c>
      <c r="H279" t="s">
        <v>4088</v>
      </c>
      <c r="I279" t="s">
        <v>49</v>
      </c>
      <c r="J279" t="s">
        <v>33</v>
      </c>
      <c r="K279" t="s">
        <v>118</v>
      </c>
      <c r="L279">
        <v>13</v>
      </c>
      <c r="M279">
        <v>3</v>
      </c>
      <c r="N279" t="s">
        <v>72</v>
      </c>
      <c r="O279" t="s">
        <v>36</v>
      </c>
      <c r="P279" t="s">
        <v>63</v>
      </c>
      <c r="Q279">
        <v>31844.2</v>
      </c>
      <c r="R279">
        <v>2375.08</v>
      </c>
      <c r="S279">
        <v>1.6</v>
      </c>
      <c r="T279" t="s">
        <v>54</v>
      </c>
      <c r="U279" t="s">
        <v>39</v>
      </c>
      <c r="V279" t="s">
        <v>40</v>
      </c>
      <c r="W279" t="s">
        <v>101</v>
      </c>
      <c r="X279" t="s">
        <v>57</v>
      </c>
      <c r="Y279" t="s">
        <v>66</v>
      </c>
      <c r="Z279" t="s">
        <v>88</v>
      </c>
      <c r="AA279" s="9">
        <f>Table1[[#This Row],[Date]]</f>
        <v>45204</v>
      </c>
    </row>
    <row r="280" spans="1:27" x14ac:dyDescent="0.25">
      <c r="A280" t="s">
        <v>643</v>
      </c>
      <c r="B280" s="1">
        <v>45205</v>
      </c>
      <c r="C280" t="s">
        <v>59</v>
      </c>
      <c r="D280" t="s">
        <v>644</v>
      </c>
      <c r="E280" t="s">
        <v>47</v>
      </c>
      <c r="F280">
        <v>48</v>
      </c>
      <c r="G280" t="s">
        <v>70</v>
      </c>
      <c r="H280" t="s">
        <v>4088</v>
      </c>
      <c r="I280" t="s">
        <v>49</v>
      </c>
      <c r="J280" t="s">
        <v>33</v>
      </c>
      <c r="K280" t="s">
        <v>118</v>
      </c>
      <c r="L280">
        <v>13</v>
      </c>
      <c r="M280">
        <v>4</v>
      </c>
      <c r="N280" t="s">
        <v>80</v>
      </c>
      <c r="O280" t="s">
        <v>36</v>
      </c>
      <c r="P280" t="s">
        <v>37</v>
      </c>
      <c r="Q280">
        <v>6266.87</v>
      </c>
      <c r="R280">
        <v>1942.32</v>
      </c>
      <c r="S280">
        <v>2.4</v>
      </c>
      <c r="T280" t="s">
        <v>64</v>
      </c>
      <c r="U280" t="s">
        <v>39</v>
      </c>
      <c r="V280" t="s">
        <v>40</v>
      </c>
      <c r="W280" t="s">
        <v>41</v>
      </c>
      <c r="X280" t="s">
        <v>42</v>
      </c>
      <c r="Y280" t="s">
        <v>43</v>
      </c>
      <c r="Z280" t="s">
        <v>84</v>
      </c>
      <c r="AA280" s="9">
        <f>Table1[[#This Row],[Date]]</f>
        <v>45205</v>
      </c>
    </row>
    <row r="281" spans="1:27" x14ac:dyDescent="0.25">
      <c r="A281" t="s">
        <v>645</v>
      </c>
      <c r="B281" s="1">
        <v>45206</v>
      </c>
      <c r="C281" t="s">
        <v>103</v>
      </c>
      <c r="D281" t="s">
        <v>646</v>
      </c>
      <c r="E281" t="s">
        <v>47</v>
      </c>
      <c r="F281">
        <v>45</v>
      </c>
      <c r="G281" t="s">
        <v>30</v>
      </c>
      <c r="H281" t="s">
        <v>48</v>
      </c>
      <c r="I281" t="s">
        <v>49</v>
      </c>
      <c r="J281" t="s">
        <v>33</v>
      </c>
      <c r="K281" t="s">
        <v>50</v>
      </c>
      <c r="L281">
        <v>13</v>
      </c>
      <c r="M281">
        <v>3</v>
      </c>
      <c r="N281" t="s">
        <v>80</v>
      </c>
      <c r="O281" t="s">
        <v>36</v>
      </c>
      <c r="P281" t="s">
        <v>37</v>
      </c>
      <c r="Q281">
        <v>26903.16</v>
      </c>
      <c r="R281">
        <v>1712.7</v>
      </c>
      <c r="S281">
        <v>2.2999999999999998</v>
      </c>
      <c r="T281" t="s">
        <v>64</v>
      </c>
      <c r="U281" t="s">
        <v>65</v>
      </c>
      <c r="V281" t="s">
        <v>83</v>
      </c>
      <c r="W281" t="s">
        <v>56</v>
      </c>
      <c r="X281" t="s">
        <v>42</v>
      </c>
      <c r="Y281" t="s">
        <v>113</v>
      </c>
      <c r="Z281" t="s">
        <v>84</v>
      </c>
      <c r="AA281" s="9">
        <f>Table1[[#This Row],[Date]]</f>
        <v>45206</v>
      </c>
    </row>
    <row r="282" spans="1:27" x14ac:dyDescent="0.25">
      <c r="A282" t="s">
        <v>647</v>
      </c>
      <c r="B282" s="1">
        <v>45207</v>
      </c>
      <c r="C282" t="s">
        <v>45</v>
      </c>
      <c r="D282" t="s">
        <v>648</v>
      </c>
      <c r="E282" t="s">
        <v>69</v>
      </c>
      <c r="F282">
        <v>28</v>
      </c>
      <c r="G282" t="s">
        <v>30</v>
      </c>
      <c r="H282" t="s">
        <v>4087</v>
      </c>
      <c r="I282" t="s">
        <v>32</v>
      </c>
      <c r="J282" t="s">
        <v>33</v>
      </c>
      <c r="K282" t="s">
        <v>71</v>
      </c>
      <c r="L282">
        <v>3</v>
      </c>
      <c r="M282">
        <v>2</v>
      </c>
      <c r="N282" t="s">
        <v>51</v>
      </c>
      <c r="O282" t="s">
        <v>81</v>
      </c>
      <c r="P282" t="s">
        <v>82</v>
      </c>
      <c r="Q282">
        <v>6875.53</v>
      </c>
      <c r="R282">
        <v>109.26</v>
      </c>
      <c r="S282">
        <v>1.3</v>
      </c>
      <c r="T282" t="s">
        <v>54</v>
      </c>
      <c r="U282" t="s">
        <v>93</v>
      </c>
      <c r="V282" t="s">
        <v>74</v>
      </c>
      <c r="W282" t="s">
        <v>56</v>
      </c>
      <c r="X282" t="s">
        <v>57</v>
      </c>
      <c r="Y282" t="s">
        <v>66</v>
      </c>
      <c r="Z282" t="s">
        <v>88</v>
      </c>
      <c r="AA282" s="9">
        <f>Table1[[#This Row],[Date]]</f>
        <v>45207</v>
      </c>
    </row>
    <row r="283" spans="1:27" x14ac:dyDescent="0.25">
      <c r="A283" t="s">
        <v>649</v>
      </c>
      <c r="B283" s="1">
        <v>45208</v>
      </c>
      <c r="C283" t="s">
        <v>45</v>
      </c>
      <c r="D283" t="s">
        <v>650</v>
      </c>
      <c r="E283" t="s">
        <v>29</v>
      </c>
      <c r="F283">
        <v>60</v>
      </c>
      <c r="G283" t="s">
        <v>70</v>
      </c>
      <c r="H283" t="s">
        <v>4088</v>
      </c>
      <c r="I283" t="s">
        <v>49</v>
      </c>
      <c r="J283" t="s">
        <v>33</v>
      </c>
      <c r="K283" t="s">
        <v>118</v>
      </c>
      <c r="L283">
        <v>6</v>
      </c>
      <c r="M283">
        <v>4</v>
      </c>
      <c r="N283" t="s">
        <v>72</v>
      </c>
      <c r="O283" t="s">
        <v>36</v>
      </c>
      <c r="P283" t="s">
        <v>82</v>
      </c>
      <c r="Q283">
        <v>37589.519999999997</v>
      </c>
      <c r="R283">
        <v>1800.1</v>
      </c>
      <c r="S283">
        <v>1.6</v>
      </c>
      <c r="T283" t="s">
        <v>54</v>
      </c>
      <c r="U283" t="s">
        <v>65</v>
      </c>
      <c r="V283" t="s">
        <v>83</v>
      </c>
      <c r="W283" t="s">
        <v>56</v>
      </c>
      <c r="X283" t="s">
        <v>57</v>
      </c>
      <c r="Y283" t="s">
        <v>113</v>
      </c>
      <c r="Z283" t="s">
        <v>94</v>
      </c>
      <c r="AA283" s="9">
        <f>Table1[[#This Row],[Date]]</f>
        <v>45208</v>
      </c>
    </row>
    <row r="284" spans="1:27" x14ac:dyDescent="0.25">
      <c r="A284" t="s">
        <v>651</v>
      </c>
      <c r="B284" s="1">
        <v>45209</v>
      </c>
      <c r="C284" t="s">
        <v>103</v>
      </c>
      <c r="D284" t="s">
        <v>652</v>
      </c>
      <c r="E284" t="s">
        <v>29</v>
      </c>
      <c r="F284">
        <v>18</v>
      </c>
      <c r="G284" t="s">
        <v>30</v>
      </c>
      <c r="H284" t="s">
        <v>48</v>
      </c>
      <c r="I284" t="s">
        <v>49</v>
      </c>
      <c r="J284" t="s">
        <v>33</v>
      </c>
      <c r="K284" t="s">
        <v>50</v>
      </c>
      <c r="L284">
        <v>10</v>
      </c>
      <c r="M284">
        <v>5</v>
      </c>
      <c r="N284" t="s">
        <v>80</v>
      </c>
      <c r="O284" t="s">
        <v>52</v>
      </c>
      <c r="P284" t="s">
        <v>37</v>
      </c>
      <c r="Q284">
        <v>28685.58</v>
      </c>
      <c r="R284">
        <v>4447.45</v>
      </c>
      <c r="S284">
        <v>1.2</v>
      </c>
      <c r="T284" t="s">
        <v>97</v>
      </c>
      <c r="U284" t="s">
        <v>87</v>
      </c>
      <c r="V284" t="s">
        <v>74</v>
      </c>
      <c r="W284" t="s">
        <v>101</v>
      </c>
      <c r="X284" t="s">
        <v>42</v>
      </c>
      <c r="Y284" t="s">
        <v>66</v>
      </c>
      <c r="Z284" t="s">
        <v>84</v>
      </c>
      <c r="AA284" s="9">
        <f>Table1[[#This Row],[Date]]</f>
        <v>45209</v>
      </c>
    </row>
    <row r="285" spans="1:27" x14ac:dyDescent="0.25">
      <c r="A285" t="s">
        <v>653</v>
      </c>
      <c r="B285" s="1">
        <v>45210</v>
      </c>
      <c r="C285" t="s">
        <v>27</v>
      </c>
      <c r="D285" t="s">
        <v>654</v>
      </c>
      <c r="E285" t="s">
        <v>61</v>
      </c>
      <c r="F285">
        <v>66</v>
      </c>
      <c r="G285" t="s">
        <v>70</v>
      </c>
      <c r="H285" t="s">
        <v>4087</v>
      </c>
      <c r="I285" t="s">
        <v>32</v>
      </c>
      <c r="J285" t="s">
        <v>33</v>
      </c>
      <c r="K285" t="s">
        <v>71</v>
      </c>
      <c r="L285">
        <v>10</v>
      </c>
      <c r="M285">
        <v>3</v>
      </c>
      <c r="N285" t="s">
        <v>51</v>
      </c>
      <c r="O285" t="s">
        <v>52</v>
      </c>
      <c r="P285" t="s">
        <v>82</v>
      </c>
      <c r="Q285">
        <v>47817.96</v>
      </c>
      <c r="R285">
        <v>3451.97</v>
      </c>
      <c r="S285">
        <v>2.2000000000000002</v>
      </c>
      <c r="T285" t="s">
        <v>64</v>
      </c>
      <c r="U285" t="s">
        <v>65</v>
      </c>
      <c r="V285" t="s">
        <v>55</v>
      </c>
      <c r="W285" t="s">
        <v>101</v>
      </c>
      <c r="X285" t="s">
        <v>57</v>
      </c>
      <c r="Y285" t="s">
        <v>66</v>
      </c>
      <c r="Z285" t="s">
        <v>76</v>
      </c>
      <c r="AA285" s="9">
        <f>Table1[[#This Row],[Date]]</f>
        <v>45210</v>
      </c>
    </row>
    <row r="286" spans="1:27" x14ac:dyDescent="0.25">
      <c r="A286" t="s">
        <v>655</v>
      </c>
      <c r="B286" s="1">
        <v>45211</v>
      </c>
      <c r="C286" t="s">
        <v>103</v>
      </c>
      <c r="D286" t="s">
        <v>656</v>
      </c>
      <c r="E286" t="s">
        <v>61</v>
      </c>
      <c r="F286">
        <v>64</v>
      </c>
      <c r="G286" t="s">
        <v>30</v>
      </c>
      <c r="H286" t="s">
        <v>4088</v>
      </c>
      <c r="I286" t="s">
        <v>49</v>
      </c>
      <c r="J286" t="s">
        <v>33</v>
      </c>
      <c r="K286" t="s">
        <v>118</v>
      </c>
      <c r="L286">
        <v>3</v>
      </c>
      <c r="M286">
        <v>2</v>
      </c>
      <c r="N286" t="s">
        <v>80</v>
      </c>
      <c r="O286" t="s">
        <v>36</v>
      </c>
      <c r="P286" t="s">
        <v>63</v>
      </c>
      <c r="Q286">
        <v>11607.36</v>
      </c>
      <c r="R286">
        <v>727.11</v>
      </c>
      <c r="S286">
        <v>4.5</v>
      </c>
      <c r="T286" t="s">
        <v>38</v>
      </c>
      <c r="U286" t="s">
        <v>65</v>
      </c>
      <c r="V286" t="s">
        <v>55</v>
      </c>
      <c r="W286" t="s">
        <v>56</v>
      </c>
      <c r="X286" t="s">
        <v>42</v>
      </c>
      <c r="Y286" t="s">
        <v>66</v>
      </c>
      <c r="Z286" t="s">
        <v>4089</v>
      </c>
      <c r="AA286" s="9">
        <f>Table1[[#This Row],[Date]]</f>
        <v>45211</v>
      </c>
    </row>
    <row r="287" spans="1:27" x14ac:dyDescent="0.25">
      <c r="A287" t="s">
        <v>657</v>
      </c>
      <c r="B287" s="1">
        <v>45212</v>
      </c>
      <c r="C287" t="s">
        <v>27</v>
      </c>
      <c r="D287" t="s">
        <v>658</v>
      </c>
      <c r="E287" t="s">
        <v>61</v>
      </c>
      <c r="F287">
        <v>69</v>
      </c>
      <c r="G287" t="s">
        <v>70</v>
      </c>
      <c r="H287" t="s">
        <v>79</v>
      </c>
      <c r="I287" t="s">
        <v>49</v>
      </c>
      <c r="J287" t="s">
        <v>33</v>
      </c>
      <c r="K287" t="s">
        <v>34</v>
      </c>
      <c r="L287">
        <v>8</v>
      </c>
      <c r="M287">
        <v>1</v>
      </c>
      <c r="N287" t="s">
        <v>35</v>
      </c>
      <c r="O287" t="s">
        <v>36</v>
      </c>
      <c r="P287" t="s">
        <v>53</v>
      </c>
      <c r="Q287">
        <v>31483.57</v>
      </c>
      <c r="R287">
        <v>2955.78</v>
      </c>
      <c r="S287">
        <v>2.4</v>
      </c>
      <c r="T287" t="s">
        <v>64</v>
      </c>
      <c r="U287" t="s">
        <v>87</v>
      </c>
      <c r="V287" t="s">
        <v>74</v>
      </c>
      <c r="W287" t="s">
        <v>56</v>
      </c>
      <c r="X287" t="s">
        <v>57</v>
      </c>
      <c r="Y287" t="s">
        <v>43</v>
      </c>
      <c r="Z287" t="s">
        <v>94</v>
      </c>
      <c r="AA287" s="9">
        <f>Table1[[#This Row],[Date]]</f>
        <v>45212</v>
      </c>
    </row>
    <row r="288" spans="1:27" x14ac:dyDescent="0.25">
      <c r="A288" t="s">
        <v>659</v>
      </c>
      <c r="B288" s="1">
        <v>45213</v>
      </c>
      <c r="C288" t="s">
        <v>59</v>
      </c>
      <c r="D288" t="s">
        <v>660</v>
      </c>
      <c r="E288" t="s">
        <v>47</v>
      </c>
      <c r="F288">
        <v>55</v>
      </c>
      <c r="G288" t="s">
        <v>30</v>
      </c>
      <c r="H288" t="s">
        <v>31</v>
      </c>
      <c r="I288" t="s">
        <v>32</v>
      </c>
      <c r="J288" t="s">
        <v>33</v>
      </c>
      <c r="K288" t="s">
        <v>100</v>
      </c>
      <c r="L288">
        <v>11</v>
      </c>
      <c r="M288">
        <v>3</v>
      </c>
      <c r="N288" t="s">
        <v>80</v>
      </c>
      <c r="O288" t="s">
        <v>81</v>
      </c>
      <c r="P288" t="s">
        <v>82</v>
      </c>
      <c r="Q288">
        <v>12944.36</v>
      </c>
      <c r="R288">
        <v>4461.1499999999996</v>
      </c>
      <c r="S288">
        <v>1.5</v>
      </c>
      <c r="T288" t="s">
        <v>54</v>
      </c>
      <c r="U288" t="s">
        <v>39</v>
      </c>
      <c r="V288" t="s">
        <v>40</v>
      </c>
      <c r="W288" t="s">
        <v>101</v>
      </c>
      <c r="X288" t="s">
        <v>42</v>
      </c>
      <c r="Y288" t="s">
        <v>113</v>
      </c>
      <c r="Z288" t="s">
        <v>76</v>
      </c>
      <c r="AA288" s="9">
        <f>Table1[[#This Row],[Date]]</f>
        <v>45213</v>
      </c>
    </row>
    <row r="289" spans="1:27" x14ac:dyDescent="0.25">
      <c r="A289" t="s">
        <v>661</v>
      </c>
      <c r="B289" s="1">
        <v>45214</v>
      </c>
      <c r="C289" t="s">
        <v>59</v>
      </c>
      <c r="D289" t="s">
        <v>662</v>
      </c>
      <c r="E289" t="s">
        <v>29</v>
      </c>
      <c r="F289">
        <v>41</v>
      </c>
      <c r="G289" t="s">
        <v>62</v>
      </c>
      <c r="H289" t="s">
        <v>4087</v>
      </c>
      <c r="I289" t="s">
        <v>32</v>
      </c>
      <c r="J289" t="s">
        <v>33</v>
      </c>
      <c r="K289" t="s">
        <v>71</v>
      </c>
      <c r="L289">
        <v>5</v>
      </c>
      <c r="M289">
        <v>3</v>
      </c>
      <c r="N289" t="s">
        <v>80</v>
      </c>
      <c r="O289" t="s">
        <v>81</v>
      </c>
      <c r="P289" t="s">
        <v>53</v>
      </c>
      <c r="Q289">
        <v>31861.05</v>
      </c>
      <c r="R289">
        <v>3500.17</v>
      </c>
      <c r="S289">
        <v>3.6</v>
      </c>
      <c r="T289" t="s">
        <v>97</v>
      </c>
      <c r="U289" t="s">
        <v>87</v>
      </c>
      <c r="V289" t="s">
        <v>55</v>
      </c>
      <c r="W289" t="s">
        <v>101</v>
      </c>
      <c r="X289" t="s">
        <v>42</v>
      </c>
      <c r="Y289" t="s">
        <v>4089</v>
      </c>
      <c r="Z289" t="s">
        <v>4089</v>
      </c>
      <c r="AA289" s="9">
        <f>Table1[[#This Row],[Date]]</f>
        <v>45214</v>
      </c>
    </row>
    <row r="290" spans="1:27" x14ac:dyDescent="0.25">
      <c r="A290" t="s">
        <v>663</v>
      </c>
      <c r="B290" s="1">
        <v>45215</v>
      </c>
      <c r="C290" t="s">
        <v>59</v>
      </c>
      <c r="D290" t="s">
        <v>664</v>
      </c>
      <c r="E290" t="s">
        <v>47</v>
      </c>
      <c r="F290">
        <v>64</v>
      </c>
      <c r="G290" t="s">
        <v>62</v>
      </c>
      <c r="H290" t="s">
        <v>48</v>
      </c>
      <c r="I290" t="s">
        <v>49</v>
      </c>
      <c r="J290" t="s">
        <v>33</v>
      </c>
      <c r="K290" t="s">
        <v>50</v>
      </c>
      <c r="L290">
        <v>14</v>
      </c>
      <c r="M290">
        <v>5</v>
      </c>
      <c r="N290" t="s">
        <v>80</v>
      </c>
      <c r="O290" t="s">
        <v>36</v>
      </c>
      <c r="P290" t="s">
        <v>82</v>
      </c>
      <c r="Q290">
        <v>36964.54</v>
      </c>
      <c r="R290">
        <v>743.42</v>
      </c>
      <c r="S290">
        <v>5</v>
      </c>
      <c r="T290" t="s">
        <v>97</v>
      </c>
      <c r="U290" t="s">
        <v>65</v>
      </c>
      <c r="V290" t="s">
        <v>83</v>
      </c>
      <c r="W290" t="s">
        <v>41</v>
      </c>
      <c r="X290" t="s">
        <v>42</v>
      </c>
      <c r="Y290" t="s">
        <v>4089</v>
      </c>
      <c r="Z290" t="s">
        <v>76</v>
      </c>
      <c r="AA290" s="9">
        <f>Table1[[#This Row],[Date]]</f>
        <v>45215</v>
      </c>
    </row>
    <row r="291" spans="1:27" x14ac:dyDescent="0.25">
      <c r="A291" t="s">
        <v>665</v>
      </c>
      <c r="B291" s="1">
        <v>45216</v>
      </c>
      <c r="C291" t="s">
        <v>45</v>
      </c>
      <c r="D291" t="s">
        <v>666</v>
      </c>
      <c r="E291" t="s">
        <v>69</v>
      </c>
      <c r="F291">
        <v>48</v>
      </c>
      <c r="G291" t="s">
        <v>62</v>
      </c>
      <c r="H291" t="s">
        <v>4087</v>
      </c>
      <c r="I291" t="s">
        <v>32</v>
      </c>
      <c r="J291" t="s">
        <v>33</v>
      </c>
      <c r="K291" t="s">
        <v>71</v>
      </c>
      <c r="L291">
        <v>14</v>
      </c>
      <c r="M291">
        <v>3</v>
      </c>
      <c r="N291" t="s">
        <v>72</v>
      </c>
      <c r="O291" t="s">
        <v>81</v>
      </c>
      <c r="P291" t="s">
        <v>37</v>
      </c>
      <c r="Q291">
        <v>36948.300000000003</v>
      </c>
      <c r="R291">
        <v>4339.16</v>
      </c>
      <c r="S291">
        <v>1.9</v>
      </c>
      <c r="T291" t="s">
        <v>97</v>
      </c>
      <c r="U291" t="s">
        <v>87</v>
      </c>
      <c r="V291" t="s">
        <v>74</v>
      </c>
      <c r="W291" t="s">
        <v>101</v>
      </c>
      <c r="X291" t="s">
        <v>42</v>
      </c>
      <c r="Y291" t="s">
        <v>75</v>
      </c>
      <c r="Z291" t="s">
        <v>94</v>
      </c>
      <c r="AA291" s="9">
        <f>Table1[[#This Row],[Date]]</f>
        <v>45216</v>
      </c>
    </row>
    <row r="292" spans="1:27" x14ac:dyDescent="0.25">
      <c r="A292" t="s">
        <v>667</v>
      </c>
      <c r="B292" s="1">
        <v>45217</v>
      </c>
      <c r="C292" t="s">
        <v>59</v>
      </c>
      <c r="D292" t="s">
        <v>668</v>
      </c>
      <c r="E292" t="s">
        <v>61</v>
      </c>
      <c r="F292">
        <v>58</v>
      </c>
      <c r="G292" t="s">
        <v>30</v>
      </c>
      <c r="H292" t="s">
        <v>48</v>
      </c>
      <c r="I292" t="s">
        <v>49</v>
      </c>
      <c r="J292" t="s">
        <v>33</v>
      </c>
      <c r="K292" t="s">
        <v>50</v>
      </c>
      <c r="L292">
        <v>4</v>
      </c>
      <c r="M292">
        <v>3</v>
      </c>
      <c r="N292" t="s">
        <v>72</v>
      </c>
      <c r="O292" t="s">
        <v>73</v>
      </c>
      <c r="P292" t="s">
        <v>82</v>
      </c>
      <c r="Q292">
        <v>41308.480000000003</v>
      </c>
      <c r="R292">
        <v>1507.72</v>
      </c>
      <c r="S292">
        <v>2.1</v>
      </c>
      <c r="T292" t="s">
        <v>64</v>
      </c>
      <c r="U292" t="s">
        <v>65</v>
      </c>
      <c r="V292" t="s">
        <v>55</v>
      </c>
      <c r="W292" t="s">
        <v>101</v>
      </c>
      <c r="X292" t="s">
        <v>57</v>
      </c>
      <c r="Y292" t="s">
        <v>43</v>
      </c>
      <c r="Z292" t="s">
        <v>88</v>
      </c>
      <c r="AA292" s="9">
        <f>Table1[[#This Row],[Date]]</f>
        <v>45217</v>
      </c>
    </row>
    <row r="293" spans="1:27" x14ac:dyDescent="0.25">
      <c r="A293" t="s">
        <v>669</v>
      </c>
      <c r="B293" s="1">
        <v>45218</v>
      </c>
      <c r="C293" t="s">
        <v>27</v>
      </c>
      <c r="D293" t="s">
        <v>670</v>
      </c>
      <c r="E293" t="s">
        <v>47</v>
      </c>
      <c r="F293">
        <v>63</v>
      </c>
      <c r="G293" t="s">
        <v>30</v>
      </c>
      <c r="H293" t="s">
        <v>4087</v>
      </c>
      <c r="I293" t="s">
        <v>32</v>
      </c>
      <c r="J293" t="s">
        <v>33</v>
      </c>
      <c r="K293" t="s">
        <v>71</v>
      </c>
      <c r="L293">
        <v>12</v>
      </c>
      <c r="M293">
        <v>5</v>
      </c>
      <c r="N293" t="s">
        <v>51</v>
      </c>
      <c r="O293" t="s">
        <v>36</v>
      </c>
      <c r="P293" t="s">
        <v>53</v>
      </c>
      <c r="Q293">
        <v>43116.86</v>
      </c>
      <c r="R293">
        <v>2270.38</v>
      </c>
      <c r="S293">
        <v>4.9000000000000004</v>
      </c>
      <c r="T293" t="s">
        <v>97</v>
      </c>
      <c r="U293" t="s">
        <v>39</v>
      </c>
      <c r="V293" t="s">
        <v>74</v>
      </c>
      <c r="W293" t="s">
        <v>56</v>
      </c>
      <c r="X293" t="s">
        <v>57</v>
      </c>
      <c r="Y293" t="s">
        <v>43</v>
      </c>
      <c r="Z293" t="s">
        <v>4089</v>
      </c>
      <c r="AA293" s="9">
        <f>Table1[[#This Row],[Date]]</f>
        <v>45218</v>
      </c>
    </row>
    <row r="294" spans="1:27" x14ac:dyDescent="0.25">
      <c r="A294" t="s">
        <v>671</v>
      </c>
      <c r="B294" s="1">
        <v>45219</v>
      </c>
      <c r="C294" t="s">
        <v>59</v>
      </c>
      <c r="D294" t="s">
        <v>672</v>
      </c>
      <c r="E294" t="s">
        <v>47</v>
      </c>
      <c r="F294">
        <v>67</v>
      </c>
      <c r="G294" t="s">
        <v>62</v>
      </c>
      <c r="H294" t="s">
        <v>48</v>
      </c>
      <c r="I294" t="s">
        <v>49</v>
      </c>
      <c r="J294" t="s">
        <v>33</v>
      </c>
      <c r="K294" t="s">
        <v>50</v>
      </c>
      <c r="L294">
        <v>2</v>
      </c>
      <c r="M294">
        <v>5</v>
      </c>
      <c r="N294" t="s">
        <v>72</v>
      </c>
      <c r="O294" t="s">
        <v>81</v>
      </c>
      <c r="P294" t="s">
        <v>53</v>
      </c>
      <c r="Q294">
        <v>6631.77</v>
      </c>
      <c r="R294">
        <v>2630.71</v>
      </c>
      <c r="S294">
        <v>1.7</v>
      </c>
      <c r="T294" t="s">
        <v>54</v>
      </c>
      <c r="U294" t="s">
        <v>65</v>
      </c>
      <c r="V294" t="s">
        <v>40</v>
      </c>
      <c r="W294" t="s">
        <v>56</v>
      </c>
      <c r="X294" t="s">
        <v>57</v>
      </c>
      <c r="Y294" t="s">
        <v>43</v>
      </c>
      <c r="Z294" t="s">
        <v>76</v>
      </c>
      <c r="AA294" s="9">
        <f>Table1[[#This Row],[Date]]</f>
        <v>45219</v>
      </c>
    </row>
    <row r="295" spans="1:27" x14ac:dyDescent="0.25">
      <c r="A295" t="s">
        <v>673</v>
      </c>
      <c r="B295" s="1">
        <v>45220</v>
      </c>
      <c r="C295" t="s">
        <v>103</v>
      </c>
      <c r="D295" t="s">
        <v>674</v>
      </c>
      <c r="E295" t="s">
        <v>69</v>
      </c>
      <c r="F295">
        <v>43</v>
      </c>
      <c r="G295" t="s">
        <v>62</v>
      </c>
      <c r="H295" t="s">
        <v>4088</v>
      </c>
      <c r="I295" t="s">
        <v>49</v>
      </c>
      <c r="J295" t="s">
        <v>33</v>
      </c>
      <c r="K295" t="s">
        <v>118</v>
      </c>
      <c r="L295">
        <v>4</v>
      </c>
      <c r="M295">
        <v>4</v>
      </c>
      <c r="N295" t="s">
        <v>80</v>
      </c>
      <c r="O295" t="s">
        <v>52</v>
      </c>
      <c r="P295" t="s">
        <v>37</v>
      </c>
      <c r="Q295">
        <v>19133.560000000001</v>
      </c>
      <c r="R295">
        <v>4252.53</v>
      </c>
      <c r="S295">
        <v>3</v>
      </c>
      <c r="T295" t="s">
        <v>64</v>
      </c>
      <c r="U295" t="s">
        <v>65</v>
      </c>
      <c r="V295" t="s">
        <v>74</v>
      </c>
      <c r="W295" t="s">
        <v>56</v>
      </c>
      <c r="X295" t="s">
        <v>42</v>
      </c>
      <c r="Y295" t="s">
        <v>66</v>
      </c>
      <c r="Z295" t="s">
        <v>76</v>
      </c>
      <c r="AA295" s="9">
        <f>Table1[[#This Row],[Date]]</f>
        <v>45220</v>
      </c>
    </row>
    <row r="296" spans="1:27" x14ac:dyDescent="0.25">
      <c r="A296" t="s">
        <v>675</v>
      </c>
      <c r="B296" s="1">
        <v>45221</v>
      </c>
      <c r="C296" t="s">
        <v>103</v>
      </c>
      <c r="D296" t="s">
        <v>676</v>
      </c>
      <c r="E296" t="s">
        <v>91</v>
      </c>
      <c r="F296">
        <v>66</v>
      </c>
      <c r="G296" t="s">
        <v>70</v>
      </c>
      <c r="H296" t="s">
        <v>79</v>
      </c>
      <c r="I296" t="s">
        <v>49</v>
      </c>
      <c r="J296" t="s">
        <v>33</v>
      </c>
      <c r="K296" t="s">
        <v>34</v>
      </c>
      <c r="L296">
        <v>12</v>
      </c>
      <c r="M296">
        <v>2</v>
      </c>
      <c r="N296" t="s">
        <v>80</v>
      </c>
      <c r="O296" t="s">
        <v>36</v>
      </c>
      <c r="P296" t="s">
        <v>53</v>
      </c>
      <c r="Q296">
        <v>35294.76</v>
      </c>
      <c r="R296">
        <v>4658.04</v>
      </c>
      <c r="S296">
        <v>2</v>
      </c>
      <c r="T296" t="s">
        <v>64</v>
      </c>
      <c r="U296" t="s">
        <v>39</v>
      </c>
      <c r="V296" t="s">
        <v>55</v>
      </c>
      <c r="W296" t="s">
        <v>41</v>
      </c>
      <c r="X296" t="s">
        <v>57</v>
      </c>
      <c r="Y296" t="s">
        <v>43</v>
      </c>
      <c r="Z296" t="s">
        <v>94</v>
      </c>
      <c r="AA296" s="9">
        <f>Table1[[#This Row],[Date]]</f>
        <v>45221</v>
      </c>
    </row>
    <row r="297" spans="1:27" x14ac:dyDescent="0.25">
      <c r="A297" t="s">
        <v>677</v>
      </c>
      <c r="B297" s="1">
        <v>45222</v>
      </c>
      <c r="C297" t="s">
        <v>45</v>
      </c>
      <c r="D297" t="s">
        <v>678</v>
      </c>
      <c r="E297" t="s">
        <v>29</v>
      </c>
      <c r="F297">
        <v>67</v>
      </c>
      <c r="G297" t="s">
        <v>70</v>
      </c>
      <c r="H297" t="s">
        <v>4088</v>
      </c>
      <c r="I297" t="s">
        <v>49</v>
      </c>
      <c r="J297" t="s">
        <v>33</v>
      </c>
      <c r="K297" t="s">
        <v>118</v>
      </c>
      <c r="L297">
        <v>10</v>
      </c>
      <c r="M297">
        <v>2</v>
      </c>
      <c r="N297" t="s">
        <v>72</v>
      </c>
      <c r="O297" t="s">
        <v>36</v>
      </c>
      <c r="P297" t="s">
        <v>37</v>
      </c>
      <c r="Q297">
        <v>26433.56</v>
      </c>
      <c r="R297">
        <v>4648.26</v>
      </c>
      <c r="S297">
        <v>4.7</v>
      </c>
      <c r="T297" t="s">
        <v>97</v>
      </c>
      <c r="U297" t="s">
        <v>87</v>
      </c>
      <c r="V297" t="s">
        <v>74</v>
      </c>
      <c r="W297" t="s">
        <v>101</v>
      </c>
      <c r="X297" t="s">
        <v>42</v>
      </c>
      <c r="Y297" t="s">
        <v>4089</v>
      </c>
      <c r="Z297" t="s">
        <v>94</v>
      </c>
      <c r="AA297" s="9">
        <f>Table1[[#This Row],[Date]]</f>
        <v>45222</v>
      </c>
    </row>
    <row r="298" spans="1:27" x14ac:dyDescent="0.25">
      <c r="A298" t="s">
        <v>679</v>
      </c>
      <c r="B298" s="1">
        <v>45223</v>
      </c>
      <c r="C298" t="s">
        <v>103</v>
      </c>
      <c r="D298" t="s">
        <v>680</v>
      </c>
      <c r="E298" t="s">
        <v>91</v>
      </c>
      <c r="F298">
        <v>22</v>
      </c>
      <c r="G298" t="s">
        <v>70</v>
      </c>
      <c r="H298" t="s">
        <v>79</v>
      </c>
      <c r="I298" t="s">
        <v>49</v>
      </c>
      <c r="J298" t="s">
        <v>33</v>
      </c>
      <c r="K298" t="s">
        <v>34</v>
      </c>
      <c r="L298">
        <v>10</v>
      </c>
      <c r="M298">
        <v>4</v>
      </c>
      <c r="N298" t="s">
        <v>72</v>
      </c>
      <c r="O298" t="s">
        <v>52</v>
      </c>
      <c r="P298" t="s">
        <v>37</v>
      </c>
      <c r="Q298">
        <v>11961.77</v>
      </c>
      <c r="R298">
        <v>39.770000000000003</v>
      </c>
      <c r="S298">
        <v>4.9000000000000004</v>
      </c>
      <c r="T298" t="s">
        <v>38</v>
      </c>
      <c r="U298" t="s">
        <v>93</v>
      </c>
      <c r="V298" t="s">
        <v>55</v>
      </c>
      <c r="W298" t="s">
        <v>41</v>
      </c>
      <c r="X298" t="s">
        <v>42</v>
      </c>
      <c r="Y298" t="s">
        <v>43</v>
      </c>
      <c r="Z298" t="s">
        <v>94</v>
      </c>
      <c r="AA298" s="9">
        <f>Table1[[#This Row],[Date]]</f>
        <v>45223</v>
      </c>
    </row>
    <row r="299" spans="1:27" x14ac:dyDescent="0.25">
      <c r="A299" t="s">
        <v>681</v>
      </c>
      <c r="B299" s="1">
        <v>45224</v>
      </c>
      <c r="C299" t="s">
        <v>27</v>
      </c>
      <c r="D299" t="s">
        <v>682</v>
      </c>
      <c r="E299" t="s">
        <v>61</v>
      </c>
      <c r="F299">
        <v>37</v>
      </c>
      <c r="G299" t="s">
        <v>62</v>
      </c>
      <c r="H299" t="s">
        <v>4088</v>
      </c>
      <c r="I299" t="s">
        <v>49</v>
      </c>
      <c r="J299" t="s">
        <v>33</v>
      </c>
      <c r="K299" t="s">
        <v>118</v>
      </c>
      <c r="L299">
        <v>8</v>
      </c>
      <c r="M299">
        <v>2</v>
      </c>
      <c r="N299" t="s">
        <v>80</v>
      </c>
      <c r="O299" t="s">
        <v>52</v>
      </c>
      <c r="P299" t="s">
        <v>53</v>
      </c>
      <c r="Q299">
        <v>28977.35</v>
      </c>
      <c r="R299">
        <v>4609.4399999999996</v>
      </c>
      <c r="S299">
        <v>4.3</v>
      </c>
      <c r="T299" t="s">
        <v>97</v>
      </c>
      <c r="U299" t="s">
        <v>93</v>
      </c>
      <c r="V299" t="s">
        <v>55</v>
      </c>
      <c r="W299" t="s">
        <v>101</v>
      </c>
      <c r="X299" t="s">
        <v>57</v>
      </c>
      <c r="Y299" t="s">
        <v>66</v>
      </c>
      <c r="Z299" t="s">
        <v>88</v>
      </c>
      <c r="AA299" s="9">
        <f>Table1[[#This Row],[Date]]</f>
        <v>45224</v>
      </c>
    </row>
    <row r="300" spans="1:27" x14ac:dyDescent="0.25">
      <c r="A300" t="s">
        <v>683</v>
      </c>
      <c r="B300" s="1">
        <v>45225</v>
      </c>
      <c r="C300" t="s">
        <v>59</v>
      </c>
      <c r="D300" t="s">
        <v>684</v>
      </c>
      <c r="E300" t="s">
        <v>47</v>
      </c>
      <c r="F300">
        <v>69</v>
      </c>
      <c r="G300" t="s">
        <v>62</v>
      </c>
      <c r="H300" t="s">
        <v>4088</v>
      </c>
      <c r="I300" t="s">
        <v>49</v>
      </c>
      <c r="J300" t="s">
        <v>33</v>
      </c>
      <c r="K300" t="s">
        <v>118</v>
      </c>
      <c r="L300">
        <v>4</v>
      </c>
      <c r="M300">
        <v>3</v>
      </c>
      <c r="N300" t="s">
        <v>80</v>
      </c>
      <c r="O300" t="s">
        <v>81</v>
      </c>
      <c r="P300" t="s">
        <v>63</v>
      </c>
      <c r="Q300">
        <v>22149.48</v>
      </c>
      <c r="R300">
        <v>271.93</v>
      </c>
      <c r="S300">
        <v>2.2999999999999998</v>
      </c>
      <c r="T300" t="s">
        <v>97</v>
      </c>
      <c r="U300" t="s">
        <v>65</v>
      </c>
      <c r="V300" t="s">
        <v>55</v>
      </c>
      <c r="W300" t="s">
        <v>101</v>
      </c>
      <c r="X300" t="s">
        <v>57</v>
      </c>
      <c r="Y300" t="s">
        <v>113</v>
      </c>
      <c r="Z300" t="s">
        <v>84</v>
      </c>
      <c r="AA300" s="9">
        <f>Table1[[#This Row],[Date]]</f>
        <v>45225</v>
      </c>
    </row>
    <row r="301" spans="1:27" x14ac:dyDescent="0.25">
      <c r="A301" t="s">
        <v>685</v>
      </c>
      <c r="B301" s="1">
        <v>45226</v>
      </c>
      <c r="C301" t="s">
        <v>45</v>
      </c>
      <c r="D301" t="s">
        <v>686</v>
      </c>
      <c r="E301" t="s">
        <v>69</v>
      </c>
      <c r="F301">
        <v>58</v>
      </c>
      <c r="G301" t="s">
        <v>62</v>
      </c>
      <c r="H301" t="s">
        <v>4087</v>
      </c>
      <c r="I301" t="s">
        <v>32</v>
      </c>
      <c r="J301" t="s">
        <v>33</v>
      </c>
      <c r="K301" t="s">
        <v>71</v>
      </c>
      <c r="L301">
        <v>14</v>
      </c>
      <c r="M301">
        <v>4</v>
      </c>
      <c r="N301" t="s">
        <v>35</v>
      </c>
      <c r="O301" t="s">
        <v>52</v>
      </c>
      <c r="P301" t="s">
        <v>53</v>
      </c>
      <c r="Q301">
        <v>21331.8</v>
      </c>
      <c r="R301">
        <v>1328.87</v>
      </c>
      <c r="S301">
        <v>2.6</v>
      </c>
      <c r="T301" t="s">
        <v>64</v>
      </c>
      <c r="U301" t="s">
        <v>65</v>
      </c>
      <c r="V301" t="s">
        <v>83</v>
      </c>
      <c r="W301" t="s">
        <v>56</v>
      </c>
      <c r="X301" t="s">
        <v>42</v>
      </c>
      <c r="Y301" t="s">
        <v>43</v>
      </c>
      <c r="Z301" t="s">
        <v>76</v>
      </c>
      <c r="AA301" s="9">
        <f>Table1[[#This Row],[Date]]</f>
        <v>45226</v>
      </c>
    </row>
    <row r="302" spans="1:27" x14ac:dyDescent="0.25">
      <c r="A302" t="s">
        <v>687</v>
      </c>
      <c r="B302" s="1">
        <v>45227</v>
      </c>
      <c r="C302" t="s">
        <v>59</v>
      </c>
      <c r="D302" t="s">
        <v>688</v>
      </c>
      <c r="E302" t="s">
        <v>69</v>
      </c>
      <c r="F302">
        <v>28</v>
      </c>
      <c r="G302" t="s">
        <v>70</v>
      </c>
      <c r="H302" t="s">
        <v>31</v>
      </c>
      <c r="I302" t="s">
        <v>32</v>
      </c>
      <c r="J302" t="s">
        <v>33</v>
      </c>
      <c r="K302" t="s">
        <v>100</v>
      </c>
      <c r="L302">
        <v>4</v>
      </c>
      <c r="M302">
        <v>4</v>
      </c>
      <c r="N302" t="s">
        <v>51</v>
      </c>
      <c r="O302" t="s">
        <v>73</v>
      </c>
      <c r="P302" t="s">
        <v>53</v>
      </c>
      <c r="Q302">
        <v>41058.42</v>
      </c>
      <c r="R302">
        <v>2574.94</v>
      </c>
      <c r="S302">
        <v>2</v>
      </c>
      <c r="T302" t="s">
        <v>64</v>
      </c>
      <c r="U302" t="s">
        <v>39</v>
      </c>
      <c r="V302" t="s">
        <v>40</v>
      </c>
      <c r="W302" t="s">
        <v>101</v>
      </c>
      <c r="X302" t="s">
        <v>42</v>
      </c>
      <c r="Y302" t="s">
        <v>113</v>
      </c>
      <c r="Z302" t="s">
        <v>88</v>
      </c>
      <c r="AA302" s="9">
        <f>Table1[[#This Row],[Date]]</f>
        <v>45227</v>
      </c>
    </row>
    <row r="303" spans="1:27" x14ac:dyDescent="0.25">
      <c r="A303" t="s">
        <v>689</v>
      </c>
      <c r="B303" s="1">
        <v>45228</v>
      </c>
      <c r="C303" t="s">
        <v>59</v>
      </c>
      <c r="D303" t="s">
        <v>690</v>
      </c>
      <c r="E303" t="s">
        <v>29</v>
      </c>
      <c r="F303">
        <v>50</v>
      </c>
      <c r="G303" t="s">
        <v>30</v>
      </c>
      <c r="H303" t="s">
        <v>48</v>
      </c>
      <c r="I303" t="s">
        <v>49</v>
      </c>
      <c r="J303" t="s">
        <v>33</v>
      </c>
      <c r="K303" t="s">
        <v>50</v>
      </c>
      <c r="L303">
        <v>5</v>
      </c>
      <c r="M303">
        <v>2</v>
      </c>
      <c r="N303" t="s">
        <v>72</v>
      </c>
      <c r="O303" t="s">
        <v>36</v>
      </c>
      <c r="P303" t="s">
        <v>82</v>
      </c>
      <c r="Q303">
        <v>22157.119999999999</v>
      </c>
      <c r="R303">
        <v>2399.63</v>
      </c>
      <c r="S303">
        <v>4.5999999999999996</v>
      </c>
      <c r="T303" t="s">
        <v>97</v>
      </c>
      <c r="U303" t="s">
        <v>87</v>
      </c>
      <c r="V303" t="s">
        <v>40</v>
      </c>
      <c r="W303" t="s">
        <v>41</v>
      </c>
      <c r="X303" t="s">
        <v>57</v>
      </c>
      <c r="Y303" t="s">
        <v>75</v>
      </c>
      <c r="Z303" t="s">
        <v>76</v>
      </c>
      <c r="AA303" s="9">
        <f>Table1[[#This Row],[Date]]</f>
        <v>45228</v>
      </c>
    </row>
    <row r="304" spans="1:27" x14ac:dyDescent="0.25">
      <c r="A304" t="s">
        <v>691</v>
      </c>
      <c r="B304" s="1">
        <v>45229</v>
      </c>
      <c r="C304" t="s">
        <v>27</v>
      </c>
      <c r="D304" t="s">
        <v>692</v>
      </c>
      <c r="E304" t="s">
        <v>91</v>
      </c>
      <c r="F304">
        <v>67</v>
      </c>
      <c r="G304" t="s">
        <v>62</v>
      </c>
      <c r="H304" t="s">
        <v>48</v>
      </c>
      <c r="I304" t="s">
        <v>49</v>
      </c>
      <c r="J304" t="s">
        <v>33</v>
      </c>
      <c r="K304" t="s">
        <v>50</v>
      </c>
      <c r="L304">
        <v>8</v>
      </c>
      <c r="M304">
        <v>1</v>
      </c>
      <c r="N304" t="s">
        <v>51</v>
      </c>
      <c r="O304" t="s">
        <v>73</v>
      </c>
      <c r="P304" t="s">
        <v>53</v>
      </c>
      <c r="Q304">
        <v>4243.3599999999997</v>
      </c>
      <c r="R304">
        <v>3023.55</v>
      </c>
      <c r="S304">
        <v>4.7</v>
      </c>
      <c r="T304" t="s">
        <v>38</v>
      </c>
      <c r="U304" t="s">
        <v>93</v>
      </c>
      <c r="V304" t="s">
        <v>74</v>
      </c>
      <c r="W304" t="s">
        <v>56</v>
      </c>
      <c r="X304" t="s">
        <v>57</v>
      </c>
      <c r="Y304" t="s">
        <v>66</v>
      </c>
      <c r="Z304" t="s">
        <v>88</v>
      </c>
      <c r="AA304" s="9">
        <f>Table1[[#This Row],[Date]]</f>
        <v>45229</v>
      </c>
    </row>
    <row r="305" spans="1:27" x14ac:dyDescent="0.25">
      <c r="A305" t="s">
        <v>693</v>
      </c>
      <c r="B305" s="1">
        <v>45230</v>
      </c>
      <c r="C305" t="s">
        <v>103</v>
      </c>
      <c r="D305" t="s">
        <v>694</v>
      </c>
      <c r="E305" t="s">
        <v>29</v>
      </c>
      <c r="F305">
        <v>55</v>
      </c>
      <c r="G305" t="s">
        <v>30</v>
      </c>
      <c r="H305" t="s">
        <v>48</v>
      </c>
      <c r="I305" t="s">
        <v>49</v>
      </c>
      <c r="J305" t="s">
        <v>33</v>
      </c>
      <c r="K305" t="s">
        <v>50</v>
      </c>
      <c r="L305">
        <v>8</v>
      </c>
      <c r="M305">
        <v>2</v>
      </c>
      <c r="N305" t="s">
        <v>80</v>
      </c>
      <c r="O305" t="s">
        <v>81</v>
      </c>
      <c r="P305" t="s">
        <v>82</v>
      </c>
      <c r="Q305">
        <v>5728.98</v>
      </c>
      <c r="R305">
        <v>2397.23</v>
      </c>
      <c r="S305">
        <v>2.7</v>
      </c>
      <c r="T305" t="s">
        <v>64</v>
      </c>
      <c r="U305" t="s">
        <v>93</v>
      </c>
      <c r="V305" t="s">
        <v>74</v>
      </c>
      <c r="W305" t="s">
        <v>41</v>
      </c>
      <c r="X305" t="s">
        <v>57</v>
      </c>
      <c r="Y305" t="s">
        <v>43</v>
      </c>
      <c r="Z305" t="s">
        <v>4089</v>
      </c>
      <c r="AA305" s="9">
        <f>Table1[[#This Row],[Date]]</f>
        <v>45230</v>
      </c>
    </row>
    <row r="306" spans="1:27" x14ac:dyDescent="0.25">
      <c r="A306" t="s">
        <v>695</v>
      </c>
      <c r="B306" s="1">
        <v>45231</v>
      </c>
      <c r="C306" t="s">
        <v>103</v>
      </c>
      <c r="D306" t="s">
        <v>696</v>
      </c>
      <c r="E306" t="s">
        <v>47</v>
      </c>
      <c r="F306">
        <v>44</v>
      </c>
      <c r="G306" t="s">
        <v>30</v>
      </c>
      <c r="H306" t="s">
        <v>79</v>
      </c>
      <c r="I306" t="s">
        <v>49</v>
      </c>
      <c r="J306" t="s">
        <v>33</v>
      </c>
      <c r="K306" t="s">
        <v>34</v>
      </c>
      <c r="L306">
        <v>13</v>
      </c>
      <c r="M306">
        <v>1</v>
      </c>
      <c r="N306" t="s">
        <v>51</v>
      </c>
      <c r="O306" t="s">
        <v>52</v>
      </c>
      <c r="P306" t="s">
        <v>82</v>
      </c>
      <c r="Q306">
        <v>43243.47</v>
      </c>
      <c r="R306">
        <v>4671.88</v>
      </c>
      <c r="S306">
        <v>3.6</v>
      </c>
      <c r="T306" t="s">
        <v>92</v>
      </c>
      <c r="U306" t="s">
        <v>39</v>
      </c>
      <c r="V306" t="s">
        <v>55</v>
      </c>
      <c r="W306" t="s">
        <v>41</v>
      </c>
      <c r="X306" t="s">
        <v>57</v>
      </c>
      <c r="Y306" t="s">
        <v>75</v>
      </c>
      <c r="Z306" t="s">
        <v>84</v>
      </c>
      <c r="AA306" s="9">
        <f>Table1[[#This Row],[Date]]</f>
        <v>45231</v>
      </c>
    </row>
    <row r="307" spans="1:27" x14ac:dyDescent="0.25">
      <c r="A307" t="s">
        <v>697</v>
      </c>
      <c r="B307" s="1">
        <v>45232</v>
      </c>
      <c r="C307" t="s">
        <v>59</v>
      </c>
      <c r="D307" t="s">
        <v>698</v>
      </c>
      <c r="E307" t="s">
        <v>29</v>
      </c>
      <c r="F307">
        <v>51</v>
      </c>
      <c r="G307" t="s">
        <v>30</v>
      </c>
      <c r="H307" t="s">
        <v>48</v>
      </c>
      <c r="I307" t="s">
        <v>49</v>
      </c>
      <c r="J307" t="s">
        <v>33</v>
      </c>
      <c r="K307" t="s">
        <v>50</v>
      </c>
      <c r="L307">
        <v>13</v>
      </c>
      <c r="M307">
        <v>4</v>
      </c>
      <c r="N307" t="s">
        <v>72</v>
      </c>
      <c r="O307" t="s">
        <v>36</v>
      </c>
      <c r="P307" t="s">
        <v>53</v>
      </c>
      <c r="Q307">
        <v>48148.24</v>
      </c>
      <c r="R307">
        <v>1202.74</v>
      </c>
      <c r="S307">
        <v>1.7</v>
      </c>
      <c r="T307" t="s">
        <v>54</v>
      </c>
      <c r="U307" t="s">
        <v>39</v>
      </c>
      <c r="V307" t="s">
        <v>40</v>
      </c>
      <c r="W307" t="s">
        <v>56</v>
      </c>
      <c r="X307" t="s">
        <v>57</v>
      </c>
      <c r="Y307" t="s">
        <v>75</v>
      </c>
      <c r="Z307" t="s">
        <v>76</v>
      </c>
      <c r="AA307" s="9">
        <f>Table1[[#This Row],[Date]]</f>
        <v>45232</v>
      </c>
    </row>
    <row r="308" spans="1:27" x14ac:dyDescent="0.25">
      <c r="A308" t="s">
        <v>699</v>
      </c>
      <c r="B308" s="1">
        <v>45233</v>
      </c>
      <c r="C308" t="s">
        <v>45</v>
      </c>
      <c r="D308" t="s">
        <v>700</v>
      </c>
      <c r="E308" t="s">
        <v>69</v>
      </c>
      <c r="F308">
        <v>32</v>
      </c>
      <c r="G308" t="s">
        <v>70</v>
      </c>
      <c r="H308" t="s">
        <v>48</v>
      </c>
      <c r="I308" t="s">
        <v>49</v>
      </c>
      <c r="J308" t="s">
        <v>33</v>
      </c>
      <c r="K308" t="s">
        <v>50</v>
      </c>
      <c r="L308">
        <v>3</v>
      </c>
      <c r="M308">
        <v>1</v>
      </c>
      <c r="N308" t="s">
        <v>72</v>
      </c>
      <c r="O308" t="s">
        <v>52</v>
      </c>
      <c r="P308" t="s">
        <v>37</v>
      </c>
      <c r="Q308">
        <v>35355.24</v>
      </c>
      <c r="R308">
        <v>1370.12</v>
      </c>
      <c r="S308">
        <v>2.7</v>
      </c>
      <c r="T308" t="s">
        <v>64</v>
      </c>
      <c r="U308" t="s">
        <v>93</v>
      </c>
      <c r="V308" t="s">
        <v>74</v>
      </c>
      <c r="W308" t="s">
        <v>101</v>
      </c>
      <c r="X308" t="s">
        <v>42</v>
      </c>
      <c r="Y308" t="s">
        <v>113</v>
      </c>
      <c r="Z308" t="s">
        <v>94</v>
      </c>
      <c r="AA308" s="9">
        <f>Table1[[#This Row],[Date]]</f>
        <v>45233</v>
      </c>
    </row>
    <row r="309" spans="1:27" x14ac:dyDescent="0.25">
      <c r="A309" t="s">
        <v>701</v>
      </c>
      <c r="B309" s="1">
        <v>45234</v>
      </c>
      <c r="C309" t="s">
        <v>103</v>
      </c>
      <c r="D309" t="s">
        <v>702</v>
      </c>
      <c r="E309" t="s">
        <v>69</v>
      </c>
      <c r="F309">
        <v>49</v>
      </c>
      <c r="G309" t="s">
        <v>30</v>
      </c>
      <c r="H309" t="s">
        <v>4087</v>
      </c>
      <c r="I309" t="s">
        <v>32</v>
      </c>
      <c r="J309" t="s">
        <v>33</v>
      </c>
      <c r="K309" t="s">
        <v>71</v>
      </c>
      <c r="L309">
        <v>13</v>
      </c>
      <c r="M309">
        <v>3</v>
      </c>
      <c r="N309" t="s">
        <v>51</v>
      </c>
      <c r="O309" t="s">
        <v>52</v>
      </c>
      <c r="P309" t="s">
        <v>63</v>
      </c>
      <c r="Q309">
        <v>20125.310000000001</v>
      </c>
      <c r="R309">
        <v>4603.6899999999996</v>
      </c>
      <c r="S309">
        <v>3.5</v>
      </c>
      <c r="T309" t="s">
        <v>92</v>
      </c>
      <c r="U309" t="s">
        <v>87</v>
      </c>
      <c r="V309" t="s">
        <v>74</v>
      </c>
      <c r="W309" t="s">
        <v>41</v>
      </c>
      <c r="X309" t="s">
        <v>42</v>
      </c>
      <c r="Y309" t="s">
        <v>4089</v>
      </c>
      <c r="Z309" t="s">
        <v>84</v>
      </c>
      <c r="AA309" s="9">
        <f>Table1[[#This Row],[Date]]</f>
        <v>45234</v>
      </c>
    </row>
    <row r="310" spans="1:27" x14ac:dyDescent="0.25">
      <c r="A310" t="s">
        <v>703</v>
      </c>
      <c r="B310" s="1">
        <v>45235</v>
      </c>
      <c r="C310" t="s">
        <v>45</v>
      </c>
      <c r="D310" t="s">
        <v>704</v>
      </c>
      <c r="E310" t="s">
        <v>61</v>
      </c>
      <c r="F310">
        <v>38</v>
      </c>
      <c r="G310" t="s">
        <v>62</v>
      </c>
      <c r="H310" t="s">
        <v>4088</v>
      </c>
      <c r="I310" t="s">
        <v>49</v>
      </c>
      <c r="J310" t="s">
        <v>33</v>
      </c>
      <c r="K310" t="s">
        <v>118</v>
      </c>
      <c r="L310">
        <v>6</v>
      </c>
      <c r="M310">
        <v>5</v>
      </c>
      <c r="N310" t="s">
        <v>72</v>
      </c>
      <c r="O310" t="s">
        <v>81</v>
      </c>
      <c r="P310" t="s">
        <v>53</v>
      </c>
      <c r="Q310">
        <v>47114.21</v>
      </c>
      <c r="R310">
        <v>383.7</v>
      </c>
      <c r="S310">
        <v>2.5</v>
      </c>
      <c r="T310" t="s">
        <v>64</v>
      </c>
      <c r="U310" t="s">
        <v>87</v>
      </c>
      <c r="V310" t="s">
        <v>40</v>
      </c>
      <c r="W310" t="s">
        <v>101</v>
      </c>
      <c r="X310" t="s">
        <v>42</v>
      </c>
      <c r="Y310" t="s">
        <v>4089</v>
      </c>
      <c r="Z310" t="s">
        <v>76</v>
      </c>
      <c r="AA310" s="9">
        <f>Table1[[#This Row],[Date]]</f>
        <v>45235</v>
      </c>
    </row>
    <row r="311" spans="1:27" x14ac:dyDescent="0.25">
      <c r="A311" t="s">
        <v>705</v>
      </c>
      <c r="B311" s="1">
        <v>45236</v>
      </c>
      <c r="C311" t="s">
        <v>103</v>
      </c>
      <c r="D311" t="s">
        <v>706</v>
      </c>
      <c r="E311" t="s">
        <v>61</v>
      </c>
      <c r="F311">
        <v>63</v>
      </c>
      <c r="G311" t="s">
        <v>70</v>
      </c>
      <c r="H311" t="s">
        <v>48</v>
      </c>
      <c r="I311" t="s">
        <v>49</v>
      </c>
      <c r="J311" t="s">
        <v>33</v>
      </c>
      <c r="K311" t="s">
        <v>50</v>
      </c>
      <c r="L311">
        <v>8</v>
      </c>
      <c r="M311">
        <v>1</v>
      </c>
      <c r="N311" t="s">
        <v>35</v>
      </c>
      <c r="O311" t="s">
        <v>81</v>
      </c>
      <c r="P311" t="s">
        <v>53</v>
      </c>
      <c r="Q311">
        <v>34151.75</v>
      </c>
      <c r="R311">
        <v>3047.8</v>
      </c>
      <c r="S311">
        <v>2.4</v>
      </c>
      <c r="T311" t="s">
        <v>64</v>
      </c>
      <c r="U311" t="s">
        <v>87</v>
      </c>
      <c r="V311" t="s">
        <v>55</v>
      </c>
      <c r="W311" t="s">
        <v>56</v>
      </c>
      <c r="X311" t="s">
        <v>57</v>
      </c>
      <c r="Y311" t="s">
        <v>4089</v>
      </c>
      <c r="Z311" t="s">
        <v>4089</v>
      </c>
      <c r="AA311" s="9">
        <f>Table1[[#This Row],[Date]]</f>
        <v>45236</v>
      </c>
    </row>
    <row r="312" spans="1:27" x14ac:dyDescent="0.25">
      <c r="A312" t="s">
        <v>707</v>
      </c>
      <c r="B312" s="1">
        <v>45237</v>
      </c>
      <c r="C312" t="s">
        <v>45</v>
      </c>
      <c r="D312" t="s">
        <v>708</v>
      </c>
      <c r="E312" t="s">
        <v>47</v>
      </c>
      <c r="F312">
        <v>22</v>
      </c>
      <c r="G312" t="s">
        <v>62</v>
      </c>
      <c r="H312" t="s">
        <v>31</v>
      </c>
      <c r="I312" t="s">
        <v>32</v>
      </c>
      <c r="J312" t="s">
        <v>33</v>
      </c>
      <c r="K312" t="s">
        <v>100</v>
      </c>
      <c r="L312">
        <v>8</v>
      </c>
      <c r="M312">
        <v>5</v>
      </c>
      <c r="N312" t="s">
        <v>80</v>
      </c>
      <c r="O312" t="s">
        <v>81</v>
      </c>
      <c r="P312" t="s">
        <v>37</v>
      </c>
      <c r="Q312">
        <v>42683.68</v>
      </c>
      <c r="R312">
        <v>3408.68</v>
      </c>
      <c r="S312">
        <v>1</v>
      </c>
      <c r="T312" t="s">
        <v>54</v>
      </c>
      <c r="U312" t="s">
        <v>65</v>
      </c>
      <c r="V312" t="s">
        <v>74</v>
      </c>
      <c r="W312" t="s">
        <v>101</v>
      </c>
      <c r="X312" t="s">
        <v>42</v>
      </c>
      <c r="Y312" t="s">
        <v>4089</v>
      </c>
      <c r="Z312" t="s">
        <v>76</v>
      </c>
      <c r="AA312" s="9">
        <f>Table1[[#This Row],[Date]]</f>
        <v>45237</v>
      </c>
    </row>
    <row r="313" spans="1:27" x14ac:dyDescent="0.25">
      <c r="A313" t="s">
        <v>709</v>
      </c>
      <c r="B313" s="1">
        <v>45238</v>
      </c>
      <c r="C313" t="s">
        <v>27</v>
      </c>
      <c r="D313" t="s">
        <v>710</v>
      </c>
      <c r="E313" t="s">
        <v>91</v>
      </c>
      <c r="F313">
        <v>23</v>
      </c>
      <c r="G313" t="s">
        <v>62</v>
      </c>
      <c r="H313" t="s">
        <v>48</v>
      </c>
      <c r="I313" t="s">
        <v>49</v>
      </c>
      <c r="J313" t="s">
        <v>33</v>
      </c>
      <c r="K313" t="s">
        <v>50</v>
      </c>
      <c r="L313">
        <v>7</v>
      </c>
      <c r="M313">
        <v>3</v>
      </c>
      <c r="N313" t="s">
        <v>80</v>
      </c>
      <c r="O313" t="s">
        <v>81</v>
      </c>
      <c r="P313" t="s">
        <v>82</v>
      </c>
      <c r="Q313">
        <v>38995.06</v>
      </c>
      <c r="R313">
        <v>2527.71</v>
      </c>
      <c r="S313">
        <v>4.2</v>
      </c>
      <c r="T313" t="s">
        <v>92</v>
      </c>
      <c r="U313" t="s">
        <v>87</v>
      </c>
      <c r="V313" t="s">
        <v>55</v>
      </c>
      <c r="W313" t="s">
        <v>101</v>
      </c>
      <c r="X313" t="s">
        <v>57</v>
      </c>
      <c r="Y313" t="s">
        <v>66</v>
      </c>
      <c r="Z313" t="s">
        <v>76</v>
      </c>
      <c r="AA313" s="9">
        <f>Table1[[#This Row],[Date]]</f>
        <v>45238</v>
      </c>
    </row>
    <row r="314" spans="1:27" x14ac:dyDescent="0.25">
      <c r="A314" t="s">
        <v>711</v>
      </c>
      <c r="B314" s="1">
        <v>45239</v>
      </c>
      <c r="C314" t="s">
        <v>45</v>
      </c>
      <c r="D314" t="s">
        <v>712</v>
      </c>
      <c r="E314" t="s">
        <v>29</v>
      </c>
      <c r="F314">
        <v>55</v>
      </c>
      <c r="G314" t="s">
        <v>70</v>
      </c>
      <c r="H314" t="s">
        <v>79</v>
      </c>
      <c r="I314" t="s">
        <v>49</v>
      </c>
      <c r="J314" t="s">
        <v>33</v>
      </c>
      <c r="K314" t="s">
        <v>34</v>
      </c>
      <c r="L314">
        <v>11</v>
      </c>
      <c r="M314">
        <v>5</v>
      </c>
      <c r="N314" t="s">
        <v>72</v>
      </c>
      <c r="O314" t="s">
        <v>36</v>
      </c>
      <c r="P314" t="s">
        <v>37</v>
      </c>
      <c r="Q314">
        <v>20819.55</v>
      </c>
      <c r="R314">
        <v>3471.16</v>
      </c>
      <c r="S314">
        <v>4.5999999999999996</v>
      </c>
      <c r="T314" t="s">
        <v>97</v>
      </c>
      <c r="U314" t="s">
        <v>65</v>
      </c>
      <c r="V314" t="s">
        <v>40</v>
      </c>
      <c r="W314" t="s">
        <v>56</v>
      </c>
      <c r="X314" t="s">
        <v>57</v>
      </c>
      <c r="Y314" t="s">
        <v>43</v>
      </c>
      <c r="Z314" t="s">
        <v>76</v>
      </c>
      <c r="AA314" s="9">
        <f>Table1[[#This Row],[Date]]</f>
        <v>45239</v>
      </c>
    </row>
    <row r="315" spans="1:27" x14ac:dyDescent="0.25">
      <c r="A315" t="s">
        <v>713</v>
      </c>
      <c r="B315" s="1">
        <v>45240</v>
      </c>
      <c r="C315" t="s">
        <v>27</v>
      </c>
      <c r="D315" t="s">
        <v>714</v>
      </c>
      <c r="E315" t="s">
        <v>47</v>
      </c>
      <c r="F315">
        <v>39</v>
      </c>
      <c r="G315" t="s">
        <v>62</v>
      </c>
      <c r="H315" t="s">
        <v>79</v>
      </c>
      <c r="I315" t="s">
        <v>49</v>
      </c>
      <c r="J315" t="s">
        <v>33</v>
      </c>
      <c r="K315" t="s">
        <v>34</v>
      </c>
      <c r="L315">
        <v>11</v>
      </c>
      <c r="M315">
        <v>3</v>
      </c>
      <c r="N315" t="s">
        <v>80</v>
      </c>
      <c r="O315" t="s">
        <v>73</v>
      </c>
      <c r="P315" t="s">
        <v>37</v>
      </c>
      <c r="Q315">
        <v>25499</v>
      </c>
      <c r="R315">
        <v>863.77</v>
      </c>
      <c r="S315">
        <v>4.9000000000000004</v>
      </c>
      <c r="T315" t="s">
        <v>97</v>
      </c>
      <c r="U315" t="s">
        <v>65</v>
      </c>
      <c r="V315" t="s">
        <v>40</v>
      </c>
      <c r="W315" t="s">
        <v>101</v>
      </c>
      <c r="X315" t="s">
        <v>57</v>
      </c>
      <c r="Y315" t="s">
        <v>43</v>
      </c>
      <c r="Z315" t="s">
        <v>84</v>
      </c>
      <c r="AA315" s="9">
        <f>Table1[[#This Row],[Date]]</f>
        <v>45240</v>
      </c>
    </row>
    <row r="316" spans="1:27" x14ac:dyDescent="0.25">
      <c r="A316" t="s">
        <v>715</v>
      </c>
      <c r="B316" s="1">
        <v>45241</v>
      </c>
      <c r="C316" t="s">
        <v>27</v>
      </c>
      <c r="D316" t="s">
        <v>716</v>
      </c>
      <c r="E316" t="s">
        <v>61</v>
      </c>
      <c r="F316">
        <v>35</v>
      </c>
      <c r="G316" t="s">
        <v>62</v>
      </c>
      <c r="H316" t="s">
        <v>79</v>
      </c>
      <c r="I316" t="s">
        <v>49</v>
      </c>
      <c r="J316" t="s">
        <v>33</v>
      </c>
      <c r="K316" t="s">
        <v>34</v>
      </c>
      <c r="L316">
        <v>13</v>
      </c>
      <c r="M316">
        <v>5</v>
      </c>
      <c r="N316" t="s">
        <v>35</v>
      </c>
      <c r="O316" t="s">
        <v>73</v>
      </c>
      <c r="P316" t="s">
        <v>82</v>
      </c>
      <c r="Q316">
        <v>11748.21</v>
      </c>
      <c r="R316">
        <v>4263.16</v>
      </c>
      <c r="S316">
        <v>3.9</v>
      </c>
      <c r="T316" t="s">
        <v>92</v>
      </c>
      <c r="U316" t="s">
        <v>39</v>
      </c>
      <c r="V316" t="s">
        <v>74</v>
      </c>
      <c r="W316" t="s">
        <v>41</v>
      </c>
      <c r="X316" t="s">
        <v>42</v>
      </c>
      <c r="Y316" t="s">
        <v>66</v>
      </c>
      <c r="Z316" t="s">
        <v>76</v>
      </c>
      <c r="AA316" s="9">
        <f>Table1[[#This Row],[Date]]</f>
        <v>45241</v>
      </c>
    </row>
    <row r="317" spans="1:27" x14ac:dyDescent="0.25">
      <c r="A317" t="s">
        <v>717</v>
      </c>
      <c r="B317" s="1">
        <v>45242</v>
      </c>
      <c r="C317" t="s">
        <v>45</v>
      </c>
      <c r="D317" t="s">
        <v>718</v>
      </c>
      <c r="E317" t="s">
        <v>29</v>
      </c>
      <c r="F317">
        <v>31</v>
      </c>
      <c r="G317" t="s">
        <v>70</v>
      </c>
      <c r="H317" t="s">
        <v>48</v>
      </c>
      <c r="I317" t="s">
        <v>49</v>
      </c>
      <c r="J317" t="s">
        <v>33</v>
      </c>
      <c r="K317" t="s">
        <v>50</v>
      </c>
      <c r="L317">
        <v>9</v>
      </c>
      <c r="M317">
        <v>5</v>
      </c>
      <c r="N317" t="s">
        <v>72</v>
      </c>
      <c r="O317" t="s">
        <v>36</v>
      </c>
      <c r="P317" t="s">
        <v>53</v>
      </c>
      <c r="Q317">
        <v>16724.66</v>
      </c>
      <c r="R317">
        <v>700.13</v>
      </c>
      <c r="S317">
        <v>3.2</v>
      </c>
      <c r="T317" t="s">
        <v>97</v>
      </c>
      <c r="U317" t="s">
        <v>65</v>
      </c>
      <c r="V317" t="s">
        <v>74</v>
      </c>
      <c r="W317" t="s">
        <v>41</v>
      </c>
      <c r="X317" t="s">
        <v>42</v>
      </c>
      <c r="Y317" t="s">
        <v>113</v>
      </c>
      <c r="Z317" t="s">
        <v>94</v>
      </c>
      <c r="AA317" s="9">
        <f>Table1[[#This Row],[Date]]</f>
        <v>45242</v>
      </c>
    </row>
    <row r="318" spans="1:27" x14ac:dyDescent="0.25">
      <c r="A318" t="s">
        <v>719</v>
      </c>
      <c r="B318" s="1">
        <v>45243</v>
      </c>
      <c r="C318" t="s">
        <v>27</v>
      </c>
      <c r="D318" t="s">
        <v>720</v>
      </c>
      <c r="E318" t="s">
        <v>61</v>
      </c>
      <c r="F318">
        <v>27</v>
      </c>
      <c r="G318" t="s">
        <v>62</v>
      </c>
      <c r="H318" t="s">
        <v>4087</v>
      </c>
      <c r="I318" t="s">
        <v>32</v>
      </c>
      <c r="J318" t="s">
        <v>33</v>
      </c>
      <c r="K318" t="s">
        <v>71</v>
      </c>
      <c r="L318">
        <v>4</v>
      </c>
      <c r="M318">
        <v>2</v>
      </c>
      <c r="N318" t="s">
        <v>35</v>
      </c>
      <c r="O318" t="s">
        <v>52</v>
      </c>
      <c r="P318" t="s">
        <v>37</v>
      </c>
      <c r="Q318">
        <v>39571.910000000003</v>
      </c>
      <c r="R318">
        <v>2004.06</v>
      </c>
      <c r="S318">
        <v>2.1</v>
      </c>
      <c r="T318" t="s">
        <v>64</v>
      </c>
      <c r="U318" t="s">
        <v>65</v>
      </c>
      <c r="V318" t="s">
        <v>40</v>
      </c>
      <c r="W318" t="s">
        <v>41</v>
      </c>
      <c r="X318" t="s">
        <v>42</v>
      </c>
      <c r="Y318" t="s">
        <v>43</v>
      </c>
      <c r="Z318" t="s">
        <v>88</v>
      </c>
      <c r="AA318" s="9">
        <f>Table1[[#This Row],[Date]]</f>
        <v>45243</v>
      </c>
    </row>
    <row r="319" spans="1:27" x14ac:dyDescent="0.25">
      <c r="A319" t="s">
        <v>721</v>
      </c>
      <c r="B319" s="1">
        <v>45244</v>
      </c>
      <c r="C319" t="s">
        <v>59</v>
      </c>
      <c r="D319" t="s">
        <v>722</v>
      </c>
      <c r="E319" t="s">
        <v>29</v>
      </c>
      <c r="F319">
        <v>63</v>
      </c>
      <c r="G319" t="s">
        <v>30</v>
      </c>
      <c r="H319" t="s">
        <v>31</v>
      </c>
      <c r="I319" t="s">
        <v>32</v>
      </c>
      <c r="J319" t="s">
        <v>33</v>
      </c>
      <c r="K319" t="s">
        <v>100</v>
      </c>
      <c r="L319">
        <v>2</v>
      </c>
      <c r="M319">
        <v>1</v>
      </c>
      <c r="N319" t="s">
        <v>35</v>
      </c>
      <c r="O319" t="s">
        <v>36</v>
      </c>
      <c r="P319" t="s">
        <v>37</v>
      </c>
      <c r="Q319">
        <v>45016.98</v>
      </c>
      <c r="R319">
        <v>376.29</v>
      </c>
      <c r="S319">
        <v>5</v>
      </c>
      <c r="T319" t="s">
        <v>38</v>
      </c>
      <c r="U319" t="s">
        <v>39</v>
      </c>
      <c r="V319" t="s">
        <v>55</v>
      </c>
      <c r="W319" t="s">
        <v>101</v>
      </c>
      <c r="X319" t="s">
        <v>42</v>
      </c>
      <c r="Y319" t="s">
        <v>75</v>
      </c>
      <c r="Z319" t="s">
        <v>94</v>
      </c>
      <c r="AA319" s="9">
        <f>Table1[[#This Row],[Date]]</f>
        <v>45244</v>
      </c>
    </row>
    <row r="320" spans="1:27" x14ac:dyDescent="0.25">
      <c r="A320" t="s">
        <v>723</v>
      </c>
      <c r="B320" s="1">
        <v>45245</v>
      </c>
      <c r="C320" t="s">
        <v>27</v>
      </c>
      <c r="D320" t="s">
        <v>724</v>
      </c>
      <c r="E320" t="s">
        <v>91</v>
      </c>
      <c r="F320">
        <v>30</v>
      </c>
      <c r="G320" t="s">
        <v>62</v>
      </c>
      <c r="H320" t="s">
        <v>48</v>
      </c>
      <c r="I320" t="s">
        <v>49</v>
      </c>
      <c r="J320" t="s">
        <v>33</v>
      </c>
      <c r="K320" t="s">
        <v>50</v>
      </c>
      <c r="L320">
        <v>4</v>
      </c>
      <c r="M320">
        <v>5</v>
      </c>
      <c r="N320" t="s">
        <v>80</v>
      </c>
      <c r="O320" t="s">
        <v>73</v>
      </c>
      <c r="P320" t="s">
        <v>53</v>
      </c>
      <c r="Q320">
        <v>37049.64</v>
      </c>
      <c r="R320">
        <v>2726.06</v>
      </c>
      <c r="S320">
        <v>3.4</v>
      </c>
      <c r="T320" t="s">
        <v>97</v>
      </c>
      <c r="U320" t="s">
        <v>87</v>
      </c>
      <c r="V320" t="s">
        <v>55</v>
      </c>
      <c r="W320" t="s">
        <v>41</v>
      </c>
      <c r="X320" t="s">
        <v>57</v>
      </c>
      <c r="Y320" t="s">
        <v>43</v>
      </c>
      <c r="Z320" t="s">
        <v>4089</v>
      </c>
      <c r="AA320" s="9">
        <f>Table1[[#This Row],[Date]]</f>
        <v>45245</v>
      </c>
    </row>
    <row r="321" spans="1:27" x14ac:dyDescent="0.25">
      <c r="A321" t="s">
        <v>725</v>
      </c>
      <c r="B321" s="1">
        <v>45246</v>
      </c>
      <c r="C321" t="s">
        <v>103</v>
      </c>
      <c r="D321" t="s">
        <v>726</v>
      </c>
      <c r="E321" t="s">
        <v>47</v>
      </c>
      <c r="F321">
        <v>48</v>
      </c>
      <c r="G321" t="s">
        <v>30</v>
      </c>
      <c r="H321" t="s">
        <v>4087</v>
      </c>
      <c r="I321" t="s">
        <v>32</v>
      </c>
      <c r="J321" t="s">
        <v>33</v>
      </c>
      <c r="K321" t="s">
        <v>71</v>
      </c>
      <c r="L321">
        <v>12</v>
      </c>
      <c r="M321">
        <v>4</v>
      </c>
      <c r="N321" t="s">
        <v>80</v>
      </c>
      <c r="O321" t="s">
        <v>73</v>
      </c>
      <c r="P321" t="s">
        <v>53</v>
      </c>
      <c r="Q321">
        <v>24863.16</v>
      </c>
      <c r="R321">
        <v>3348.73</v>
      </c>
      <c r="S321">
        <v>3.7</v>
      </c>
      <c r="T321" t="s">
        <v>92</v>
      </c>
      <c r="U321" t="s">
        <v>87</v>
      </c>
      <c r="V321" t="s">
        <v>83</v>
      </c>
      <c r="W321" t="s">
        <v>101</v>
      </c>
      <c r="X321" t="s">
        <v>57</v>
      </c>
      <c r="Y321" t="s">
        <v>66</v>
      </c>
      <c r="Z321" t="s">
        <v>84</v>
      </c>
      <c r="AA321" s="9">
        <f>Table1[[#This Row],[Date]]</f>
        <v>45246</v>
      </c>
    </row>
    <row r="322" spans="1:27" x14ac:dyDescent="0.25">
      <c r="A322" t="s">
        <v>727</v>
      </c>
      <c r="B322" s="1">
        <v>45247</v>
      </c>
      <c r="C322" t="s">
        <v>45</v>
      </c>
      <c r="D322" t="s">
        <v>728</v>
      </c>
      <c r="E322" t="s">
        <v>29</v>
      </c>
      <c r="F322">
        <v>47</v>
      </c>
      <c r="G322" t="s">
        <v>62</v>
      </c>
      <c r="H322" t="s">
        <v>4087</v>
      </c>
      <c r="I322" t="s">
        <v>32</v>
      </c>
      <c r="J322" t="s">
        <v>33</v>
      </c>
      <c r="K322" t="s">
        <v>71</v>
      </c>
      <c r="L322">
        <v>3</v>
      </c>
      <c r="M322">
        <v>2</v>
      </c>
      <c r="N322" t="s">
        <v>51</v>
      </c>
      <c r="O322" t="s">
        <v>36</v>
      </c>
      <c r="P322" t="s">
        <v>63</v>
      </c>
      <c r="Q322">
        <v>7065.94</v>
      </c>
      <c r="R322">
        <v>4706.1099999999997</v>
      </c>
      <c r="S322">
        <v>3.7</v>
      </c>
      <c r="T322" t="s">
        <v>92</v>
      </c>
      <c r="U322" t="s">
        <v>93</v>
      </c>
      <c r="V322" t="s">
        <v>40</v>
      </c>
      <c r="W322" t="s">
        <v>101</v>
      </c>
      <c r="X322" t="s">
        <v>42</v>
      </c>
      <c r="Y322" t="s">
        <v>113</v>
      </c>
      <c r="Z322" t="s">
        <v>88</v>
      </c>
      <c r="AA322" s="9">
        <f>Table1[[#This Row],[Date]]</f>
        <v>45247</v>
      </c>
    </row>
    <row r="323" spans="1:27" x14ac:dyDescent="0.25">
      <c r="A323" t="s">
        <v>729</v>
      </c>
      <c r="B323" s="1">
        <v>45248</v>
      </c>
      <c r="C323" t="s">
        <v>59</v>
      </c>
      <c r="D323" t="s">
        <v>730</v>
      </c>
      <c r="E323" t="s">
        <v>69</v>
      </c>
      <c r="F323">
        <v>20</v>
      </c>
      <c r="G323" t="s">
        <v>70</v>
      </c>
      <c r="H323" t="s">
        <v>48</v>
      </c>
      <c r="I323" t="s">
        <v>49</v>
      </c>
      <c r="J323" t="s">
        <v>33</v>
      </c>
      <c r="K323" t="s">
        <v>50</v>
      </c>
      <c r="L323">
        <v>3</v>
      </c>
      <c r="M323">
        <v>1</v>
      </c>
      <c r="N323" t="s">
        <v>35</v>
      </c>
      <c r="O323" t="s">
        <v>81</v>
      </c>
      <c r="P323" t="s">
        <v>37</v>
      </c>
      <c r="Q323">
        <v>5676.55</v>
      </c>
      <c r="R323">
        <v>3696.68</v>
      </c>
      <c r="S323">
        <v>4.4000000000000004</v>
      </c>
      <c r="T323" t="s">
        <v>97</v>
      </c>
      <c r="U323" t="s">
        <v>93</v>
      </c>
      <c r="V323" t="s">
        <v>74</v>
      </c>
      <c r="W323" t="s">
        <v>101</v>
      </c>
      <c r="X323" t="s">
        <v>42</v>
      </c>
      <c r="Y323" t="s">
        <v>43</v>
      </c>
      <c r="Z323" t="s">
        <v>84</v>
      </c>
      <c r="AA323" s="9">
        <f>Table1[[#This Row],[Date]]</f>
        <v>45248</v>
      </c>
    </row>
    <row r="324" spans="1:27" x14ac:dyDescent="0.25">
      <c r="A324" t="s">
        <v>731</v>
      </c>
      <c r="B324" s="1">
        <v>45249</v>
      </c>
      <c r="C324" t="s">
        <v>45</v>
      </c>
      <c r="D324" t="s">
        <v>732</v>
      </c>
      <c r="E324" t="s">
        <v>69</v>
      </c>
      <c r="F324">
        <v>47</v>
      </c>
      <c r="G324" t="s">
        <v>70</v>
      </c>
      <c r="H324" t="s">
        <v>48</v>
      </c>
      <c r="I324" t="s">
        <v>49</v>
      </c>
      <c r="J324" t="s">
        <v>33</v>
      </c>
      <c r="K324" t="s">
        <v>50</v>
      </c>
      <c r="L324">
        <v>3</v>
      </c>
      <c r="M324">
        <v>2</v>
      </c>
      <c r="N324" t="s">
        <v>80</v>
      </c>
      <c r="O324" t="s">
        <v>52</v>
      </c>
      <c r="P324" t="s">
        <v>63</v>
      </c>
      <c r="Q324">
        <v>20593.3</v>
      </c>
      <c r="R324">
        <v>2705.51</v>
      </c>
      <c r="S324">
        <v>1</v>
      </c>
      <c r="T324" t="s">
        <v>54</v>
      </c>
      <c r="U324" t="s">
        <v>65</v>
      </c>
      <c r="V324" t="s">
        <v>40</v>
      </c>
      <c r="W324" t="s">
        <v>101</v>
      </c>
      <c r="X324" t="s">
        <v>57</v>
      </c>
      <c r="Y324" t="s">
        <v>66</v>
      </c>
      <c r="Z324" t="s">
        <v>84</v>
      </c>
      <c r="AA324" s="9">
        <f>Table1[[#This Row],[Date]]</f>
        <v>45249</v>
      </c>
    </row>
    <row r="325" spans="1:27" x14ac:dyDescent="0.25">
      <c r="A325" t="s">
        <v>733</v>
      </c>
      <c r="B325" s="1">
        <v>45250</v>
      </c>
      <c r="C325" t="s">
        <v>103</v>
      </c>
      <c r="D325" t="s">
        <v>734</v>
      </c>
      <c r="E325" t="s">
        <v>29</v>
      </c>
      <c r="F325">
        <v>23</v>
      </c>
      <c r="G325" t="s">
        <v>62</v>
      </c>
      <c r="H325" t="s">
        <v>4087</v>
      </c>
      <c r="I325" t="s">
        <v>32</v>
      </c>
      <c r="J325" t="s">
        <v>33</v>
      </c>
      <c r="K325" t="s">
        <v>71</v>
      </c>
      <c r="L325">
        <v>6</v>
      </c>
      <c r="M325">
        <v>1</v>
      </c>
      <c r="N325" t="s">
        <v>35</v>
      </c>
      <c r="O325" t="s">
        <v>36</v>
      </c>
      <c r="P325" t="s">
        <v>82</v>
      </c>
      <c r="Q325">
        <v>24799.62</v>
      </c>
      <c r="R325">
        <v>4663.09</v>
      </c>
      <c r="S325">
        <v>1.9</v>
      </c>
      <c r="T325" t="s">
        <v>54</v>
      </c>
      <c r="U325" t="s">
        <v>93</v>
      </c>
      <c r="V325" t="s">
        <v>74</v>
      </c>
      <c r="W325" t="s">
        <v>56</v>
      </c>
      <c r="X325" t="s">
        <v>42</v>
      </c>
      <c r="Y325" t="s">
        <v>75</v>
      </c>
      <c r="Z325" t="s">
        <v>76</v>
      </c>
      <c r="AA325" s="9">
        <f>Table1[[#This Row],[Date]]</f>
        <v>45250</v>
      </c>
    </row>
    <row r="326" spans="1:27" x14ac:dyDescent="0.25">
      <c r="A326" t="s">
        <v>735</v>
      </c>
      <c r="B326" s="1">
        <v>45251</v>
      </c>
      <c r="C326" t="s">
        <v>103</v>
      </c>
      <c r="D326" t="s">
        <v>736</v>
      </c>
      <c r="E326" t="s">
        <v>29</v>
      </c>
      <c r="F326">
        <v>46</v>
      </c>
      <c r="G326" t="s">
        <v>70</v>
      </c>
      <c r="H326" t="s">
        <v>4087</v>
      </c>
      <c r="I326" t="s">
        <v>32</v>
      </c>
      <c r="J326" t="s">
        <v>33</v>
      </c>
      <c r="K326" t="s">
        <v>71</v>
      </c>
      <c r="L326">
        <v>14</v>
      </c>
      <c r="M326">
        <v>3</v>
      </c>
      <c r="N326" t="s">
        <v>51</v>
      </c>
      <c r="O326" t="s">
        <v>73</v>
      </c>
      <c r="P326" t="s">
        <v>53</v>
      </c>
      <c r="Q326">
        <v>31628.67</v>
      </c>
      <c r="R326">
        <v>2392.1799999999998</v>
      </c>
      <c r="S326">
        <v>3.7</v>
      </c>
      <c r="T326" t="s">
        <v>92</v>
      </c>
      <c r="U326" t="s">
        <v>39</v>
      </c>
      <c r="V326" t="s">
        <v>55</v>
      </c>
      <c r="W326" t="s">
        <v>41</v>
      </c>
      <c r="X326" t="s">
        <v>42</v>
      </c>
      <c r="Y326" t="s">
        <v>4089</v>
      </c>
      <c r="Z326" t="s">
        <v>94</v>
      </c>
      <c r="AA326" s="9">
        <f>Table1[[#This Row],[Date]]</f>
        <v>45251</v>
      </c>
    </row>
    <row r="327" spans="1:27" x14ac:dyDescent="0.25">
      <c r="A327" t="s">
        <v>737</v>
      </c>
      <c r="B327" s="1">
        <v>45252</v>
      </c>
      <c r="C327" t="s">
        <v>103</v>
      </c>
      <c r="D327" t="s">
        <v>738</v>
      </c>
      <c r="E327" t="s">
        <v>29</v>
      </c>
      <c r="F327">
        <v>25</v>
      </c>
      <c r="G327" t="s">
        <v>62</v>
      </c>
      <c r="H327" t="s">
        <v>4087</v>
      </c>
      <c r="I327" t="s">
        <v>32</v>
      </c>
      <c r="J327" t="s">
        <v>33</v>
      </c>
      <c r="K327" t="s">
        <v>71</v>
      </c>
      <c r="L327">
        <v>2</v>
      </c>
      <c r="M327">
        <v>5</v>
      </c>
      <c r="N327" t="s">
        <v>35</v>
      </c>
      <c r="O327" t="s">
        <v>81</v>
      </c>
      <c r="P327" t="s">
        <v>53</v>
      </c>
      <c r="Q327">
        <v>3305.01</v>
      </c>
      <c r="R327">
        <v>2806.03</v>
      </c>
      <c r="S327">
        <v>4.5999999999999996</v>
      </c>
      <c r="T327" t="s">
        <v>38</v>
      </c>
      <c r="U327" t="s">
        <v>93</v>
      </c>
      <c r="V327" t="s">
        <v>74</v>
      </c>
      <c r="W327" t="s">
        <v>41</v>
      </c>
      <c r="X327" t="s">
        <v>57</v>
      </c>
      <c r="Y327" t="s">
        <v>75</v>
      </c>
      <c r="Z327" t="s">
        <v>88</v>
      </c>
      <c r="AA327" s="9">
        <f>Table1[[#This Row],[Date]]</f>
        <v>45252</v>
      </c>
    </row>
    <row r="328" spans="1:27" x14ac:dyDescent="0.25">
      <c r="A328" t="s">
        <v>739</v>
      </c>
      <c r="B328" s="1">
        <v>45253</v>
      </c>
      <c r="C328" t="s">
        <v>27</v>
      </c>
      <c r="D328" t="s">
        <v>740</v>
      </c>
      <c r="E328" t="s">
        <v>69</v>
      </c>
      <c r="F328">
        <v>61</v>
      </c>
      <c r="G328" t="s">
        <v>70</v>
      </c>
      <c r="H328" t="s">
        <v>48</v>
      </c>
      <c r="I328" t="s">
        <v>49</v>
      </c>
      <c r="J328" t="s">
        <v>33</v>
      </c>
      <c r="K328" t="s">
        <v>50</v>
      </c>
      <c r="L328">
        <v>11</v>
      </c>
      <c r="M328">
        <v>4</v>
      </c>
      <c r="N328" t="s">
        <v>72</v>
      </c>
      <c r="O328" t="s">
        <v>52</v>
      </c>
      <c r="P328" t="s">
        <v>63</v>
      </c>
      <c r="Q328">
        <v>49516.98</v>
      </c>
      <c r="R328">
        <v>2980.49</v>
      </c>
      <c r="S328">
        <v>3.7</v>
      </c>
      <c r="T328" t="s">
        <v>92</v>
      </c>
      <c r="U328" t="s">
        <v>93</v>
      </c>
      <c r="V328" t="s">
        <v>83</v>
      </c>
      <c r="W328" t="s">
        <v>101</v>
      </c>
      <c r="X328" t="s">
        <v>42</v>
      </c>
      <c r="Y328" t="s">
        <v>75</v>
      </c>
      <c r="Z328" t="s">
        <v>76</v>
      </c>
      <c r="AA328" s="9">
        <f>Table1[[#This Row],[Date]]</f>
        <v>45253</v>
      </c>
    </row>
    <row r="329" spans="1:27" x14ac:dyDescent="0.25">
      <c r="A329" t="s">
        <v>741</v>
      </c>
      <c r="B329" s="1">
        <v>45254</v>
      </c>
      <c r="C329" t="s">
        <v>27</v>
      </c>
      <c r="D329" t="s">
        <v>742</v>
      </c>
      <c r="E329" t="s">
        <v>69</v>
      </c>
      <c r="F329">
        <v>62</v>
      </c>
      <c r="G329" t="s">
        <v>30</v>
      </c>
      <c r="H329" t="s">
        <v>4087</v>
      </c>
      <c r="I329" t="s">
        <v>32</v>
      </c>
      <c r="J329" t="s">
        <v>33</v>
      </c>
      <c r="K329" t="s">
        <v>71</v>
      </c>
      <c r="L329">
        <v>5</v>
      </c>
      <c r="M329">
        <v>2</v>
      </c>
      <c r="N329" t="s">
        <v>51</v>
      </c>
      <c r="O329" t="s">
        <v>73</v>
      </c>
      <c r="P329" t="s">
        <v>37</v>
      </c>
      <c r="Q329">
        <v>20105.13</v>
      </c>
      <c r="R329">
        <v>2049.9</v>
      </c>
      <c r="S329">
        <v>2.7</v>
      </c>
      <c r="T329" t="s">
        <v>97</v>
      </c>
      <c r="U329" t="s">
        <v>65</v>
      </c>
      <c r="V329" t="s">
        <v>55</v>
      </c>
      <c r="W329" t="s">
        <v>56</v>
      </c>
      <c r="X329" t="s">
        <v>42</v>
      </c>
      <c r="Y329" t="s">
        <v>113</v>
      </c>
      <c r="Z329" t="s">
        <v>88</v>
      </c>
      <c r="AA329" s="9">
        <f>Table1[[#This Row],[Date]]</f>
        <v>45254</v>
      </c>
    </row>
    <row r="330" spans="1:27" x14ac:dyDescent="0.25">
      <c r="A330" t="s">
        <v>743</v>
      </c>
      <c r="B330" s="1">
        <v>45255</v>
      </c>
      <c r="C330" t="s">
        <v>45</v>
      </c>
      <c r="D330" t="s">
        <v>744</v>
      </c>
      <c r="E330" t="s">
        <v>29</v>
      </c>
      <c r="F330">
        <v>60</v>
      </c>
      <c r="G330" t="s">
        <v>62</v>
      </c>
      <c r="H330" t="s">
        <v>79</v>
      </c>
      <c r="I330" t="s">
        <v>49</v>
      </c>
      <c r="J330" t="s">
        <v>33</v>
      </c>
      <c r="K330" t="s">
        <v>34</v>
      </c>
      <c r="L330">
        <v>11</v>
      </c>
      <c r="M330">
        <v>2</v>
      </c>
      <c r="N330" t="s">
        <v>51</v>
      </c>
      <c r="O330" t="s">
        <v>52</v>
      </c>
      <c r="P330" t="s">
        <v>82</v>
      </c>
      <c r="Q330">
        <v>42860.45</v>
      </c>
      <c r="R330">
        <v>4192.41</v>
      </c>
      <c r="S330">
        <v>2.4</v>
      </c>
      <c r="T330" t="s">
        <v>64</v>
      </c>
      <c r="U330" t="s">
        <v>39</v>
      </c>
      <c r="V330" t="s">
        <v>83</v>
      </c>
      <c r="W330" t="s">
        <v>101</v>
      </c>
      <c r="X330" t="s">
        <v>42</v>
      </c>
      <c r="Y330" t="s">
        <v>43</v>
      </c>
      <c r="Z330" t="s">
        <v>94</v>
      </c>
      <c r="AA330" s="9">
        <f>Table1[[#This Row],[Date]]</f>
        <v>45255</v>
      </c>
    </row>
    <row r="331" spans="1:27" x14ac:dyDescent="0.25">
      <c r="A331" t="s">
        <v>745</v>
      </c>
      <c r="B331" s="1">
        <v>45256</v>
      </c>
      <c r="C331" t="s">
        <v>45</v>
      </c>
      <c r="D331" t="s">
        <v>746</v>
      </c>
      <c r="E331" t="s">
        <v>61</v>
      </c>
      <c r="F331">
        <v>61</v>
      </c>
      <c r="G331" t="s">
        <v>30</v>
      </c>
      <c r="H331" t="s">
        <v>48</v>
      </c>
      <c r="I331" t="s">
        <v>49</v>
      </c>
      <c r="J331" t="s">
        <v>33</v>
      </c>
      <c r="K331" t="s">
        <v>50</v>
      </c>
      <c r="L331">
        <v>6</v>
      </c>
      <c r="M331">
        <v>2</v>
      </c>
      <c r="N331" t="s">
        <v>35</v>
      </c>
      <c r="O331" t="s">
        <v>81</v>
      </c>
      <c r="P331" t="s">
        <v>37</v>
      </c>
      <c r="Q331">
        <v>28143.439999999999</v>
      </c>
      <c r="R331">
        <v>925.88</v>
      </c>
      <c r="S331">
        <v>4</v>
      </c>
      <c r="T331" t="s">
        <v>92</v>
      </c>
      <c r="U331" t="s">
        <v>93</v>
      </c>
      <c r="V331" t="s">
        <v>40</v>
      </c>
      <c r="W331" t="s">
        <v>41</v>
      </c>
      <c r="X331" t="s">
        <v>57</v>
      </c>
      <c r="Y331" t="s">
        <v>4089</v>
      </c>
      <c r="Z331" t="s">
        <v>76</v>
      </c>
      <c r="AA331" s="9">
        <f>Table1[[#This Row],[Date]]</f>
        <v>45256</v>
      </c>
    </row>
    <row r="332" spans="1:27" x14ac:dyDescent="0.25">
      <c r="A332" t="s">
        <v>747</v>
      </c>
      <c r="B332" s="1">
        <v>45257</v>
      </c>
      <c r="C332" t="s">
        <v>59</v>
      </c>
      <c r="D332" t="s">
        <v>748</v>
      </c>
      <c r="E332" t="s">
        <v>61</v>
      </c>
      <c r="F332">
        <v>50</v>
      </c>
      <c r="G332" t="s">
        <v>30</v>
      </c>
      <c r="H332" t="s">
        <v>79</v>
      </c>
      <c r="I332" t="s">
        <v>49</v>
      </c>
      <c r="J332" t="s">
        <v>33</v>
      </c>
      <c r="K332" t="s">
        <v>34</v>
      </c>
      <c r="L332">
        <v>3</v>
      </c>
      <c r="M332">
        <v>2</v>
      </c>
      <c r="N332" t="s">
        <v>35</v>
      </c>
      <c r="O332" t="s">
        <v>73</v>
      </c>
      <c r="P332" t="s">
        <v>37</v>
      </c>
      <c r="Q332">
        <v>9130.65</v>
      </c>
      <c r="R332">
        <v>2774.21</v>
      </c>
      <c r="S332">
        <v>4</v>
      </c>
      <c r="T332" t="s">
        <v>92</v>
      </c>
      <c r="U332" t="s">
        <v>87</v>
      </c>
      <c r="V332" t="s">
        <v>74</v>
      </c>
      <c r="W332" t="s">
        <v>41</v>
      </c>
      <c r="X332" t="s">
        <v>42</v>
      </c>
      <c r="Y332" t="s">
        <v>66</v>
      </c>
      <c r="Z332" t="s">
        <v>88</v>
      </c>
      <c r="AA332" s="9">
        <f>Table1[[#This Row],[Date]]</f>
        <v>45257</v>
      </c>
    </row>
    <row r="333" spans="1:27" x14ac:dyDescent="0.25">
      <c r="A333" t="s">
        <v>749</v>
      </c>
      <c r="B333" s="1">
        <v>45258</v>
      </c>
      <c r="C333" t="s">
        <v>59</v>
      </c>
      <c r="D333" t="s">
        <v>750</v>
      </c>
      <c r="E333" t="s">
        <v>91</v>
      </c>
      <c r="F333">
        <v>34</v>
      </c>
      <c r="G333" t="s">
        <v>62</v>
      </c>
      <c r="H333" t="s">
        <v>4088</v>
      </c>
      <c r="I333" t="s">
        <v>49</v>
      </c>
      <c r="J333" t="s">
        <v>33</v>
      </c>
      <c r="K333" t="s">
        <v>118</v>
      </c>
      <c r="L333">
        <v>6</v>
      </c>
      <c r="M333">
        <v>5</v>
      </c>
      <c r="N333" t="s">
        <v>80</v>
      </c>
      <c r="O333" t="s">
        <v>81</v>
      </c>
      <c r="P333" t="s">
        <v>63</v>
      </c>
      <c r="Q333">
        <v>40485.58</v>
      </c>
      <c r="R333">
        <v>3611.17</v>
      </c>
      <c r="S333">
        <v>3.4</v>
      </c>
      <c r="T333" t="s">
        <v>64</v>
      </c>
      <c r="U333" t="s">
        <v>39</v>
      </c>
      <c r="V333" t="s">
        <v>55</v>
      </c>
      <c r="W333" t="s">
        <v>56</v>
      </c>
      <c r="X333" t="s">
        <v>42</v>
      </c>
      <c r="Y333" t="s">
        <v>4089</v>
      </c>
      <c r="Z333" t="s">
        <v>76</v>
      </c>
      <c r="AA333" s="9">
        <f>Table1[[#This Row],[Date]]</f>
        <v>45258</v>
      </c>
    </row>
    <row r="334" spans="1:27" x14ac:dyDescent="0.25">
      <c r="A334" t="s">
        <v>751</v>
      </c>
      <c r="B334" s="1">
        <v>45259</v>
      </c>
      <c r="C334" t="s">
        <v>45</v>
      </c>
      <c r="D334" t="s">
        <v>752</v>
      </c>
      <c r="E334" t="s">
        <v>47</v>
      </c>
      <c r="F334">
        <v>65</v>
      </c>
      <c r="G334" t="s">
        <v>30</v>
      </c>
      <c r="H334" t="s">
        <v>48</v>
      </c>
      <c r="I334" t="s">
        <v>49</v>
      </c>
      <c r="J334" t="s">
        <v>33</v>
      </c>
      <c r="K334" t="s">
        <v>50</v>
      </c>
      <c r="L334">
        <v>11</v>
      </c>
      <c r="M334">
        <v>1</v>
      </c>
      <c r="N334" t="s">
        <v>72</v>
      </c>
      <c r="O334" t="s">
        <v>36</v>
      </c>
      <c r="P334" t="s">
        <v>37</v>
      </c>
      <c r="Q334">
        <v>36361.870000000003</v>
      </c>
      <c r="R334">
        <v>4519.88</v>
      </c>
      <c r="S334">
        <v>2.2000000000000002</v>
      </c>
      <c r="T334" t="s">
        <v>97</v>
      </c>
      <c r="U334" t="s">
        <v>39</v>
      </c>
      <c r="V334" t="s">
        <v>74</v>
      </c>
      <c r="W334" t="s">
        <v>101</v>
      </c>
      <c r="X334" t="s">
        <v>57</v>
      </c>
      <c r="Y334" t="s">
        <v>43</v>
      </c>
      <c r="Z334" t="s">
        <v>84</v>
      </c>
      <c r="AA334" s="9">
        <f>Table1[[#This Row],[Date]]</f>
        <v>45259</v>
      </c>
    </row>
    <row r="335" spans="1:27" x14ac:dyDescent="0.25">
      <c r="A335" t="s">
        <v>753</v>
      </c>
      <c r="B335" s="1">
        <v>45260</v>
      </c>
      <c r="C335" t="s">
        <v>27</v>
      </c>
      <c r="D335" t="s">
        <v>754</v>
      </c>
      <c r="E335" t="s">
        <v>61</v>
      </c>
      <c r="F335">
        <v>28</v>
      </c>
      <c r="G335" t="s">
        <v>62</v>
      </c>
      <c r="H335" t="s">
        <v>4088</v>
      </c>
      <c r="I335" t="s">
        <v>49</v>
      </c>
      <c r="J335" t="s">
        <v>33</v>
      </c>
      <c r="K335" t="s">
        <v>118</v>
      </c>
      <c r="L335">
        <v>5</v>
      </c>
      <c r="M335">
        <v>5</v>
      </c>
      <c r="N335" t="s">
        <v>51</v>
      </c>
      <c r="O335" t="s">
        <v>36</v>
      </c>
      <c r="P335" t="s">
        <v>63</v>
      </c>
      <c r="Q335">
        <v>27789.5</v>
      </c>
      <c r="R335">
        <v>4419.59</v>
      </c>
      <c r="S335">
        <v>4.7</v>
      </c>
      <c r="T335" t="s">
        <v>38</v>
      </c>
      <c r="U335" t="s">
        <v>65</v>
      </c>
      <c r="V335" t="s">
        <v>83</v>
      </c>
      <c r="W335" t="s">
        <v>56</v>
      </c>
      <c r="X335" t="s">
        <v>57</v>
      </c>
      <c r="Y335" t="s">
        <v>113</v>
      </c>
      <c r="Z335" t="s">
        <v>4089</v>
      </c>
      <c r="AA335" s="9">
        <f>Table1[[#This Row],[Date]]</f>
        <v>45260</v>
      </c>
    </row>
    <row r="336" spans="1:27" x14ac:dyDescent="0.25">
      <c r="A336" t="s">
        <v>755</v>
      </c>
      <c r="B336" s="1">
        <v>45261</v>
      </c>
      <c r="C336" t="s">
        <v>103</v>
      </c>
      <c r="D336" t="s">
        <v>756</v>
      </c>
      <c r="E336" t="s">
        <v>69</v>
      </c>
      <c r="F336">
        <v>30</v>
      </c>
      <c r="G336" t="s">
        <v>30</v>
      </c>
      <c r="H336" t="s">
        <v>4087</v>
      </c>
      <c r="I336" t="s">
        <v>32</v>
      </c>
      <c r="J336" t="s">
        <v>33</v>
      </c>
      <c r="K336" t="s">
        <v>71</v>
      </c>
      <c r="L336">
        <v>9</v>
      </c>
      <c r="M336">
        <v>3</v>
      </c>
      <c r="N336" t="s">
        <v>51</v>
      </c>
      <c r="O336" t="s">
        <v>52</v>
      </c>
      <c r="P336" t="s">
        <v>53</v>
      </c>
      <c r="Q336">
        <v>27184</v>
      </c>
      <c r="R336">
        <v>2543.6999999999998</v>
      </c>
      <c r="S336">
        <v>3.2</v>
      </c>
      <c r="T336" t="s">
        <v>64</v>
      </c>
      <c r="U336" t="s">
        <v>39</v>
      </c>
      <c r="V336" t="s">
        <v>55</v>
      </c>
      <c r="W336" t="s">
        <v>101</v>
      </c>
      <c r="X336" t="s">
        <v>57</v>
      </c>
      <c r="Y336" t="s">
        <v>43</v>
      </c>
      <c r="Z336" t="s">
        <v>88</v>
      </c>
      <c r="AA336" s="9">
        <f>Table1[[#This Row],[Date]]</f>
        <v>45261</v>
      </c>
    </row>
    <row r="337" spans="1:27" x14ac:dyDescent="0.25">
      <c r="A337" t="s">
        <v>757</v>
      </c>
      <c r="B337" s="1">
        <v>45262</v>
      </c>
      <c r="C337" t="s">
        <v>45</v>
      </c>
      <c r="D337" t="s">
        <v>758</v>
      </c>
      <c r="E337" t="s">
        <v>61</v>
      </c>
      <c r="F337">
        <v>67</v>
      </c>
      <c r="G337" t="s">
        <v>62</v>
      </c>
      <c r="H337" t="s">
        <v>4087</v>
      </c>
      <c r="I337" t="s">
        <v>32</v>
      </c>
      <c r="J337" t="s">
        <v>33</v>
      </c>
      <c r="K337" t="s">
        <v>71</v>
      </c>
      <c r="L337">
        <v>2</v>
      </c>
      <c r="M337">
        <v>5</v>
      </c>
      <c r="N337" t="s">
        <v>51</v>
      </c>
      <c r="O337" t="s">
        <v>81</v>
      </c>
      <c r="P337" t="s">
        <v>53</v>
      </c>
      <c r="Q337">
        <v>7111.54</v>
      </c>
      <c r="R337">
        <v>3215.81</v>
      </c>
      <c r="S337">
        <v>4.2</v>
      </c>
      <c r="T337" t="s">
        <v>92</v>
      </c>
      <c r="U337" t="s">
        <v>39</v>
      </c>
      <c r="V337" t="s">
        <v>83</v>
      </c>
      <c r="W337" t="s">
        <v>56</v>
      </c>
      <c r="X337" t="s">
        <v>57</v>
      </c>
      <c r="Y337" t="s">
        <v>66</v>
      </c>
      <c r="Z337" t="s">
        <v>94</v>
      </c>
      <c r="AA337" s="9">
        <f>Table1[[#This Row],[Date]]</f>
        <v>45262</v>
      </c>
    </row>
    <row r="338" spans="1:27" x14ac:dyDescent="0.25">
      <c r="A338" t="s">
        <v>759</v>
      </c>
      <c r="B338" s="1">
        <v>45263</v>
      </c>
      <c r="C338" t="s">
        <v>59</v>
      </c>
      <c r="D338" t="s">
        <v>760</v>
      </c>
      <c r="E338" t="s">
        <v>91</v>
      </c>
      <c r="F338">
        <v>28</v>
      </c>
      <c r="G338" t="s">
        <v>62</v>
      </c>
      <c r="H338" t="s">
        <v>31</v>
      </c>
      <c r="I338" t="s">
        <v>32</v>
      </c>
      <c r="J338" t="s">
        <v>33</v>
      </c>
      <c r="K338" t="s">
        <v>100</v>
      </c>
      <c r="L338">
        <v>13</v>
      </c>
      <c r="M338">
        <v>5</v>
      </c>
      <c r="N338" t="s">
        <v>80</v>
      </c>
      <c r="O338" t="s">
        <v>81</v>
      </c>
      <c r="P338" t="s">
        <v>53</v>
      </c>
      <c r="Q338">
        <v>33824.9</v>
      </c>
      <c r="R338">
        <v>1971.19</v>
      </c>
      <c r="S338">
        <v>1.9</v>
      </c>
      <c r="T338" t="s">
        <v>97</v>
      </c>
      <c r="U338" t="s">
        <v>39</v>
      </c>
      <c r="V338" t="s">
        <v>55</v>
      </c>
      <c r="W338" t="s">
        <v>41</v>
      </c>
      <c r="X338" t="s">
        <v>57</v>
      </c>
      <c r="Y338" t="s">
        <v>4089</v>
      </c>
      <c r="Z338" t="s">
        <v>88</v>
      </c>
      <c r="AA338" s="9">
        <f>Table1[[#This Row],[Date]]</f>
        <v>45263</v>
      </c>
    </row>
    <row r="339" spans="1:27" x14ac:dyDescent="0.25">
      <c r="A339" t="s">
        <v>761</v>
      </c>
      <c r="B339" s="1">
        <v>45264</v>
      </c>
      <c r="C339" t="s">
        <v>27</v>
      </c>
      <c r="D339" t="s">
        <v>762</v>
      </c>
      <c r="E339" t="s">
        <v>91</v>
      </c>
      <c r="F339">
        <v>48</v>
      </c>
      <c r="G339" t="s">
        <v>70</v>
      </c>
      <c r="H339" t="s">
        <v>4087</v>
      </c>
      <c r="I339" t="s">
        <v>32</v>
      </c>
      <c r="J339" t="s">
        <v>33</v>
      </c>
      <c r="K339" t="s">
        <v>71</v>
      </c>
      <c r="L339">
        <v>6</v>
      </c>
      <c r="M339">
        <v>3</v>
      </c>
      <c r="N339" t="s">
        <v>72</v>
      </c>
      <c r="O339" t="s">
        <v>52</v>
      </c>
      <c r="P339" t="s">
        <v>82</v>
      </c>
      <c r="Q339">
        <v>45828.52</v>
      </c>
      <c r="R339">
        <v>2340.89</v>
      </c>
      <c r="S339">
        <v>2.4</v>
      </c>
      <c r="T339" t="s">
        <v>97</v>
      </c>
      <c r="U339" t="s">
        <v>39</v>
      </c>
      <c r="V339" t="s">
        <v>40</v>
      </c>
      <c r="W339" t="s">
        <v>56</v>
      </c>
      <c r="X339" t="s">
        <v>57</v>
      </c>
      <c r="Y339" t="s">
        <v>75</v>
      </c>
      <c r="Z339" t="s">
        <v>4089</v>
      </c>
      <c r="AA339" s="9">
        <f>Table1[[#This Row],[Date]]</f>
        <v>45264</v>
      </c>
    </row>
    <row r="340" spans="1:27" x14ac:dyDescent="0.25">
      <c r="A340" t="s">
        <v>763</v>
      </c>
      <c r="B340" s="1">
        <v>45265</v>
      </c>
      <c r="C340" t="s">
        <v>45</v>
      </c>
      <c r="D340" t="s">
        <v>764</v>
      </c>
      <c r="E340" t="s">
        <v>47</v>
      </c>
      <c r="F340">
        <v>45</v>
      </c>
      <c r="G340" t="s">
        <v>62</v>
      </c>
      <c r="H340" t="s">
        <v>4088</v>
      </c>
      <c r="I340" t="s">
        <v>49</v>
      </c>
      <c r="J340" t="s">
        <v>33</v>
      </c>
      <c r="K340" t="s">
        <v>118</v>
      </c>
      <c r="L340">
        <v>12</v>
      </c>
      <c r="M340">
        <v>5</v>
      </c>
      <c r="N340" t="s">
        <v>51</v>
      </c>
      <c r="O340" t="s">
        <v>52</v>
      </c>
      <c r="P340" t="s">
        <v>82</v>
      </c>
      <c r="Q340">
        <v>7382.51</v>
      </c>
      <c r="R340">
        <v>4531.33</v>
      </c>
      <c r="S340">
        <v>4.5</v>
      </c>
      <c r="T340" t="s">
        <v>38</v>
      </c>
      <c r="U340" t="s">
        <v>39</v>
      </c>
      <c r="V340" t="s">
        <v>40</v>
      </c>
      <c r="W340" t="s">
        <v>41</v>
      </c>
      <c r="X340" t="s">
        <v>57</v>
      </c>
      <c r="Y340" t="s">
        <v>43</v>
      </c>
      <c r="Z340" t="s">
        <v>88</v>
      </c>
      <c r="AA340" s="9">
        <f>Table1[[#This Row],[Date]]</f>
        <v>45265</v>
      </c>
    </row>
    <row r="341" spans="1:27" x14ac:dyDescent="0.25">
      <c r="A341" t="s">
        <v>765</v>
      </c>
      <c r="B341" s="1">
        <v>45266</v>
      </c>
      <c r="C341" t="s">
        <v>45</v>
      </c>
      <c r="D341" t="s">
        <v>766</v>
      </c>
      <c r="E341" t="s">
        <v>61</v>
      </c>
      <c r="F341">
        <v>61</v>
      </c>
      <c r="G341" t="s">
        <v>62</v>
      </c>
      <c r="H341" t="s">
        <v>4087</v>
      </c>
      <c r="I341" t="s">
        <v>32</v>
      </c>
      <c r="J341" t="s">
        <v>33</v>
      </c>
      <c r="K341" t="s">
        <v>71</v>
      </c>
      <c r="L341">
        <v>13</v>
      </c>
      <c r="M341">
        <v>1</v>
      </c>
      <c r="N341" t="s">
        <v>51</v>
      </c>
      <c r="O341" t="s">
        <v>52</v>
      </c>
      <c r="P341" t="s">
        <v>37</v>
      </c>
      <c r="Q341">
        <v>15385.04</v>
      </c>
      <c r="R341">
        <v>4653.5200000000004</v>
      </c>
      <c r="S341">
        <v>1.2</v>
      </c>
      <c r="T341" t="s">
        <v>54</v>
      </c>
      <c r="U341" t="s">
        <v>39</v>
      </c>
      <c r="V341" t="s">
        <v>74</v>
      </c>
      <c r="W341" t="s">
        <v>41</v>
      </c>
      <c r="X341" t="s">
        <v>42</v>
      </c>
      <c r="Y341" t="s">
        <v>113</v>
      </c>
      <c r="Z341" t="s">
        <v>88</v>
      </c>
      <c r="AA341" s="9">
        <f>Table1[[#This Row],[Date]]</f>
        <v>45266</v>
      </c>
    </row>
    <row r="342" spans="1:27" x14ac:dyDescent="0.25">
      <c r="A342" t="s">
        <v>767</v>
      </c>
      <c r="B342" s="1">
        <v>45267</v>
      </c>
      <c r="C342" t="s">
        <v>27</v>
      </c>
      <c r="D342" t="s">
        <v>768</v>
      </c>
      <c r="E342" t="s">
        <v>69</v>
      </c>
      <c r="F342">
        <v>23</v>
      </c>
      <c r="G342" t="s">
        <v>30</v>
      </c>
      <c r="H342" t="s">
        <v>48</v>
      </c>
      <c r="I342" t="s">
        <v>49</v>
      </c>
      <c r="J342" t="s">
        <v>33</v>
      </c>
      <c r="K342" t="s">
        <v>50</v>
      </c>
      <c r="L342">
        <v>11</v>
      </c>
      <c r="M342">
        <v>4</v>
      </c>
      <c r="N342" t="s">
        <v>80</v>
      </c>
      <c r="O342" t="s">
        <v>36</v>
      </c>
      <c r="P342" t="s">
        <v>63</v>
      </c>
      <c r="Q342">
        <v>45408.47</v>
      </c>
      <c r="R342">
        <v>4477.07</v>
      </c>
      <c r="S342">
        <v>3</v>
      </c>
      <c r="T342" t="s">
        <v>97</v>
      </c>
      <c r="U342" t="s">
        <v>39</v>
      </c>
      <c r="V342" t="s">
        <v>83</v>
      </c>
      <c r="W342" t="s">
        <v>101</v>
      </c>
      <c r="X342" t="s">
        <v>57</v>
      </c>
      <c r="Y342" t="s">
        <v>113</v>
      </c>
      <c r="Z342" t="s">
        <v>88</v>
      </c>
      <c r="AA342" s="9">
        <f>Table1[[#This Row],[Date]]</f>
        <v>45267</v>
      </c>
    </row>
    <row r="343" spans="1:27" x14ac:dyDescent="0.25">
      <c r="A343" t="s">
        <v>769</v>
      </c>
      <c r="B343" s="1">
        <v>45268</v>
      </c>
      <c r="C343" t="s">
        <v>45</v>
      </c>
      <c r="D343" t="s">
        <v>770</v>
      </c>
      <c r="E343" t="s">
        <v>69</v>
      </c>
      <c r="F343">
        <v>58</v>
      </c>
      <c r="G343" t="s">
        <v>62</v>
      </c>
      <c r="H343" t="s">
        <v>4087</v>
      </c>
      <c r="I343" t="s">
        <v>32</v>
      </c>
      <c r="J343" t="s">
        <v>33</v>
      </c>
      <c r="K343" t="s">
        <v>71</v>
      </c>
      <c r="L343">
        <v>2</v>
      </c>
      <c r="M343">
        <v>3</v>
      </c>
      <c r="N343" t="s">
        <v>35</v>
      </c>
      <c r="O343" t="s">
        <v>52</v>
      </c>
      <c r="P343" t="s">
        <v>37</v>
      </c>
      <c r="Q343">
        <v>16364.16</v>
      </c>
      <c r="R343">
        <v>691.85</v>
      </c>
      <c r="S343">
        <v>2.9</v>
      </c>
      <c r="T343" t="s">
        <v>97</v>
      </c>
      <c r="U343" t="s">
        <v>87</v>
      </c>
      <c r="V343" t="s">
        <v>83</v>
      </c>
      <c r="W343" t="s">
        <v>56</v>
      </c>
      <c r="X343" t="s">
        <v>57</v>
      </c>
      <c r="Y343" t="s">
        <v>4089</v>
      </c>
      <c r="Z343" t="s">
        <v>94</v>
      </c>
      <c r="AA343" s="9">
        <f>Table1[[#This Row],[Date]]</f>
        <v>45268</v>
      </c>
    </row>
    <row r="344" spans="1:27" x14ac:dyDescent="0.25">
      <c r="A344" t="s">
        <v>771</v>
      </c>
      <c r="B344" s="1">
        <v>45269</v>
      </c>
      <c r="C344" t="s">
        <v>27</v>
      </c>
      <c r="D344" t="s">
        <v>772</v>
      </c>
      <c r="E344" t="s">
        <v>29</v>
      </c>
      <c r="F344">
        <v>33</v>
      </c>
      <c r="G344" t="s">
        <v>70</v>
      </c>
      <c r="H344" t="s">
        <v>31</v>
      </c>
      <c r="I344" t="s">
        <v>32</v>
      </c>
      <c r="J344" t="s">
        <v>33</v>
      </c>
      <c r="K344" t="s">
        <v>100</v>
      </c>
      <c r="L344">
        <v>11</v>
      </c>
      <c r="M344">
        <v>2</v>
      </c>
      <c r="N344" t="s">
        <v>51</v>
      </c>
      <c r="O344" t="s">
        <v>36</v>
      </c>
      <c r="P344" t="s">
        <v>53</v>
      </c>
      <c r="Q344">
        <v>33735.35</v>
      </c>
      <c r="R344">
        <v>4250.42</v>
      </c>
      <c r="S344">
        <v>4</v>
      </c>
      <c r="T344" t="s">
        <v>92</v>
      </c>
      <c r="U344" t="s">
        <v>39</v>
      </c>
      <c r="V344" t="s">
        <v>55</v>
      </c>
      <c r="W344" t="s">
        <v>56</v>
      </c>
      <c r="X344" t="s">
        <v>57</v>
      </c>
      <c r="Y344" t="s">
        <v>75</v>
      </c>
      <c r="Z344" t="s">
        <v>4089</v>
      </c>
      <c r="AA344" s="9">
        <f>Table1[[#This Row],[Date]]</f>
        <v>45269</v>
      </c>
    </row>
    <row r="345" spans="1:27" x14ac:dyDescent="0.25">
      <c r="A345" t="s">
        <v>773</v>
      </c>
      <c r="B345" s="1">
        <v>45270</v>
      </c>
      <c r="C345" t="s">
        <v>103</v>
      </c>
      <c r="D345" t="s">
        <v>774</v>
      </c>
      <c r="E345" t="s">
        <v>69</v>
      </c>
      <c r="F345">
        <v>21</v>
      </c>
      <c r="G345" t="s">
        <v>30</v>
      </c>
      <c r="H345" t="s">
        <v>4087</v>
      </c>
      <c r="I345" t="s">
        <v>32</v>
      </c>
      <c r="J345" t="s">
        <v>33</v>
      </c>
      <c r="K345" t="s">
        <v>71</v>
      </c>
      <c r="L345">
        <v>11</v>
      </c>
      <c r="M345">
        <v>1</v>
      </c>
      <c r="N345" t="s">
        <v>72</v>
      </c>
      <c r="O345" t="s">
        <v>52</v>
      </c>
      <c r="P345" t="s">
        <v>37</v>
      </c>
      <c r="Q345">
        <v>28136.45</v>
      </c>
      <c r="R345">
        <v>4741.82</v>
      </c>
      <c r="S345">
        <v>2.1</v>
      </c>
      <c r="T345" t="s">
        <v>64</v>
      </c>
      <c r="U345" t="s">
        <v>65</v>
      </c>
      <c r="V345" t="s">
        <v>40</v>
      </c>
      <c r="W345" t="s">
        <v>56</v>
      </c>
      <c r="X345" t="s">
        <v>42</v>
      </c>
      <c r="Y345" t="s">
        <v>66</v>
      </c>
      <c r="Z345" t="s">
        <v>4089</v>
      </c>
      <c r="AA345" s="9">
        <f>Table1[[#This Row],[Date]]</f>
        <v>45270</v>
      </c>
    </row>
    <row r="346" spans="1:27" x14ac:dyDescent="0.25">
      <c r="A346" t="s">
        <v>775</v>
      </c>
      <c r="B346" s="1">
        <v>45271</v>
      </c>
      <c r="C346" t="s">
        <v>27</v>
      </c>
      <c r="D346" t="s">
        <v>776</v>
      </c>
      <c r="E346" t="s">
        <v>47</v>
      </c>
      <c r="F346">
        <v>52</v>
      </c>
      <c r="G346" t="s">
        <v>30</v>
      </c>
      <c r="H346" t="s">
        <v>4088</v>
      </c>
      <c r="I346" t="s">
        <v>49</v>
      </c>
      <c r="J346" t="s">
        <v>33</v>
      </c>
      <c r="K346" t="s">
        <v>118</v>
      </c>
      <c r="L346">
        <v>5</v>
      </c>
      <c r="M346">
        <v>4</v>
      </c>
      <c r="N346" t="s">
        <v>72</v>
      </c>
      <c r="O346" t="s">
        <v>81</v>
      </c>
      <c r="P346" t="s">
        <v>37</v>
      </c>
      <c r="Q346">
        <v>31027.4</v>
      </c>
      <c r="R346">
        <v>1806.25</v>
      </c>
      <c r="S346">
        <v>1.9</v>
      </c>
      <c r="T346" t="s">
        <v>54</v>
      </c>
      <c r="U346" t="s">
        <v>87</v>
      </c>
      <c r="V346" t="s">
        <v>74</v>
      </c>
      <c r="W346" t="s">
        <v>56</v>
      </c>
      <c r="X346" t="s">
        <v>42</v>
      </c>
      <c r="Y346" t="s">
        <v>75</v>
      </c>
      <c r="Z346" t="s">
        <v>94</v>
      </c>
      <c r="AA346" s="9">
        <f>Table1[[#This Row],[Date]]</f>
        <v>45271</v>
      </c>
    </row>
    <row r="347" spans="1:27" x14ac:dyDescent="0.25">
      <c r="A347" t="s">
        <v>777</v>
      </c>
      <c r="B347" s="1">
        <v>45272</v>
      </c>
      <c r="C347" t="s">
        <v>27</v>
      </c>
      <c r="D347" t="s">
        <v>778</v>
      </c>
      <c r="E347" t="s">
        <v>47</v>
      </c>
      <c r="F347">
        <v>65</v>
      </c>
      <c r="G347" t="s">
        <v>70</v>
      </c>
      <c r="H347" t="s">
        <v>4088</v>
      </c>
      <c r="I347" t="s">
        <v>49</v>
      </c>
      <c r="J347" t="s">
        <v>33</v>
      </c>
      <c r="K347" t="s">
        <v>118</v>
      </c>
      <c r="L347">
        <v>9</v>
      </c>
      <c r="M347">
        <v>1</v>
      </c>
      <c r="N347" t="s">
        <v>72</v>
      </c>
      <c r="O347" t="s">
        <v>81</v>
      </c>
      <c r="P347" t="s">
        <v>37</v>
      </c>
      <c r="Q347">
        <v>22542.080000000002</v>
      </c>
      <c r="R347">
        <v>2593.23</v>
      </c>
      <c r="S347">
        <v>4.7</v>
      </c>
      <c r="T347" t="s">
        <v>97</v>
      </c>
      <c r="U347" t="s">
        <v>39</v>
      </c>
      <c r="V347" t="s">
        <v>40</v>
      </c>
      <c r="W347" t="s">
        <v>101</v>
      </c>
      <c r="X347" t="s">
        <v>57</v>
      </c>
      <c r="Y347" t="s">
        <v>4089</v>
      </c>
      <c r="Z347" t="s">
        <v>88</v>
      </c>
      <c r="AA347" s="9">
        <f>Table1[[#This Row],[Date]]</f>
        <v>45272</v>
      </c>
    </row>
    <row r="348" spans="1:27" x14ac:dyDescent="0.25">
      <c r="A348" t="s">
        <v>779</v>
      </c>
      <c r="B348" s="1">
        <v>45273</v>
      </c>
      <c r="C348" t="s">
        <v>27</v>
      </c>
      <c r="D348" t="s">
        <v>780</v>
      </c>
      <c r="E348" t="s">
        <v>69</v>
      </c>
      <c r="F348">
        <v>43</v>
      </c>
      <c r="G348" t="s">
        <v>30</v>
      </c>
      <c r="H348" t="s">
        <v>4087</v>
      </c>
      <c r="I348" t="s">
        <v>32</v>
      </c>
      <c r="J348" t="s">
        <v>33</v>
      </c>
      <c r="K348" t="s">
        <v>71</v>
      </c>
      <c r="L348">
        <v>2</v>
      </c>
      <c r="M348">
        <v>1</v>
      </c>
      <c r="N348" t="s">
        <v>72</v>
      </c>
      <c r="O348" t="s">
        <v>52</v>
      </c>
      <c r="P348" t="s">
        <v>53</v>
      </c>
      <c r="Q348">
        <v>17099.599999999999</v>
      </c>
      <c r="R348">
        <v>3895.48</v>
      </c>
      <c r="S348">
        <v>3.3</v>
      </c>
      <c r="T348" t="s">
        <v>64</v>
      </c>
      <c r="U348" t="s">
        <v>93</v>
      </c>
      <c r="V348" t="s">
        <v>83</v>
      </c>
      <c r="W348" t="s">
        <v>101</v>
      </c>
      <c r="X348" t="s">
        <v>57</v>
      </c>
      <c r="Y348" t="s">
        <v>75</v>
      </c>
      <c r="Z348" t="s">
        <v>88</v>
      </c>
      <c r="AA348" s="9">
        <f>Table1[[#This Row],[Date]]</f>
        <v>45273</v>
      </c>
    </row>
    <row r="349" spans="1:27" x14ac:dyDescent="0.25">
      <c r="A349" t="s">
        <v>781</v>
      </c>
      <c r="B349" s="1">
        <v>45274</v>
      </c>
      <c r="C349" t="s">
        <v>45</v>
      </c>
      <c r="D349" t="s">
        <v>782</v>
      </c>
      <c r="E349" t="s">
        <v>69</v>
      </c>
      <c r="F349">
        <v>29</v>
      </c>
      <c r="G349" t="s">
        <v>30</v>
      </c>
      <c r="H349" t="s">
        <v>4088</v>
      </c>
      <c r="I349" t="s">
        <v>49</v>
      </c>
      <c r="J349" t="s">
        <v>33</v>
      </c>
      <c r="K349" t="s">
        <v>118</v>
      </c>
      <c r="L349">
        <v>12</v>
      </c>
      <c r="M349">
        <v>2</v>
      </c>
      <c r="N349" t="s">
        <v>80</v>
      </c>
      <c r="O349" t="s">
        <v>52</v>
      </c>
      <c r="P349" t="s">
        <v>63</v>
      </c>
      <c r="Q349">
        <v>5281.07</v>
      </c>
      <c r="R349">
        <v>2810.39</v>
      </c>
      <c r="S349">
        <v>1.4</v>
      </c>
      <c r="T349" t="s">
        <v>54</v>
      </c>
      <c r="U349" t="s">
        <v>65</v>
      </c>
      <c r="V349" t="s">
        <v>74</v>
      </c>
      <c r="W349" t="s">
        <v>101</v>
      </c>
      <c r="X349" t="s">
        <v>57</v>
      </c>
      <c r="Y349" t="s">
        <v>4089</v>
      </c>
      <c r="Z349" t="s">
        <v>4089</v>
      </c>
      <c r="AA349" s="9">
        <f>Table1[[#This Row],[Date]]</f>
        <v>45274</v>
      </c>
    </row>
    <row r="350" spans="1:27" x14ac:dyDescent="0.25">
      <c r="A350" t="s">
        <v>783</v>
      </c>
      <c r="B350" s="1">
        <v>45275</v>
      </c>
      <c r="C350" t="s">
        <v>45</v>
      </c>
      <c r="D350" t="s">
        <v>784</v>
      </c>
      <c r="E350" t="s">
        <v>29</v>
      </c>
      <c r="F350">
        <v>28</v>
      </c>
      <c r="G350" t="s">
        <v>30</v>
      </c>
      <c r="H350" t="s">
        <v>4088</v>
      </c>
      <c r="I350" t="s">
        <v>49</v>
      </c>
      <c r="J350" t="s">
        <v>33</v>
      </c>
      <c r="K350" t="s">
        <v>118</v>
      </c>
      <c r="L350">
        <v>3</v>
      </c>
      <c r="M350">
        <v>4</v>
      </c>
      <c r="N350" t="s">
        <v>51</v>
      </c>
      <c r="O350" t="s">
        <v>36</v>
      </c>
      <c r="P350" t="s">
        <v>37</v>
      </c>
      <c r="Q350">
        <v>37981.199999999997</v>
      </c>
      <c r="R350">
        <v>4967.42</v>
      </c>
      <c r="S350">
        <v>1.8</v>
      </c>
      <c r="T350" t="s">
        <v>54</v>
      </c>
      <c r="U350" t="s">
        <v>87</v>
      </c>
      <c r="V350" t="s">
        <v>40</v>
      </c>
      <c r="W350" t="s">
        <v>41</v>
      </c>
      <c r="X350" t="s">
        <v>42</v>
      </c>
      <c r="Y350" t="s">
        <v>75</v>
      </c>
      <c r="Z350" t="s">
        <v>88</v>
      </c>
      <c r="AA350" s="9">
        <f>Table1[[#This Row],[Date]]</f>
        <v>45275</v>
      </c>
    </row>
    <row r="351" spans="1:27" x14ac:dyDescent="0.25">
      <c r="A351" t="s">
        <v>785</v>
      </c>
      <c r="B351" s="1">
        <v>45276</v>
      </c>
      <c r="C351" t="s">
        <v>27</v>
      </c>
      <c r="D351" t="s">
        <v>786</v>
      </c>
      <c r="E351" t="s">
        <v>69</v>
      </c>
      <c r="F351">
        <v>54</v>
      </c>
      <c r="G351" t="s">
        <v>30</v>
      </c>
      <c r="H351" t="s">
        <v>31</v>
      </c>
      <c r="I351" t="s">
        <v>32</v>
      </c>
      <c r="J351" t="s">
        <v>33</v>
      </c>
      <c r="K351" t="s">
        <v>100</v>
      </c>
      <c r="L351">
        <v>2</v>
      </c>
      <c r="M351">
        <v>1</v>
      </c>
      <c r="N351" t="s">
        <v>80</v>
      </c>
      <c r="O351" t="s">
        <v>73</v>
      </c>
      <c r="P351" t="s">
        <v>53</v>
      </c>
      <c r="Q351">
        <v>38066.39</v>
      </c>
      <c r="R351">
        <v>2278.5700000000002</v>
      </c>
      <c r="S351">
        <v>5</v>
      </c>
      <c r="T351" t="s">
        <v>38</v>
      </c>
      <c r="U351" t="s">
        <v>65</v>
      </c>
      <c r="V351" t="s">
        <v>40</v>
      </c>
      <c r="W351" t="s">
        <v>41</v>
      </c>
      <c r="X351" t="s">
        <v>57</v>
      </c>
      <c r="Y351" t="s">
        <v>43</v>
      </c>
      <c r="Z351" t="s">
        <v>84</v>
      </c>
      <c r="AA351" s="9">
        <f>Table1[[#This Row],[Date]]</f>
        <v>45276</v>
      </c>
    </row>
    <row r="352" spans="1:27" x14ac:dyDescent="0.25">
      <c r="A352" t="s">
        <v>787</v>
      </c>
      <c r="B352" s="1">
        <v>45277</v>
      </c>
      <c r="C352" t="s">
        <v>45</v>
      </c>
      <c r="D352" t="s">
        <v>788</v>
      </c>
      <c r="E352" t="s">
        <v>29</v>
      </c>
      <c r="F352">
        <v>42</v>
      </c>
      <c r="G352" t="s">
        <v>70</v>
      </c>
      <c r="H352" t="s">
        <v>48</v>
      </c>
      <c r="I352" t="s">
        <v>49</v>
      </c>
      <c r="J352" t="s">
        <v>33</v>
      </c>
      <c r="K352" t="s">
        <v>50</v>
      </c>
      <c r="L352">
        <v>12</v>
      </c>
      <c r="M352">
        <v>2</v>
      </c>
      <c r="N352" t="s">
        <v>72</v>
      </c>
      <c r="O352" t="s">
        <v>36</v>
      </c>
      <c r="P352" t="s">
        <v>82</v>
      </c>
      <c r="Q352">
        <v>34524.11</v>
      </c>
      <c r="R352">
        <v>3569.71</v>
      </c>
      <c r="S352">
        <v>1.8</v>
      </c>
      <c r="T352" t="s">
        <v>54</v>
      </c>
      <c r="U352" t="s">
        <v>87</v>
      </c>
      <c r="V352" t="s">
        <v>55</v>
      </c>
      <c r="W352" t="s">
        <v>41</v>
      </c>
      <c r="X352" t="s">
        <v>42</v>
      </c>
      <c r="Y352" t="s">
        <v>113</v>
      </c>
      <c r="Z352" t="s">
        <v>88</v>
      </c>
      <c r="AA352" s="9">
        <f>Table1[[#This Row],[Date]]</f>
        <v>45277</v>
      </c>
    </row>
    <row r="353" spans="1:27" x14ac:dyDescent="0.25">
      <c r="A353" t="s">
        <v>789</v>
      </c>
      <c r="B353" s="1">
        <v>45278</v>
      </c>
      <c r="C353" t="s">
        <v>59</v>
      </c>
      <c r="D353" t="s">
        <v>790</v>
      </c>
      <c r="E353" t="s">
        <v>29</v>
      </c>
      <c r="F353">
        <v>35</v>
      </c>
      <c r="G353" t="s">
        <v>70</v>
      </c>
      <c r="H353" t="s">
        <v>31</v>
      </c>
      <c r="I353" t="s">
        <v>32</v>
      </c>
      <c r="J353" t="s">
        <v>33</v>
      </c>
      <c r="K353" t="s">
        <v>100</v>
      </c>
      <c r="L353">
        <v>8</v>
      </c>
      <c r="M353">
        <v>3</v>
      </c>
      <c r="N353" t="s">
        <v>72</v>
      </c>
      <c r="O353" t="s">
        <v>81</v>
      </c>
      <c r="P353" t="s">
        <v>63</v>
      </c>
      <c r="Q353">
        <v>33250.79</v>
      </c>
      <c r="R353">
        <v>3962.96</v>
      </c>
      <c r="S353">
        <v>3.4</v>
      </c>
      <c r="T353" t="s">
        <v>64</v>
      </c>
      <c r="U353" t="s">
        <v>93</v>
      </c>
      <c r="V353" t="s">
        <v>55</v>
      </c>
      <c r="W353" t="s">
        <v>101</v>
      </c>
      <c r="X353" t="s">
        <v>42</v>
      </c>
      <c r="Y353" t="s">
        <v>4089</v>
      </c>
      <c r="Z353" t="s">
        <v>88</v>
      </c>
      <c r="AA353" s="9">
        <f>Table1[[#This Row],[Date]]</f>
        <v>45278</v>
      </c>
    </row>
    <row r="354" spans="1:27" x14ac:dyDescent="0.25">
      <c r="A354" t="s">
        <v>791</v>
      </c>
      <c r="B354" s="1">
        <v>45279</v>
      </c>
      <c r="C354" t="s">
        <v>59</v>
      </c>
      <c r="D354" t="s">
        <v>792</v>
      </c>
      <c r="E354" t="s">
        <v>69</v>
      </c>
      <c r="F354">
        <v>36</v>
      </c>
      <c r="G354" t="s">
        <v>30</v>
      </c>
      <c r="H354" t="s">
        <v>79</v>
      </c>
      <c r="I354" t="s">
        <v>49</v>
      </c>
      <c r="J354" t="s">
        <v>33</v>
      </c>
      <c r="K354" t="s">
        <v>34</v>
      </c>
      <c r="L354">
        <v>3</v>
      </c>
      <c r="M354">
        <v>2</v>
      </c>
      <c r="N354" t="s">
        <v>72</v>
      </c>
      <c r="O354" t="s">
        <v>52</v>
      </c>
      <c r="P354" t="s">
        <v>53</v>
      </c>
      <c r="Q354">
        <v>14454.71</v>
      </c>
      <c r="R354">
        <v>2470.5</v>
      </c>
      <c r="S354">
        <v>2.7</v>
      </c>
      <c r="T354" t="s">
        <v>97</v>
      </c>
      <c r="U354" t="s">
        <v>65</v>
      </c>
      <c r="V354" t="s">
        <v>83</v>
      </c>
      <c r="W354" t="s">
        <v>41</v>
      </c>
      <c r="X354" t="s">
        <v>57</v>
      </c>
      <c r="Y354" t="s">
        <v>4089</v>
      </c>
      <c r="Z354" t="s">
        <v>76</v>
      </c>
      <c r="AA354" s="9">
        <f>Table1[[#This Row],[Date]]</f>
        <v>45279</v>
      </c>
    </row>
    <row r="355" spans="1:27" x14ac:dyDescent="0.25">
      <c r="A355" t="s">
        <v>793</v>
      </c>
      <c r="B355" s="1">
        <v>45280</v>
      </c>
      <c r="C355" t="s">
        <v>45</v>
      </c>
      <c r="D355" t="s">
        <v>794</v>
      </c>
      <c r="E355" t="s">
        <v>91</v>
      </c>
      <c r="F355">
        <v>40</v>
      </c>
      <c r="G355" t="s">
        <v>30</v>
      </c>
      <c r="H355" t="s">
        <v>31</v>
      </c>
      <c r="I355" t="s">
        <v>32</v>
      </c>
      <c r="J355" t="s">
        <v>33</v>
      </c>
      <c r="K355" t="s">
        <v>100</v>
      </c>
      <c r="L355">
        <v>2</v>
      </c>
      <c r="M355">
        <v>5</v>
      </c>
      <c r="N355" t="s">
        <v>80</v>
      </c>
      <c r="O355" t="s">
        <v>81</v>
      </c>
      <c r="P355" t="s">
        <v>37</v>
      </c>
      <c r="Q355">
        <v>4050.21</v>
      </c>
      <c r="R355">
        <v>4284.92</v>
      </c>
      <c r="S355">
        <v>4.5</v>
      </c>
      <c r="T355" t="s">
        <v>38</v>
      </c>
      <c r="U355" t="s">
        <v>65</v>
      </c>
      <c r="V355" t="s">
        <v>40</v>
      </c>
      <c r="W355" t="s">
        <v>56</v>
      </c>
      <c r="X355" t="s">
        <v>42</v>
      </c>
      <c r="Y355" t="s">
        <v>113</v>
      </c>
      <c r="Z355" t="s">
        <v>4089</v>
      </c>
      <c r="AA355" s="9">
        <f>Table1[[#This Row],[Date]]</f>
        <v>45280</v>
      </c>
    </row>
    <row r="356" spans="1:27" x14ac:dyDescent="0.25">
      <c r="A356" t="s">
        <v>795</v>
      </c>
      <c r="B356" s="1">
        <v>45281</v>
      </c>
      <c r="C356" t="s">
        <v>45</v>
      </c>
      <c r="D356" t="s">
        <v>796</v>
      </c>
      <c r="E356" t="s">
        <v>91</v>
      </c>
      <c r="F356">
        <v>55</v>
      </c>
      <c r="G356" t="s">
        <v>70</v>
      </c>
      <c r="H356" t="s">
        <v>4087</v>
      </c>
      <c r="I356" t="s">
        <v>32</v>
      </c>
      <c r="J356" t="s">
        <v>33</v>
      </c>
      <c r="K356" t="s">
        <v>71</v>
      </c>
      <c r="L356">
        <v>13</v>
      </c>
      <c r="M356">
        <v>2</v>
      </c>
      <c r="N356" t="s">
        <v>72</v>
      </c>
      <c r="O356" t="s">
        <v>73</v>
      </c>
      <c r="P356" t="s">
        <v>53</v>
      </c>
      <c r="Q356">
        <v>41009.620000000003</v>
      </c>
      <c r="R356">
        <v>2730.77</v>
      </c>
      <c r="S356">
        <v>4</v>
      </c>
      <c r="T356" t="s">
        <v>92</v>
      </c>
      <c r="U356" t="s">
        <v>87</v>
      </c>
      <c r="V356" t="s">
        <v>55</v>
      </c>
      <c r="W356" t="s">
        <v>41</v>
      </c>
      <c r="X356" t="s">
        <v>57</v>
      </c>
      <c r="Y356" t="s">
        <v>66</v>
      </c>
      <c r="Z356" t="s">
        <v>4089</v>
      </c>
      <c r="AA356" s="9">
        <f>Table1[[#This Row],[Date]]</f>
        <v>45281</v>
      </c>
    </row>
    <row r="357" spans="1:27" x14ac:dyDescent="0.25">
      <c r="A357" t="s">
        <v>797</v>
      </c>
      <c r="B357" s="1">
        <v>45282</v>
      </c>
      <c r="C357" t="s">
        <v>27</v>
      </c>
      <c r="D357" t="s">
        <v>798</v>
      </c>
      <c r="E357" t="s">
        <v>29</v>
      </c>
      <c r="F357">
        <v>35</v>
      </c>
      <c r="G357" t="s">
        <v>70</v>
      </c>
      <c r="H357" t="s">
        <v>48</v>
      </c>
      <c r="I357" t="s">
        <v>49</v>
      </c>
      <c r="J357" t="s">
        <v>33</v>
      </c>
      <c r="K357" t="s">
        <v>50</v>
      </c>
      <c r="L357">
        <v>7</v>
      </c>
      <c r="M357">
        <v>2</v>
      </c>
      <c r="N357" t="s">
        <v>51</v>
      </c>
      <c r="O357" t="s">
        <v>36</v>
      </c>
      <c r="P357" t="s">
        <v>63</v>
      </c>
      <c r="Q357">
        <v>26083.51</v>
      </c>
      <c r="R357">
        <v>2058.25</v>
      </c>
      <c r="S357">
        <v>3.4</v>
      </c>
      <c r="T357" t="s">
        <v>64</v>
      </c>
      <c r="U357" t="s">
        <v>87</v>
      </c>
      <c r="V357" t="s">
        <v>40</v>
      </c>
      <c r="W357" t="s">
        <v>101</v>
      </c>
      <c r="X357" t="s">
        <v>42</v>
      </c>
      <c r="Y357" t="s">
        <v>4089</v>
      </c>
      <c r="Z357" t="s">
        <v>84</v>
      </c>
      <c r="AA357" s="9">
        <f>Table1[[#This Row],[Date]]</f>
        <v>45282</v>
      </c>
    </row>
    <row r="358" spans="1:27" x14ac:dyDescent="0.25">
      <c r="A358" t="s">
        <v>799</v>
      </c>
      <c r="B358" s="1">
        <v>45283</v>
      </c>
      <c r="C358" t="s">
        <v>103</v>
      </c>
      <c r="D358" t="s">
        <v>800</v>
      </c>
      <c r="E358" t="s">
        <v>69</v>
      </c>
      <c r="F358">
        <v>43</v>
      </c>
      <c r="G358" t="s">
        <v>70</v>
      </c>
      <c r="H358" t="s">
        <v>4087</v>
      </c>
      <c r="I358" t="s">
        <v>32</v>
      </c>
      <c r="J358" t="s">
        <v>33</v>
      </c>
      <c r="K358" t="s">
        <v>71</v>
      </c>
      <c r="L358">
        <v>7</v>
      </c>
      <c r="M358">
        <v>2</v>
      </c>
      <c r="N358" t="s">
        <v>72</v>
      </c>
      <c r="O358" t="s">
        <v>81</v>
      </c>
      <c r="P358" t="s">
        <v>37</v>
      </c>
      <c r="Q358">
        <v>17421.39</v>
      </c>
      <c r="R358">
        <v>539.12</v>
      </c>
      <c r="S358">
        <v>1</v>
      </c>
      <c r="T358" t="s">
        <v>97</v>
      </c>
      <c r="U358" t="s">
        <v>93</v>
      </c>
      <c r="V358" t="s">
        <v>74</v>
      </c>
      <c r="W358" t="s">
        <v>101</v>
      </c>
      <c r="X358" t="s">
        <v>42</v>
      </c>
      <c r="Y358" t="s">
        <v>43</v>
      </c>
      <c r="Z358" t="s">
        <v>84</v>
      </c>
      <c r="AA358" s="9">
        <f>Table1[[#This Row],[Date]]</f>
        <v>45283</v>
      </c>
    </row>
    <row r="359" spans="1:27" x14ac:dyDescent="0.25">
      <c r="A359" t="s">
        <v>801</v>
      </c>
      <c r="B359" s="1">
        <v>45284</v>
      </c>
      <c r="C359" t="s">
        <v>45</v>
      </c>
      <c r="D359" t="s">
        <v>802</v>
      </c>
      <c r="E359" t="s">
        <v>91</v>
      </c>
      <c r="F359">
        <v>23</v>
      </c>
      <c r="G359" t="s">
        <v>30</v>
      </c>
      <c r="H359" t="s">
        <v>79</v>
      </c>
      <c r="I359" t="s">
        <v>49</v>
      </c>
      <c r="J359" t="s">
        <v>33</v>
      </c>
      <c r="K359" t="s">
        <v>34</v>
      </c>
      <c r="L359">
        <v>11</v>
      </c>
      <c r="M359">
        <v>1</v>
      </c>
      <c r="N359" t="s">
        <v>51</v>
      </c>
      <c r="O359" t="s">
        <v>36</v>
      </c>
      <c r="P359" t="s">
        <v>82</v>
      </c>
      <c r="Q359">
        <v>7790.8</v>
      </c>
      <c r="R359">
        <v>1967.07</v>
      </c>
      <c r="S359">
        <v>4.5</v>
      </c>
      <c r="T359" t="s">
        <v>38</v>
      </c>
      <c r="U359" t="s">
        <v>39</v>
      </c>
      <c r="V359" t="s">
        <v>40</v>
      </c>
      <c r="W359" t="s">
        <v>101</v>
      </c>
      <c r="X359" t="s">
        <v>42</v>
      </c>
      <c r="Y359" t="s">
        <v>75</v>
      </c>
      <c r="Z359" t="s">
        <v>84</v>
      </c>
      <c r="AA359" s="9">
        <f>Table1[[#This Row],[Date]]</f>
        <v>45284</v>
      </c>
    </row>
    <row r="360" spans="1:27" x14ac:dyDescent="0.25">
      <c r="A360" t="s">
        <v>803</v>
      </c>
      <c r="B360" s="1">
        <v>45285</v>
      </c>
      <c r="C360" t="s">
        <v>59</v>
      </c>
      <c r="D360" t="s">
        <v>804</v>
      </c>
      <c r="E360" t="s">
        <v>69</v>
      </c>
      <c r="F360">
        <v>21</v>
      </c>
      <c r="G360" t="s">
        <v>30</v>
      </c>
      <c r="H360" t="s">
        <v>48</v>
      </c>
      <c r="I360" t="s">
        <v>49</v>
      </c>
      <c r="J360" t="s">
        <v>33</v>
      </c>
      <c r="K360" t="s">
        <v>50</v>
      </c>
      <c r="L360">
        <v>3</v>
      </c>
      <c r="M360">
        <v>4</v>
      </c>
      <c r="N360" t="s">
        <v>51</v>
      </c>
      <c r="O360" t="s">
        <v>52</v>
      </c>
      <c r="P360" t="s">
        <v>82</v>
      </c>
      <c r="Q360">
        <v>5947.91</v>
      </c>
      <c r="R360">
        <v>3669.68</v>
      </c>
      <c r="S360">
        <v>2.8</v>
      </c>
      <c r="T360" t="s">
        <v>64</v>
      </c>
      <c r="U360" t="s">
        <v>87</v>
      </c>
      <c r="V360" t="s">
        <v>40</v>
      </c>
      <c r="W360" t="s">
        <v>101</v>
      </c>
      <c r="X360" t="s">
        <v>57</v>
      </c>
      <c r="Y360" t="s">
        <v>43</v>
      </c>
      <c r="Z360" t="s">
        <v>4089</v>
      </c>
      <c r="AA360" s="9">
        <f>Table1[[#This Row],[Date]]</f>
        <v>45285</v>
      </c>
    </row>
    <row r="361" spans="1:27" x14ac:dyDescent="0.25">
      <c r="A361" t="s">
        <v>805</v>
      </c>
      <c r="B361" s="1">
        <v>45286</v>
      </c>
      <c r="C361" t="s">
        <v>27</v>
      </c>
      <c r="D361" t="s">
        <v>806</v>
      </c>
      <c r="E361" t="s">
        <v>69</v>
      </c>
      <c r="F361">
        <v>61</v>
      </c>
      <c r="G361" t="s">
        <v>62</v>
      </c>
      <c r="H361" t="s">
        <v>4088</v>
      </c>
      <c r="I361" t="s">
        <v>49</v>
      </c>
      <c r="J361" t="s">
        <v>33</v>
      </c>
      <c r="K361" t="s">
        <v>118</v>
      </c>
      <c r="L361">
        <v>2</v>
      </c>
      <c r="M361">
        <v>2</v>
      </c>
      <c r="N361" t="s">
        <v>72</v>
      </c>
      <c r="O361" t="s">
        <v>81</v>
      </c>
      <c r="P361" t="s">
        <v>82</v>
      </c>
      <c r="Q361">
        <v>19396.740000000002</v>
      </c>
      <c r="R361">
        <v>4606.43</v>
      </c>
      <c r="S361">
        <v>4.7</v>
      </c>
      <c r="T361" t="s">
        <v>97</v>
      </c>
      <c r="U361" t="s">
        <v>87</v>
      </c>
      <c r="V361" t="s">
        <v>83</v>
      </c>
      <c r="W361" t="s">
        <v>56</v>
      </c>
      <c r="X361" t="s">
        <v>42</v>
      </c>
      <c r="Y361" t="s">
        <v>4089</v>
      </c>
      <c r="Z361" t="s">
        <v>76</v>
      </c>
      <c r="AA361" s="9">
        <f>Table1[[#This Row],[Date]]</f>
        <v>45286</v>
      </c>
    </row>
    <row r="362" spans="1:27" x14ac:dyDescent="0.25">
      <c r="A362" t="s">
        <v>807</v>
      </c>
      <c r="B362" s="1">
        <v>45287</v>
      </c>
      <c r="C362" t="s">
        <v>45</v>
      </c>
      <c r="D362" t="s">
        <v>808</v>
      </c>
      <c r="E362" t="s">
        <v>69</v>
      </c>
      <c r="F362">
        <v>68</v>
      </c>
      <c r="G362" t="s">
        <v>70</v>
      </c>
      <c r="H362" t="s">
        <v>31</v>
      </c>
      <c r="I362" t="s">
        <v>32</v>
      </c>
      <c r="J362" t="s">
        <v>33</v>
      </c>
      <c r="K362" t="s">
        <v>100</v>
      </c>
      <c r="L362">
        <v>11</v>
      </c>
      <c r="M362">
        <v>2</v>
      </c>
      <c r="N362" t="s">
        <v>80</v>
      </c>
      <c r="O362" t="s">
        <v>73</v>
      </c>
      <c r="P362" t="s">
        <v>53</v>
      </c>
      <c r="Q362">
        <v>40822.639999999999</v>
      </c>
      <c r="R362">
        <v>1258.4000000000001</v>
      </c>
      <c r="S362">
        <v>3</v>
      </c>
      <c r="T362" t="s">
        <v>64</v>
      </c>
      <c r="U362" t="s">
        <v>87</v>
      </c>
      <c r="V362" t="s">
        <v>74</v>
      </c>
      <c r="W362" t="s">
        <v>41</v>
      </c>
      <c r="X362" t="s">
        <v>42</v>
      </c>
      <c r="Y362" t="s">
        <v>66</v>
      </c>
      <c r="Z362" t="s">
        <v>76</v>
      </c>
      <c r="AA362" s="9">
        <f>Table1[[#This Row],[Date]]</f>
        <v>45287</v>
      </c>
    </row>
    <row r="363" spans="1:27" x14ac:dyDescent="0.25">
      <c r="A363" t="s">
        <v>809</v>
      </c>
      <c r="B363" s="1">
        <v>45288</v>
      </c>
      <c r="C363" t="s">
        <v>59</v>
      </c>
      <c r="D363" t="s">
        <v>810</v>
      </c>
      <c r="E363" t="s">
        <v>61</v>
      </c>
      <c r="F363">
        <v>46</v>
      </c>
      <c r="G363" t="s">
        <v>30</v>
      </c>
      <c r="H363" t="s">
        <v>4087</v>
      </c>
      <c r="I363" t="s">
        <v>32</v>
      </c>
      <c r="J363" t="s">
        <v>33</v>
      </c>
      <c r="K363" t="s">
        <v>71</v>
      </c>
      <c r="L363">
        <v>4</v>
      </c>
      <c r="M363">
        <v>5</v>
      </c>
      <c r="N363" t="s">
        <v>35</v>
      </c>
      <c r="O363" t="s">
        <v>36</v>
      </c>
      <c r="P363" t="s">
        <v>63</v>
      </c>
      <c r="Q363">
        <v>46180.02</v>
      </c>
      <c r="R363">
        <v>1776.18</v>
      </c>
      <c r="S363">
        <v>3.8</v>
      </c>
      <c r="T363" t="s">
        <v>92</v>
      </c>
      <c r="U363" t="s">
        <v>93</v>
      </c>
      <c r="V363" t="s">
        <v>74</v>
      </c>
      <c r="W363" t="s">
        <v>41</v>
      </c>
      <c r="X363" t="s">
        <v>57</v>
      </c>
      <c r="Y363" t="s">
        <v>4089</v>
      </c>
      <c r="Z363" t="s">
        <v>94</v>
      </c>
      <c r="AA363" s="9">
        <f>Table1[[#This Row],[Date]]</f>
        <v>45288</v>
      </c>
    </row>
    <row r="364" spans="1:27" x14ac:dyDescent="0.25">
      <c r="A364" t="s">
        <v>811</v>
      </c>
      <c r="B364" s="1">
        <v>45289</v>
      </c>
      <c r="C364" t="s">
        <v>59</v>
      </c>
      <c r="D364" t="s">
        <v>812</v>
      </c>
      <c r="E364" t="s">
        <v>69</v>
      </c>
      <c r="F364">
        <v>51</v>
      </c>
      <c r="G364" t="s">
        <v>70</v>
      </c>
      <c r="H364" t="s">
        <v>79</v>
      </c>
      <c r="I364" t="s">
        <v>49</v>
      </c>
      <c r="J364" t="s">
        <v>33</v>
      </c>
      <c r="K364" t="s">
        <v>34</v>
      </c>
      <c r="L364">
        <v>11</v>
      </c>
      <c r="M364">
        <v>5</v>
      </c>
      <c r="N364" t="s">
        <v>35</v>
      </c>
      <c r="O364" t="s">
        <v>36</v>
      </c>
      <c r="P364" t="s">
        <v>82</v>
      </c>
      <c r="Q364">
        <v>45147.31</v>
      </c>
      <c r="R364">
        <v>769.8</v>
      </c>
      <c r="S364">
        <v>1.3</v>
      </c>
      <c r="T364" t="s">
        <v>54</v>
      </c>
      <c r="U364" t="s">
        <v>39</v>
      </c>
      <c r="V364" t="s">
        <v>55</v>
      </c>
      <c r="W364" t="s">
        <v>101</v>
      </c>
      <c r="X364" t="s">
        <v>42</v>
      </c>
      <c r="Y364" t="s">
        <v>66</v>
      </c>
      <c r="Z364" t="s">
        <v>4089</v>
      </c>
      <c r="AA364" s="9">
        <f>Table1[[#This Row],[Date]]</f>
        <v>45289</v>
      </c>
    </row>
    <row r="365" spans="1:27" x14ac:dyDescent="0.25">
      <c r="A365" t="s">
        <v>813</v>
      </c>
      <c r="B365" s="1">
        <v>45290</v>
      </c>
      <c r="C365" t="s">
        <v>103</v>
      </c>
      <c r="D365" t="s">
        <v>814</v>
      </c>
      <c r="E365" t="s">
        <v>61</v>
      </c>
      <c r="F365">
        <v>34</v>
      </c>
      <c r="G365" t="s">
        <v>30</v>
      </c>
      <c r="H365" t="s">
        <v>4088</v>
      </c>
      <c r="I365" t="s">
        <v>49</v>
      </c>
      <c r="J365" t="s">
        <v>33</v>
      </c>
      <c r="K365" t="s">
        <v>118</v>
      </c>
      <c r="L365">
        <v>6</v>
      </c>
      <c r="M365">
        <v>3</v>
      </c>
      <c r="N365" t="s">
        <v>51</v>
      </c>
      <c r="O365" t="s">
        <v>73</v>
      </c>
      <c r="P365" t="s">
        <v>37</v>
      </c>
      <c r="Q365">
        <v>46240.04</v>
      </c>
      <c r="R365">
        <v>3453.61</v>
      </c>
      <c r="S365">
        <v>4</v>
      </c>
      <c r="T365" t="s">
        <v>92</v>
      </c>
      <c r="U365" t="s">
        <v>39</v>
      </c>
      <c r="V365" t="s">
        <v>74</v>
      </c>
      <c r="W365" t="s">
        <v>41</v>
      </c>
      <c r="X365" t="s">
        <v>42</v>
      </c>
      <c r="Y365" t="s">
        <v>113</v>
      </c>
      <c r="Z365" t="s">
        <v>94</v>
      </c>
      <c r="AA365" s="9">
        <f>Table1[[#This Row],[Date]]</f>
        <v>45290</v>
      </c>
    </row>
    <row r="366" spans="1:27" x14ac:dyDescent="0.25">
      <c r="A366" t="s">
        <v>815</v>
      </c>
      <c r="B366" s="1">
        <v>45291</v>
      </c>
      <c r="C366" t="s">
        <v>27</v>
      </c>
      <c r="D366" t="s">
        <v>816</v>
      </c>
      <c r="E366" t="s">
        <v>29</v>
      </c>
      <c r="F366">
        <v>60</v>
      </c>
      <c r="G366" t="s">
        <v>70</v>
      </c>
      <c r="H366" t="s">
        <v>31</v>
      </c>
      <c r="I366" t="s">
        <v>32</v>
      </c>
      <c r="J366" t="s">
        <v>33</v>
      </c>
      <c r="K366" t="s">
        <v>100</v>
      </c>
      <c r="L366">
        <v>7</v>
      </c>
      <c r="M366">
        <v>3</v>
      </c>
      <c r="N366" t="s">
        <v>80</v>
      </c>
      <c r="O366" t="s">
        <v>81</v>
      </c>
      <c r="P366" t="s">
        <v>37</v>
      </c>
      <c r="Q366">
        <v>45663.09</v>
      </c>
      <c r="R366">
        <v>4800.9399999999996</v>
      </c>
      <c r="S366">
        <v>2.4</v>
      </c>
      <c r="T366" t="s">
        <v>64</v>
      </c>
      <c r="U366" t="s">
        <v>93</v>
      </c>
      <c r="V366" t="s">
        <v>83</v>
      </c>
      <c r="W366" t="s">
        <v>56</v>
      </c>
      <c r="X366" t="s">
        <v>57</v>
      </c>
      <c r="Y366" t="s">
        <v>75</v>
      </c>
      <c r="Z366" t="s">
        <v>88</v>
      </c>
      <c r="AA366" s="9">
        <f>Table1[[#This Row],[Date]]</f>
        <v>45291</v>
      </c>
    </row>
    <row r="367" spans="1:27" x14ac:dyDescent="0.25">
      <c r="A367" t="s">
        <v>817</v>
      </c>
      <c r="B367" s="1">
        <v>45292</v>
      </c>
      <c r="C367" t="s">
        <v>27</v>
      </c>
      <c r="D367" t="s">
        <v>818</v>
      </c>
      <c r="E367" t="s">
        <v>91</v>
      </c>
      <c r="F367">
        <v>60</v>
      </c>
      <c r="G367" t="s">
        <v>30</v>
      </c>
      <c r="H367" t="s">
        <v>4088</v>
      </c>
      <c r="I367" t="s">
        <v>49</v>
      </c>
      <c r="J367" t="s">
        <v>33</v>
      </c>
      <c r="K367" t="s">
        <v>118</v>
      </c>
      <c r="L367">
        <v>4</v>
      </c>
      <c r="M367">
        <v>5</v>
      </c>
      <c r="N367" t="s">
        <v>35</v>
      </c>
      <c r="O367" t="s">
        <v>81</v>
      </c>
      <c r="P367" t="s">
        <v>37</v>
      </c>
      <c r="Q367">
        <v>27779.56</v>
      </c>
      <c r="R367">
        <v>3204.76</v>
      </c>
      <c r="S367">
        <v>2.4</v>
      </c>
      <c r="T367" t="s">
        <v>64</v>
      </c>
      <c r="U367" t="s">
        <v>39</v>
      </c>
      <c r="V367" t="s">
        <v>55</v>
      </c>
      <c r="W367" t="s">
        <v>101</v>
      </c>
      <c r="X367" t="s">
        <v>57</v>
      </c>
      <c r="Y367" t="s">
        <v>43</v>
      </c>
      <c r="Z367" t="s">
        <v>84</v>
      </c>
      <c r="AA367" s="9">
        <f>Table1[[#This Row],[Date]]</f>
        <v>45292</v>
      </c>
    </row>
    <row r="368" spans="1:27" x14ac:dyDescent="0.25">
      <c r="A368" t="s">
        <v>819</v>
      </c>
      <c r="B368" s="1">
        <v>45293</v>
      </c>
      <c r="C368" t="s">
        <v>103</v>
      </c>
      <c r="D368" t="s">
        <v>820</v>
      </c>
      <c r="E368" t="s">
        <v>91</v>
      </c>
      <c r="F368">
        <v>33</v>
      </c>
      <c r="G368" t="s">
        <v>62</v>
      </c>
      <c r="H368" t="s">
        <v>31</v>
      </c>
      <c r="I368" t="s">
        <v>32</v>
      </c>
      <c r="J368" t="s">
        <v>33</v>
      </c>
      <c r="K368" t="s">
        <v>100</v>
      </c>
      <c r="L368">
        <v>10</v>
      </c>
      <c r="M368">
        <v>4</v>
      </c>
      <c r="N368" t="s">
        <v>72</v>
      </c>
      <c r="O368" t="s">
        <v>36</v>
      </c>
      <c r="P368" t="s">
        <v>53</v>
      </c>
      <c r="Q368">
        <v>13312.54</v>
      </c>
      <c r="R368">
        <v>3085.38</v>
      </c>
      <c r="S368">
        <v>1.5</v>
      </c>
      <c r="T368" t="s">
        <v>54</v>
      </c>
      <c r="U368" t="s">
        <v>65</v>
      </c>
      <c r="V368" t="s">
        <v>40</v>
      </c>
      <c r="W368" t="s">
        <v>41</v>
      </c>
      <c r="X368" t="s">
        <v>57</v>
      </c>
      <c r="Y368" t="s">
        <v>66</v>
      </c>
      <c r="Z368" t="s">
        <v>94</v>
      </c>
      <c r="AA368" s="9">
        <f>Table1[[#This Row],[Date]]</f>
        <v>45293</v>
      </c>
    </row>
    <row r="369" spans="1:27" x14ac:dyDescent="0.25">
      <c r="A369" t="s">
        <v>821</v>
      </c>
      <c r="B369" s="1">
        <v>45294</v>
      </c>
      <c r="C369" t="s">
        <v>103</v>
      </c>
      <c r="D369" t="s">
        <v>822</v>
      </c>
      <c r="E369" t="s">
        <v>91</v>
      </c>
      <c r="F369">
        <v>19</v>
      </c>
      <c r="G369" t="s">
        <v>62</v>
      </c>
      <c r="H369" t="s">
        <v>48</v>
      </c>
      <c r="I369" t="s">
        <v>49</v>
      </c>
      <c r="J369" t="s">
        <v>33</v>
      </c>
      <c r="K369" t="s">
        <v>50</v>
      </c>
      <c r="L369">
        <v>12</v>
      </c>
      <c r="M369">
        <v>3</v>
      </c>
      <c r="N369" t="s">
        <v>72</v>
      </c>
      <c r="O369" t="s">
        <v>73</v>
      </c>
      <c r="P369" t="s">
        <v>63</v>
      </c>
      <c r="Q369">
        <v>40508.19</v>
      </c>
      <c r="R369">
        <v>2767.45</v>
      </c>
      <c r="S369">
        <v>1.6</v>
      </c>
      <c r="T369" t="s">
        <v>54</v>
      </c>
      <c r="U369" t="s">
        <v>93</v>
      </c>
      <c r="V369" t="s">
        <v>74</v>
      </c>
      <c r="W369" t="s">
        <v>41</v>
      </c>
      <c r="X369" t="s">
        <v>42</v>
      </c>
      <c r="Y369" t="s">
        <v>43</v>
      </c>
      <c r="Z369" t="s">
        <v>94</v>
      </c>
      <c r="AA369" s="9">
        <f>Table1[[#This Row],[Date]]</f>
        <v>45294</v>
      </c>
    </row>
    <row r="370" spans="1:27" x14ac:dyDescent="0.25">
      <c r="A370" t="s">
        <v>823</v>
      </c>
      <c r="B370" s="1">
        <v>45295</v>
      </c>
      <c r="C370" t="s">
        <v>27</v>
      </c>
      <c r="D370" t="s">
        <v>824</v>
      </c>
      <c r="E370" t="s">
        <v>91</v>
      </c>
      <c r="F370">
        <v>51</v>
      </c>
      <c r="G370" t="s">
        <v>70</v>
      </c>
      <c r="H370" t="s">
        <v>4088</v>
      </c>
      <c r="I370" t="s">
        <v>49</v>
      </c>
      <c r="J370" t="s">
        <v>33</v>
      </c>
      <c r="K370" t="s">
        <v>118</v>
      </c>
      <c r="L370">
        <v>6</v>
      </c>
      <c r="M370">
        <v>4</v>
      </c>
      <c r="N370" t="s">
        <v>51</v>
      </c>
      <c r="O370" t="s">
        <v>36</v>
      </c>
      <c r="P370" t="s">
        <v>63</v>
      </c>
      <c r="Q370">
        <v>13044.51</v>
      </c>
      <c r="R370">
        <v>442.28</v>
      </c>
      <c r="S370">
        <v>1.7</v>
      </c>
      <c r="T370" t="s">
        <v>54</v>
      </c>
      <c r="U370" t="s">
        <v>87</v>
      </c>
      <c r="V370" t="s">
        <v>40</v>
      </c>
      <c r="W370" t="s">
        <v>41</v>
      </c>
      <c r="X370" t="s">
        <v>42</v>
      </c>
      <c r="Y370" t="s">
        <v>113</v>
      </c>
      <c r="Z370" t="s">
        <v>4089</v>
      </c>
      <c r="AA370" s="9">
        <f>Table1[[#This Row],[Date]]</f>
        <v>45295</v>
      </c>
    </row>
    <row r="371" spans="1:27" x14ac:dyDescent="0.25">
      <c r="A371" t="s">
        <v>825</v>
      </c>
      <c r="B371" s="1">
        <v>45296</v>
      </c>
      <c r="C371" t="s">
        <v>27</v>
      </c>
      <c r="D371" t="s">
        <v>826</v>
      </c>
      <c r="E371" t="s">
        <v>91</v>
      </c>
      <c r="F371">
        <v>25</v>
      </c>
      <c r="G371" t="s">
        <v>30</v>
      </c>
      <c r="H371" t="s">
        <v>4088</v>
      </c>
      <c r="I371" t="s">
        <v>49</v>
      </c>
      <c r="J371" t="s">
        <v>33</v>
      </c>
      <c r="K371" t="s">
        <v>118</v>
      </c>
      <c r="L371">
        <v>14</v>
      </c>
      <c r="M371">
        <v>5</v>
      </c>
      <c r="N371" t="s">
        <v>80</v>
      </c>
      <c r="O371" t="s">
        <v>36</v>
      </c>
      <c r="P371" t="s">
        <v>82</v>
      </c>
      <c r="Q371">
        <v>15558.74</v>
      </c>
      <c r="R371">
        <v>3647.52</v>
      </c>
      <c r="S371">
        <v>2.2999999999999998</v>
      </c>
      <c r="T371" t="s">
        <v>97</v>
      </c>
      <c r="U371" t="s">
        <v>39</v>
      </c>
      <c r="V371" t="s">
        <v>55</v>
      </c>
      <c r="W371" t="s">
        <v>41</v>
      </c>
      <c r="X371" t="s">
        <v>42</v>
      </c>
      <c r="Y371" t="s">
        <v>4089</v>
      </c>
      <c r="Z371" t="s">
        <v>84</v>
      </c>
      <c r="AA371" s="9">
        <f>Table1[[#This Row],[Date]]</f>
        <v>45296</v>
      </c>
    </row>
    <row r="372" spans="1:27" x14ac:dyDescent="0.25">
      <c r="A372" t="s">
        <v>827</v>
      </c>
      <c r="B372" s="1">
        <v>45297</v>
      </c>
      <c r="C372" t="s">
        <v>45</v>
      </c>
      <c r="D372" t="s">
        <v>828</v>
      </c>
      <c r="E372" t="s">
        <v>91</v>
      </c>
      <c r="F372">
        <v>30</v>
      </c>
      <c r="G372" t="s">
        <v>30</v>
      </c>
      <c r="H372" t="s">
        <v>4088</v>
      </c>
      <c r="I372" t="s">
        <v>49</v>
      </c>
      <c r="J372" t="s">
        <v>33</v>
      </c>
      <c r="K372" t="s">
        <v>118</v>
      </c>
      <c r="L372">
        <v>3</v>
      </c>
      <c r="M372">
        <v>3</v>
      </c>
      <c r="N372" t="s">
        <v>80</v>
      </c>
      <c r="O372" t="s">
        <v>52</v>
      </c>
      <c r="P372" t="s">
        <v>63</v>
      </c>
      <c r="Q372">
        <v>13962.95</v>
      </c>
      <c r="R372">
        <v>3010.25</v>
      </c>
      <c r="S372">
        <v>4.5999999999999996</v>
      </c>
      <c r="T372" t="s">
        <v>38</v>
      </c>
      <c r="U372" t="s">
        <v>65</v>
      </c>
      <c r="V372" t="s">
        <v>74</v>
      </c>
      <c r="W372" t="s">
        <v>101</v>
      </c>
      <c r="X372" t="s">
        <v>42</v>
      </c>
      <c r="Y372" t="s">
        <v>66</v>
      </c>
      <c r="Z372" t="s">
        <v>84</v>
      </c>
      <c r="AA372" s="9">
        <f>Table1[[#This Row],[Date]]</f>
        <v>45297</v>
      </c>
    </row>
    <row r="373" spans="1:27" x14ac:dyDescent="0.25">
      <c r="A373" t="s">
        <v>829</v>
      </c>
      <c r="B373" s="1">
        <v>45298</v>
      </c>
      <c r="C373" t="s">
        <v>45</v>
      </c>
      <c r="D373" t="s">
        <v>830</v>
      </c>
      <c r="E373" t="s">
        <v>91</v>
      </c>
      <c r="F373">
        <v>59</v>
      </c>
      <c r="G373" t="s">
        <v>70</v>
      </c>
      <c r="H373" t="s">
        <v>48</v>
      </c>
      <c r="I373" t="s">
        <v>49</v>
      </c>
      <c r="J373" t="s">
        <v>33</v>
      </c>
      <c r="K373" t="s">
        <v>50</v>
      </c>
      <c r="L373">
        <v>11</v>
      </c>
      <c r="M373">
        <v>2</v>
      </c>
      <c r="N373" t="s">
        <v>35</v>
      </c>
      <c r="O373" t="s">
        <v>81</v>
      </c>
      <c r="P373" t="s">
        <v>37</v>
      </c>
      <c r="Q373">
        <v>27204.17</v>
      </c>
      <c r="R373">
        <v>3307.38</v>
      </c>
      <c r="S373">
        <v>2.5</v>
      </c>
      <c r="T373" t="s">
        <v>64</v>
      </c>
      <c r="U373" t="s">
        <v>93</v>
      </c>
      <c r="V373" t="s">
        <v>55</v>
      </c>
      <c r="W373" t="s">
        <v>101</v>
      </c>
      <c r="X373" t="s">
        <v>42</v>
      </c>
      <c r="Y373" t="s">
        <v>75</v>
      </c>
      <c r="Z373" t="s">
        <v>76</v>
      </c>
      <c r="AA373" s="9">
        <f>Table1[[#This Row],[Date]]</f>
        <v>45298</v>
      </c>
    </row>
    <row r="374" spans="1:27" x14ac:dyDescent="0.25">
      <c r="A374" t="s">
        <v>831</v>
      </c>
      <c r="B374" s="1">
        <v>45299</v>
      </c>
      <c r="C374" t="s">
        <v>103</v>
      </c>
      <c r="D374" t="s">
        <v>832</v>
      </c>
      <c r="E374" t="s">
        <v>29</v>
      </c>
      <c r="F374">
        <v>25</v>
      </c>
      <c r="G374" t="s">
        <v>30</v>
      </c>
      <c r="H374" t="s">
        <v>79</v>
      </c>
      <c r="I374" t="s">
        <v>49</v>
      </c>
      <c r="J374" t="s">
        <v>33</v>
      </c>
      <c r="K374" t="s">
        <v>34</v>
      </c>
      <c r="L374">
        <v>7</v>
      </c>
      <c r="M374">
        <v>5</v>
      </c>
      <c r="N374" t="s">
        <v>35</v>
      </c>
      <c r="O374" t="s">
        <v>81</v>
      </c>
      <c r="P374" t="s">
        <v>37</v>
      </c>
      <c r="Q374">
        <v>18125.89</v>
      </c>
      <c r="R374">
        <v>4494.0600000000004</v>
      </c>
      <c r="S374">
        <v>3.9</v>
      </c>
      <c r="T374" t="s">
        <v>97</v>
      </c>
      <c r="U374" t="s">
        <v>93</v>
      </c>
      <c r="V374" t="s">
        <v>55</v>
      </c>
      <c r="W374" t="s">
        <v>56</v>
      </c>
      <c r="X374" t="s">
        <v>57</v>
      </c>
      <c r="Y374" t="s">
        <v>66</v>
      </c>
      <c r="Z374" t="s">
        <v>94</v>
      </c>
      <c r="AA374" s="9">
        <f>Table1[[#This Row],[Date]]</f>
        <v>45299</v>
      </c>
    </row>
    <row r="375" spans="1:27" x14ac:dyDescent="0.25">
      <c r="A375" t="s">
        <v>833</v>
      </c>
      <c r="B375" s="1">
        <v>45300</v>
      </c>
      <c r="C375" t="s">
        <v>45</v>
      </c>
      <c r="D375" t="s">
        <v>834</v>
      </c>
      <c r="E375" t="s">
        <v>69</v>
      </c>
      <c r="F375">
        <v>47</v>
      </c>
      <c r="G375" t="s">
        <v>70</v>
      </c>
      <c r="H375" t="s">
        <v>31</v>
      </c>
      <c r="I375" t="s">
        <v>32</v>
      </c>
      <c r="J375" t="s">
        <v>33</v>
      </c>
      <c r="K375" t="s">
        <v>100</v>
      </c>
      <c r="L375">
        <v>13</v>
      </c>
      <c r="M375">
        <v>3</v>
      </c>
      <c r="N375" t="s">
        <v>72</v>
      </c>
      <c r="O375" t="s">
        <v>52</v>
      </c>
      <c r="P375" t="s">
        <v>53</v>
      </c>
      <c r="Q375">
        <v>10245.33</v>
      </c>
      <c r="R375">
        <v>3919.8</v>
      </c>
      <c r="S375">
        <v>1.3</v>
      </c>
      <c r="T375" t="s">
        <v>54</v>
      </c>
      <c r="U375" t="s">
        <v>87</v>
      </c>
      <c r="V375" t="s">
        <v>74</v>
      </c>
      <c r="W375" t="s">
        <v>101</v>
      </c>
      <c r="X375" t="s">
        <v>42</v>
      </c>
      <c r="Y375" t="s">
        <v>4089</v>
      </c>
      <c r="Z375" t="s">
        <v>76</v>
      </c>
      <c r="AA375" s="9">
        <f>Table1[[#This Row],[Date]]</f>
        <v>45300</v>
      </c>
    </row>
    <row r="376" spans="1:27" x14ac:dyDescent="0.25">
      <c r="A376" t="s">
        <v>835</v>
      </c>
      <c r="B376" s="1">
        <v>45301</v>
      </c>
      <c r="C376" t="s">
        <v>59</v>
      </c>
      <c r="D376" t="s">
        <v>836</v>
      </c>
      <c r="E376" t="s">
        <v>47</v>
      </c>
      <c r="F376">
        <v>49</v>
      </c>
      <c r="G376" t="s">
        <v>30</v>
      </c>
      <c r="H376" t="s">
        <v>4088</v>
      </c>
      <c r="I376" t="s">
        <v>49</v>
      </c>
      <c r="J376" t="s">
        <v>33</v>
      </c>
      <c r="K376" t="s">
        <v>118</v>
      </c>
      <c r="L376">
        <v>9</v>
      </c>
      <c r="M376">
        <v>4</v>
      </c>
      <c r="N376" t="s">
        <v>51</v>
      </c>
      <c r="O376" t="s">
        <v>81</v>
      </c>
      <c r="P376" t="s">
        <v>37</v>
      </c>
      <c r="Q376">
        <v>24299.15</v>
      </c>
      <c r="R376">
        <v>3904.58</v>
      </c>
      <c r="S376">
        <v>3.4</v>
      </c>
      <c r="T376" t="s">
        <v>64</v>
      </c>
      <c r="U376" t="s">
        <v>87</v>
      </c>
      <c r="V376" t="s">
        <v>74</v>
      </c>
      <c r="W376" t="s">
        <v>41</v>
      </c>
      <c r="X376" t="s">
        <v>57</v>
      </c>
      <c r="Y376" t="s">
        <v>4089</v>
      </c>
      <c r="Z376" t="s">
        <v>94</v>
      </c>
      <c r="AA376" s="9">
        <f>Table1[[#This Row],[Date]]</f>
        <v>45301</v>
      </c>
    </row>
    <row r="377" spans="1:27" x14ac:dyDescent="0.25">
      <c r="A377" t="s">
        <v>837</v>
      </c>
      <c r="B377" s="1">
        <v>45302</v>
      </c>
      <c r="C377" t="s">
        <v>45</v>
      </c>
      <c r="D377" t="s">
        <v>838</v>
      </c>
      <c r="E377" t="s">
        <v>61</v>
      </c>
      <c r="F377">
        <v>53</v>
      </c>
      <c r="G377" t="s">
        <v>70</v>
      </c>
      <c r="H377" t="s">
        <v>48</v>
      </c>
      <c r="I377" t="s">
        <v>49</v>
      </c>
      <c r="J377" t="s">
        <v>33</v>
      </c>
      <c r="K377" t="s">
        <v>50</v>
      </c>
      <c r="L377">
        <v>12</v>
      </c>
      <c r="M377">
        <v>4</v>
      </c>
      <c r="N377" t="s">
        <v>80</v>
      </c>
      <c r="O377" t="s">
        <v>81</v>
      </c>
      <c r="P377" t="s">
        <v>63</v>
      </c>
      <c r="Q377">
        <v>44073.64</v>
      </c>
      <c r="R377">
        <v>4635.92</v>
      </c>
      <c r="S377">
        <v>2.9</v>
      </c>
      <c r="T377" t="s">
        <v>97</v>
      </c>
      <c r="U377" t="s">
        <v>93</v>
      </c>
      <c r="V377" t="s">
        <v>55</v>
      </c>
      <c r="W377" t="s">
        <v>41</v>
      </c>
      <c r="X377" t="s">
        <v>42</v>
      </c>
      <c r="Y377" t="s">
        <v>75</v>
      </c>
      <c r="Z377" t="s">
        <v>4089</v>
      </c>
      <c r="AA377" s="9">
        <f>Table1[[#This Row],[Date]]</f>
        <v>45302</v>
      </c>
    </row>
    <row r="378" spans="1:27" x14ac:dyDescent="0.25">
      <c r="A378" t="s">
        <v>839</v>
      </c>
      <c r="B378" s="1">
        <v>45303</v>
      </c>
      <c r="C378" t="s">
        <v>45</v>
      </c>
      <c r="D378" t="s">
        <v>840</v>
      </c>
      <c r="E378" t="s">
        <v>47</v>
      </c>
      <c r="F378">
        <v>64</v>
      </c>
      <c r="G378" t="s">
        <v>30</v>
      </c>
      <c r="H378" t="s">
        <v>79</v>
      </c>
      <c r="I378" t="s">
        <v>49</v>
      </c>
      <c r="J378" t="s">
        <v>33</v>
      </c>
      <c r="K378" t="s">
        <v>34</v>
      </c>
      <c r="L378">
        <v>7</v>
      </c>
      <c r="M378">
        <v>3</v>
      </c>
      <c r="N378" t="s">
        <v>35</v>
      </c>
      <c r="O378" t="s">
        <v>81</v>
      </c>
      <c r="P378" t="s">
        <v>37</v>
      </c>
      <c r="Q378">
        <v>29815.98</v>
      </c>
      <c r="R378">
        <v>4949.67</v>
      </c>
      <c r="S378">
        <v>4.9000000000000004</v>
      </c>
      <c r="T378" t="s">
        <v>38</v>
      </c>
      <c r="U378" t="s">
        <v>65</v>
      </c>
      <c r="V378" t="s">
        <v>83</v>
      </c>
      <c r="W378" t="s">
        <v>41</v>
      </c>
      <c r="X378" t="s">
        <v>42</v>
      </c>
      <c r="Y378" t="s">
        <v>75</v>
      </c>
      <c r="Z378" t="s">
        <v>4089</v>
      </c>
      <c r="AA378" s="9">
        <f>Table1[[#This Row],[Date]]</f>
        <v>45303</v>
      </c>
    </row>
    <row r="379" spans="1:27" x14ac:dyDescent="0.25">
      <c r="A379" t="s">
        <v>841</v>
      </c>
      <c r="B379" s="1">
        <v>45304</v>
      </c>
      <c r="C379" t="s">
        <v>59</v>
      </c>
      <c r="D379" t="s">
        <v>842</v>
      </c>
      <c r="E379" t="s">
        <v>47</v>
      </c>
      <c r="F379">
        <v>47</v>
      </c>
      <c r="G379" t="s">
        <v>70</v>
      </c>
      <c r="H379" t="s">
        <v>31</v>
      </c>
      <c r="I379" t="s">
        <v>32</v>
      </c>
      <c r="J379" t="s">
        <v>33</v>
      </c>
      <c r="K379" t="s">
        <v>100</v>
      </c>
      <c r="L379">
        <v>5</v>
      </c>
      <c r="M379">
        <v>4</v>
      </c>
      <c r="N379" t="s">
        <v>35</v>
      </c>
      <c r="O379" t="s">
        <v>73</v>
      </c>
      <c r="P379" t="s">
        <v>82</v>
      </c>
      <c r="Q379">
        <v>44281.77</v>
      </c>
      <c r="R379">
        <v>2906.41</v>
      </c>
      <c r="S379">
        <v>4.4000000000000004</v>
      </c>
      <c r="T379" t="s">
        <v>92</v>
      </c>
      <c r="U379" t="s">
        <v>87</v>
      </c>
      <c r="V379" t="s">
        <v>74</v>
      </c>
      <c r="W379" t="s">
        <v>56</v>
      </c>
      <c r="X379" t="s">
        <v>57</v>
      </c>
      <c r="Y379" t="s">
        <v>113</v>
      </c>
      <c r="Z379" t="s">
        <v>88</v>
      </c>
      <c r="AA379" s="9">
        <f>Table1[[#This Row],[Date]]</f>
        <v>45304</v>
      </c>
    </row>
    <row r="380" spans="1:27" x14ac:dyDescent="0.25">
      <c r="A380" t="s">
        <v>843</v>
      </c>
      <c r="B380" s="1">
        <v>45305</v>
      </c>
      <c r="C380" t="s">
        <v>103</v>
      </c>
      <c r="D380" t="s">
        <v>844</v>
      </c>
      <c r="E380" t="s">
        <v>69</v>
      </c>
      <c r="F380">
        <v>18</v>
      </c>
      <c r="G380" t="s">
        <v>30</v>
      </c>
      <c r="H380" t="s">
        <v>48</v>
      </c>
      <c r="I380" t="s">
        <v>49</v>
      </c>
      <c r="J380" t="s">
        <v>33</v>
      </c>
      <c r="K380" t="s">
        <v>50</v>
      </c>
      <c r="L380">
        <v>7</v>
      </c>
      <c r="M380">
        <v>3</v>
      </c>
      <c r="N380" t="s">
        <v>51</v>
      </c>
      <c r="O380" t="s">
        <v>52</v>
      </c>
      <c r="P380" t="s">
        <v>53</v>
      </c>
      <c r="Q380">
        <v>12205.99</v>
      </c>
      <c r="R380">
        <v>544.41</v>
      </c>
      <c r="S380">
        <v>2.8</v>
      </c>
      <c r="T380" t="s">
        <v>64</v>
      </c>
      <c r="U380" t="s">
        <v>93</v>
      </c>
      <c r="V380" t="s">
        <v>55</v>
      </c>
      <c r="W380" t="s">
        <v>101</v>
      </c>
      <c r="X380" t="s">
        <v>42</v>
      </c>
      <c r="Y380" t="s">
        <v>43</v>
      </c>
      <c r="Z380" t="s">
        <v>94</v>
      </c>
      <c r="AA380" s="9">
        <f>Table1[[#This Row],[Date]]</f>
        <v>45305</v>
      </c>
    </row>
    <row r="381" spans="1:27" x14ac:dyDescent="0.25">
      <c r="A381" t="s">
        <v>845</v>
      </c>
      <c r="B381" s="1">
        <v>45306</v>
      </c>
      <c r="C381" t="s">
        <v>59</v>
      </c>
      <c r="D381" t="s">
        <v>846</v>
      </c>
      <c r="E381" t="s">
        <v>69</v>
      </c>
      <c r="F381">
        <v>60</v>
      </c>
      <c r="G381" t="s">
        <v>62</v>
      </c>
      <c r="H381" t="s">
        <v>31</v>
      </c>
      <c r="I381" t="s">
        <v>32</v>
      </c>
      <c r="J381" t="s">
        <v>33</v>
      </c>
      <c r="K381" t="s">
        <v>100</v>
      </c>
      <c r="L381">
        <v>9</v>
      </c>
      <c r="M381">
        <v>3</v>
      </c>
      <c r="N381" t="s">
        <v>51</v>
      </c>
      <c r="O381" t="s">
        <v>36</v>
      </c>
      <c r="P381" t="s">
        <v>53</v>
      </c>
      <c r="Q381">
        <v>10847.77</v>
      </c>
      <c r="R381">
        <v>2295.65</v>
      </c>
      <c r="S381">
        <v>4.0999999999999996</v>
      </c>
      <c r="T381" t="s">
        <v>92</v>
      </c>
      <c r="U381" t="s">
        <v>93</v>
      </c>
      <c r="V381" t="s">
        <v>40</v>
      </c>
      <c r="W381" t="s">
        <v>101</v>
      </c>
      <c r="X381" t="s">
        <v>42</v>
      </c>
      <c r="Y381" t="s">
        <v>66</v>
      </c>
      <c r="Z381" t="s">
        <v>94</v>
      </c>
      <c r="AA381" s="9">
        <f>Table1[[#This Row],[Date]]</f>
        <v>45306</v>
      </c>
    </row>
    <row r="382" spans="1:27" x14ac:dyDescent="0.25">
      <c r="A382" t="s">
        <v>847</v>
      </c>
      <c r="B382" s="1">
        <v>45307</v>
      </c>
      <c r="C382" t="s">
        <v>45</v>
      </c>
      <c r="D382" t="s">
        <v>848</v>
      </c>
      <c r="E382" t="s">
        <v>69</v>
      </c>
      <c r="F382">
        <v>56</v>
      </c>
      <c r="G382" t="s">
        <v>30</v>
      </c>
      <c r="H382" t="s">
        <v>4088</v>
      </c>
      <c r="I382" t="s">
        <v>49</v>
      </c>
      <c r="J382" t="s">
        <v>33</v>
      </c>
      <c r="K382" t="s">
        <v>118</v>
      </c>
      <c r="L382">
        <v>9</v>
      </c>
      <c r="M382">
        <v>4</v>
      </c>
      <c r="N382" t="s">
        <v>72</v>
      </c>
      <c r="O382" t="s">
        <v>73</v>
      </c>
      <c r="P382" t="s">
        <v>63</v>
      </c>
      <c r="Q382">
        <v>30052.12</v>
      </c>
      <c r="R382">
        <v>3938.01</v>
      </c>
      <c r="S382">
        <v>1.8</v>
      </c>
      <c r="T382" t="s">
        <v>54</v>
      </c>
      <c r="U382" t="s">
        <v>87</v>
      </c>
      <c r="V382" t="s">
        <v>40</v>
      </c>
      <c r="W382" t="s">
        <v>101</v>
      </c>
      <c r="X382" t="s">
        <v>57</v>
      </c>
      <c r="Y382" t="s">
        <v>113</v>
      </c>
      <c r="Z382" t="s">
        <v>84</v>
      </c>
      <c r="AA382" s="9">
        <f>Table1[[#This Row],[Date]]</f>
        <v>45307</v>
      </c>
    </row>
    <row r="383" spans="1:27" x14ac:dyDescent="0.25">
      <c r="A383" t="s">
        <v>849</v>
      </c>
      <c r="B383" s="1">
        <v>45308</v>
      </c>
      <c r="C383" t="s">
        <v>103</v>
      </c>
      <c r="D383" t="s">
        <v>850</v>
      </c>
      <c r="E383" t="s">
        <v>91</v>
      </c>
      <c r="F383">
        <v>34</v>
      </c>
      <c r="G383" t="s">
        <v>70</v>
      </c>
      <c r="H383" t="s">
        <v>79</v>
      </c>
      <c r="I383" t="s">
        <v>49</v>
      </c>
      <c r="J383" t="s">
        <v>33</v>
      </c>
      <c r="K383" t="s">
        <v>34</v>
      </c>
      <c r="L383">
        <v>14</v>
      </c>
      <c r="M383">
        <v>1</v>
      </c>
      <c r="N383" t="s">
        <v>51</v>
      </c>
      <c r="O383" t="s">
        <v>36</v>
      </c>
      <c r="P383" t="s">
        <v>37</v>
      </c>
      <c r="Q383">
        <v>24776.46</v>
      </c>
      <c r="R383">
        <v>138.63</v>
      </c>
      <c r="S383">
        <v>3.2</v>
      </c>
      <c r="T383" t="s">
        <v>64</v>
      </c>
      <c r="U383" t="s">
        <v>39</v>
      </c>
      <c r="V383" t="s">
        <v>74</v>
      </c>
      <c r="W383" t="s">
        <v>41</v>
      </c>
      <c r="X383" t="s">
        <v>57</v>
      </c>
      <c r="Y383" t="s">
        <v>43</v>
      </c>
      <c r="Z383" t="s">
        <v>84</v>
      </c>
      <c r="AA383" s="9">
        <f>Table1[[#This Row],[Date]]</f>
        <v>45308</v>
      </c>
    </row>
    <row r="384" spans="1:27" x14ac:dyDescent="0.25">
      <c r="A384" t="s">
        <v>851</v>
      </c>
      <c r="B384" s="1">
        <v>45309</v>
      </c>
      <c r="C384" t="s">
        <v>45</v>
      </c>
      <c r="D384" t="s">
        <v>852</v>
      </c>
      <c r="E384" t="s">
        <v>29</v>
      </c>
      <c r="F384">
        <v>37</v>
      </c>
      <c r="G384" t="s">
        <v>62</v>
      </c>
      <c r="H384" t="s">
        <v>48</v>
      </c>
      <c r="I384" t="s">
        <v>49</v>
      </c>
      <c r="J384" t="s">
        <v>33</v>
      </c>
      <c r="K384" t="s">
        <v>50</v>
      </c>
      <c r="L384">
        <v>11</v>
      </c>
      <c r="M384">
        <v>2</v>
      </c>
      <c r="N384" t="s">
        <v>72</v>
      </c>
      <c r="O384" t="s">
        <v>52</v>
      </c>
      <c r="P384" t="s">
        <v>37</v>
      </c>
      <c r="Q384">
        <v>34028.11</v>
      </c>
      <c r="R384">
        <v>284.44</v>
      </c>
      <c r="S384">
        <v>1.3</v>
      </c>
      <c r="T384" t="s">
        <v>54</v>
      </c>
      <c r="U384" t="s">
        <v>65</v>
      </c>
      <c r="V384" t="s">
        <v>74</v>
      </c>
      <c r="W384" t="s">
        <v>41</v>
      </c>
      <c r="X384" t="s">
        <v>42</v>
      </c>
      <c r="Y384" t="s">
        <v>113</v>
      </c>
      <c r="Z384" t="s">
        <v>76</v>
      </c>
      <c r="AA384" s="9">
        <f>Table1[[#This Row],[Date]]</f>
        <v>45309</v>
      </c>
    </row>
    <row r="385" spans="1:27" x14ac:dyDescent="0.25">
      <c r="A385" t="s">
        <v>853</v>
      </c>
      <c r="B385" s="1">
        <v>45310</v>
      </c>
      <c r="C385" t="s">
        <v>59</v>
      </c>
      <c r="D385" t="s">
        <v>854</v>
      </c>
      <c r="E385" t="s">
        <v>91</v>
      </c>
      <c r="F385">
        <v>41</v>
      </c>
      <c r="G385" t="s">
        <v>30</v>
      </c>
      <c r="H385" t="s">
        <v>79</v>
      </c>
      <c r="I385" t="s">
        <v>49</v>
      </c>
      <c r="J385" t="s">
        <v>33</v>
      </c>
      <c r="K385" t="s">
        <v>34</v>
      </c>
      <c r="L385">
        <v>3</v>
      </c>
      <c r="M385">
        <v>5</v>
      </c>
      <c r="N385" t="s">
        <v>72</v>
      </c>
      <c r="O385" t="s">
        <v>52</v>
      </c>
      <c r="P385" t="s">
        <v>63</v>
      </c>
      <c r="Q385">
        <v>40347.46</v>
      </c>
      <c r="R385">
        <v>335.79</v>
      </c>
      <c r="S385">
        <v>2.4</v>
      </c>
      <c r="T385" t="s">
        <v>97</v>
      </c>
      <c r="U385" t="s">
        <v>39</v>
      </c>
      <c r="V385" t="s">
        <v>40</v>
      </c>
      <c r="W385" t="s">
        <v>41</v>
      </c>
      <c r="X385" t="s">
        <v>57</v>
      </c>
      <c r="Y385" t="s">
        <v>75</v>
      </c>
      <c r="Z385" t="s">
        <v>88</v>
      </c>
      <c r="AA385" s="9">
        <f>Table1[[#This Row],[Date]]</f>
        <v>45310</v>
      </c>
    </row>
    <row r="386" spans="1:27" x14ac:dyDescent="0.25">
      <c r="A386" t="s">
        <v>855</v>
      </c>
      <c r="B386" s="1">
        <v>45311</v>
      </c>
      <c r="C386" t="s">
        <v>59</v>
      </c>
      <c r="D386" t="s">
        <v>856</v>
      </c>
      <c r="E386" t="s">
        <v>29</v>
      </c>
      <c r="F386">
        <v>67</v>
      </c>
      <c r="G386" t="s">
        <v>62</v>
      </c>
      <c r="H386" t="s">
        <v>4088</v>
      </c>
      <c r="I386" t="s">
        <v>49</v>
      </c>
      <c r="J386" t="s">
        <v>33</v>
      </c>
      <c r="K386" t="s">
        <v>118</v>
      </c>
      <c r="L386">
        <v>9</v>
      </c>
      <c r="M386">
        <v>2</v>
      </c>
      <c r="N386" t="s">
        <v>51</v>
      </c>
      <c r="O386" t="s">
        <v>52</v>
      </c>
      <c r="P386" t="s">
        <v>63</v>
      </c>
      <c r="Q386">
        <v>38311.440000000002</v>
      </c>
      <c r="R386">
        <v>3655.18</v>
      </c>
      <c r="S386">
        <v>1.9</v>
      </c>
      <c r="T386" t="s">
        <v>54</v>
      </c>
      <c r="U386" t="s">
        <v>39</v>
      </c>
      <c r="V386" t="s">
        <v>55</v>
      </c>
      <c r="W386" t="s">
        <v>56</v>
      </c>
      <c r="X386" t="s">
        <v>42</v>
      </c>
      <c r="Y386" t="s">
        <v>75</v>
      </c>
      <c r="Z386" t="s">
        <v>4089</v>
      </c>
      <c r="AA386" s="9">
        <f>Table1[[#This Row],[Date]]</f>
        <v>45311</v>
      </c>
    </row>
    <row r="387" spans="1:27" x14ac:dyDescent="0.25">
      <c r="A387" t="s">
        <v>857</v>
      </c>
      <c r="B387" s="1">
        <v>45312</v>
      </c>
      <c r="C387" t="s">
        <v>45</v>
      </c>
      <c r="D387" t="s">
        <v>858</v>
      </c>
      <c r="E387" t="s">
        <v>29</v>
      </c>
      <c r="F387">
        <v>39</v>
      </c>
      <c r="G387" t="s">
        <v>30</v>
      </c>
      <c r="H387" t="s">
        <v>79</v>
      </c>
      <c r="I387" t="s">
        <v>49</v>
      </c>
      <c r="J387" t="s">
        <v>33</v>
      </c>
      <c r="K387" t="s">
        <v>34</v>
      </c>
      <c r="L387">
        <v>7</v>
      </c>
      <c r="M387">
        <v>5</v>
      </c>
      <c r="N387" t="s">
        <v>51</v>
      </c>
      <c r="O387" t="s">
        <v>81</v>
      </c>
      <c r="P387" t="s">
        <v>82</v>
      </c>
      <c r="Q387">
        <v>47286.28</v>
      </c>
      <c r="R387">
        <v>2505.83</v>
      </c>
      <c r="S387">
        <v>3.9</v>
      </c>
      <c r="T387" t="s">
        <v>92</v>
      </c>
      <c r="U387" t="s">
        <v>65</v>
      </c>
      <c r="V387" t="s">
        <v>55</v>
      </c>
      <c r="W387" t="s">
        <v>56</v>
      </c>
      <c r="X387" t="s">
        <v>57</v>
      </c>
      <c r="Y387" t="s">
        <v>4089</v>
      </c>
      <c r="Z387" t="s">
        <v>94</v>
      </c>
      <c r="AA387" s="9">
        <f>Table1[[#This Row],[Date]]</f>
        <v>45312</v>
      </c>
    </row>
    <row r="388" spans="1:27" x14ac:dyDescent="0.25">
      <c r="A388" t="s">
        <v>859</v>
      </c>
      <c r="B388" s="1">
        <v>45313</v>
      </c>
      <c r="C388" t="s">
        <v>27</v>
      </c>
      <c r="D388" t="s">
        <v>860</v>
      </c>
      <c r="E388" t="s">
        <v>47</v>
      </c>
      <c r="F388">
        <v>46</v>
      </c>
      <c r="G388" t="s">
        <v>62</v>
      </c>
      <c r="H388" t="s">
        <v>79</v>
      </c>
      <c r="I388" t="s">
        <v>49</v>
      </c>
      <c r="J388" t="s">
        <v>33</v>
      </c>
      <c r="K388" t="s">
        <v>34</v>
      </c>
      <c r="L388">
        <v>3</v>
      </c>
      <c r="M388">
        <v>5</v>
      </c>
      <c r="N388" t="s">
        <v>51</v>
      </c>
      <c r="O388" t="s">
        <v>73</v>
      </c>
      <c r="P388" t="s">
        <v>63</v>
      </c>
      <c r="Q388">
        <v>21718.05</v>
      </c>
      <c r="R388">
        <v>1844.49</v>
      </c>
      <c r="S388">
        <v>3</v>
      </c>
      <c r="T388" t="s">
        <v>64</v>
      </c>
      <c r="U388" t="s">
        <v>65</v>
      </c>
      <c r="V388" t="s">
        <v>55</v>
      </c>
      <c r="W388" t="s">
        <v>41</v>
      </c>
      <c r="X388" t="s">
        <v>42</v>
      </c>
      <c r="Y388" t="s">
        <v>66</v>
      </c>
      <c r="Z388" t="s">
        <v>76</v>
      </c>
      <c r="AA388" s="9">
        <f>Table1[[#This Row],[Date]]</f>
        <v>45313</v>
      </c>
    </row>
    <row r="389" spans="1:27" x14ac:dyDescent="0.25">
      <c r="A389" t="s">
        <v>861</v>
      </c>
      <c r="B389" s="1">
        <v>45314</v>
      </c>
      <c r="C389" t="s">
        <v>27</v>
      </c>
      <c r="D389" t="s">
        <v>862</v>
      </c>
      <c r="E389" t="s">
        <v>47</v>
      </c>
      <c r="F389">
        <v>39</v>
      </c>
      <c r="G389" t="s">
        <v>70</v>
      </c>
      <c r="H389" t="s">
        <v>4087</v>
      </c>
      <c r="I389" t="s">
        <v>32</v>
      </c>
      <c r="J389" t="s">
        <v>33</v>
      </c>
      <c r="K389" t="s">
        <v>71</v>
      </c>
      <c r="L389">
        <v>2</v>
      </c>
      <c r="M389">
        <v>2</v>
      </c>
      <c r="N389" t="s">
        <v>51</v>
      </c>
      <c r="O389" t="s">
        <v>52</v>
      </c>
      <c r="P389" t="s">
        <v>37</v>
      </c>
      <c r="Q389">
        <v>12700.18</v>
      </c>
      <c r="R389">
        <v>528.09</v>
      </c>
      <c r="S389">
        <v>4</v>
      </c>
      <c r="T389" t="s">
        <v>97</v>
      </c>
      <c r="U389" t="s">
        <v>87</v>
      </c>
      <c r="V389" t="s">
        <v>83</v>
      </c>
      <c r="W389" t="s">
        <v>56</v>
      </c>
      <c r="X389" t="s">
        <v>57</v>
      </c>
      <c r="Y389" t="s">
        <v>66</v>
      </c>
      <c r="Z389" t="s">
        <v>88</v>
      </c>
      <c r="AA389" s="9">
        <f>Table1[[#This Row],[Date]]</f>
        <v>45314</v>
      </c>
    </row>
    <row r="390" spans="1:27" x14ac:dyDescent="0.25">
      <c r="A390" t="s">
        <v>863</v>
      </c>
      <c r="B390" s="1">
        <v>45315</v>
      </c>
      <c r="C390" t="s">
        <v>59</v>
      </c>
      <c r="D390" t="s">
        <v>864</v>
      </c>
      <c r="E390" t="s">
        <v>29</v>
      </c>
      <c r="F390">
        <v>61</v>
      </c>
      <c r="G390" t="s">
        <v>30</v>
      </c>
      <c r="H390" t="s">
        <v>79</v>
      </c>
      <c r="I390" t="s">
        <v>49</v>
      </c>
      <c r="J390" t="s">
        <v>33</v>
      </c>
      <c r="K390" t="s">
        <v>34</v>
      </c>
      <c r="L390">
        <v>7</v>
      </c>
      <c r="M390">
        <v>3</v>
      </c>
      <c r="N390" t="s">
        <v>51</v>
      </c>
      <c r="O390" t="s">
        <v>36</v>
      </c>
      <c r="P390" t="s">
        <v>82</v>
      </c>
      <c r="Q390">
        <v>28892.89</v>
      </c>
      <c r="R390">
        <v>3661.2</v>
      </c>
      <c r="S390">
        <v>3.1</v>
      </c>
      <c r="T390" t="s">
        <v>64</v>
      </c>
      <c r="U390" t="s">
        <v>87</v>
      </c>
      <c r="V390" t="s">
        <v>74</v>
      </c>
      <c r="W390" t="s">
        <v>56</v>
      </c>
      <c r="X390" t="s">
        <v>57</v>
      </c>
      <c r="Y390" t="s">
        <v>66</v>
      </c>
      <c r="Z390" t="s">
        <v>84</v>
      </c>
      <c r="AA390" s="9">
        <f>Table1[[#This Row],[Date]]</f>
        <v>45315</v>
      </c>
    </row>
    <row r="391" spans="1:27" x14ac:dyDescent="0.25">
      <c r="A391" t="s">
        <v>865</v>
      </c>
      <c r="B391" s="1">
        <v>45316</v>
      </c>
      <c r="C391" t="s">
        <v>59</v>
      </c>
      <c r="D391" t="s">
        <v>866</v>
      </c>
      <c r="E391" t="s">
        <v>29</v>
      </c>
      <c r="F391">
        <v>26</v>
      </c>
      <c r="G391" t="s">
        <v>30</v>
      </c>
      <c r="H391" t="s">
        <v>31</v>
      </c>
      <c r="I391" t="s">
        <v>32</v>
      </c>
      <c r="J391" t="s">
        <v>33</v>
      </c>
      <c r="K391" t="s">
        <v>100</v>
      </c>
      <c r="L391">
        <v>14</v>
      </c>
      <c r="M391">
        <v>4</v>
      </c>
      <c r="N391" t="s">
        <v>72</v>
      </c>
      <c r="O391" t="s">
        <v>81</v>
      </c>
      <c r="P391" t="s">
        <v>53</v>
      </c>
      <c r="Q391">
        <v>8204.93</v>
      </c>
      <c r="R391">
        <v>1605.1</v>
      </c>
      <c r="S391">
        <v>1.3</v>
      </c>
      <c r="T391" t="s">
        <v>97</v>
      </c>
      <c r="U391" t="s">
        <v>87</v>
      </c>
      <c r="V391" t="s">
        <v>83</v>
      </c>
      <c r="W391" t="s">
        <v>56</v>
      </c>
      <c r="X391" t="s">
        <v>42</v>
      </c>
      <c r="Y391" t="s">
        <v>113</v>
      </c>
      <c r="Z391" t="s">
        <v>88</v>
      </c>
      <c r="AA391" s="9">
        <f>Table1[[#This Row],[Date]]</f>
        <v>45316</v>
      </c>
    </row>
    <row r="392" spans="1:27" x14ac:dyDescent="0.25">
      <c r="A392" t="s">
        <v>867</v>
      </c>
      <c r="B392" s="1">
        <v>45317</v>
      </c>
      <c r="C392" t="s">
        <v>27</v>
      </c>
      <c r="D392" t="s">
        <v>868</v>
      </c>
      <c r="E392" t="s">
        <v>91</v>
      </c>
      <c r="F392">
        <v>54</v>
      </c>
      <c r="G392" t="s">
        <v>70</v>
      </c>
      <c r="H392" t="s">
        <v>48</v>
      </c>
      <c r="I392" t="s">
        <v>49</v>
      </c>
      <c r="J392" t="s">
        <v>33</v>
      </c>
      <c r="K392" t="s">
        <v>50</v>
      </c>
      <c r="L392">
        <v>8</v>
      </c>
      <c r="M392">
        <v>1</v>
      </c>
      <c r="N392" t="s">
        <v>35</v>
      </c>
      <c r="O392" t="s">
        <v>81</v>
      </c>
      <c r="P392" t="s">
        <v>37</v>
      </c>
      <c r="Q392">
        <v>16576</v>
      </c>
      <c r="R392">
        <v>1326.62</v>
      </c>
      <c r="S392">
        <v>3.9</v>
      </c>
      <c r="T392" t="s">
        <v>97</v>
      </c>
      <c r="U392" t="s">
        <v>65</v>
      </c>
      <c r="V392" t="s">
        <v>83</v>
      </c>
      <c r="W392" t="s">
        <v>101</v>
      </c>
      <c r="X392" t="s">
        <v>57</v>
      </c>
      <c r="Y392" t="s">
        <v>113</v>
      </c>
      <c r="Z392" t="s">
        <v>76</v>
      </c>
      <c r="AA392" s="9">
        <f>Table1[[#This Row],[Date]]</f>
        <v>45317</v>
      </c>
    </row>
    <row r="393" spans="1:27" x14ac:dyDescent="0.25">
      <c r="A393" t="s">
        <v>869</v>
      </c>
      <c r="B393" s="1">
        <v>45318</v>
      </c>
      <c r="C393" t="s">
        <v>27</v>
      </c>
      <c r="D393" t="s">
        <v>870</v>
      </c>
      <c r="E393" t="s">
        <v>91</v>
      </c>
      <c r="F393">
        <v>27</v>
      </c>
      <c r="G393" t="s">
        <v>62</v>
      </c>
      <c r="H393" t="s">
        <v>4087</v>
      </c>
      <c r="I393" t="s">
        <v>32</v>
      </c>
      <c r="J393" t="s">
        <v>33</v>
      </c>
      <c r="K393" t="s">
        <v>71</v>
      </c>
      <c r="L393">
        <v>11</v>
      </c>
      <c r="M393">
        <v>1</v>
      </c>
      <c r="N393" t="s">
        <v>80</v>
      </c>
      <c r="O393" t="s">
        <v>73</v>
      </c>
      <c r="P393" t="s">
        <v>53</v>
      </c>
      <c r="Q393">
        <v>12770.74</v>
      </c>
      <c r="R393">
        <v>3261.6</v>
      </c>
      <c r="S393">
        <v>4.3</v>
      </c>
      <c r="T393" t="s">
        <v>92</v>
      </c>
      <c r="U393" t="s">
        <v>39</v>
      </c>
      <c r="V393" t="s">
        <v>83</v>
      </c>
      <c r="W393" t="s">
        <v>56</v>
      </c>
      <c r="X393" t="s">
        <v>57</v>
      </c>
      <c r="Y393" t="s">
        <v>66</v>
      </c>
      <c r="Z393" t="s">
        <v>4089</v>
      </c>
      <c r="AA393" s="9">
        <f>Table1[[#This Row],[Date]]</f>
        <v>45318</v>
      </c>
    </row>
    <row r="394" spans="1:27" x14ac:dyDescent="0.25">
      <c r="A394" t="s">
        <v>871</v>
      </c>
      <c r="B394" s="1">
        <v>45319</v>
      </c>
      <c r="C394" t="s">
        <v>45</v>
      </c>
      <c r="D394" t="s">
        <v>872</v>
      </c>
      <c r="E394" t="s">
        <v>47</v>
      </c>
      <c r="F394">
        <v>53</v>
      </c>
      <c r="G394" t="s">
        <v>70</v>
      </c>
      <c r="H394" t="s">
        <v>48</v>
      </c>
      <c r="I394" t="s">
        <v>49</v>
      </c>
      <c r="J394" t="s">
        <v>33</v>
      </c>
      <c r="K394" t="s">
        <v>50</v>
      </c>
      <c r="L394">
        <v>6</v>
      </c>
      <c r="M394">
        <v>1</v>
      </c>
      <c r="N394" t="s">
        <v>80</v>
      </c>
      <c r="O394" t="s">
        <v>73</v>
      </c>
      <c r="P394" t="s">
        <v>53</v>
      </c>
      <c r="Q394">
        <v>21638.49</v>
      </c>
      <c r="R394">
        <v>2795.05</v>
      </c>
      <c r="S394">
        <v>4.5999999999999996</v>
      </c>
      <c r="T394" t="s">
        <v>38</v>
      </c>
      <c r="U394" t="s">
        <v>65</v>
      </c>
      <c r="V394" t="s">
        <v>83</v>
      </c>
      <c r="W394" t="s">
        <v>41</v>
      </c>
      <c r="X394" t="s">
        <v>57</v>
      </c>
      <c r="Y394" t="s">
        <v>4089</v>
      </c>
      <c r="Z394" t="s">
        <v>84</v>
      </c>
      <c r="AA394" s="9">
        <f>Table1[[#This Row],[Date]]</f>
        <v>45319</v>
      </c>
    </row>
    <row r="395" spans="1:27" x14ac:dyDescent="0.25">
      <c r="A395" t="s">
        <v>873</v>
      </c>
      <c r="B395" s="1">
        <v>45320</v>
      </c>
      <c r="C395" t="s">
        <v>45</v>
      </c>
      <c r="D395" t="s">
        <v>874</v>
      </c>
      <c r="E395" t="s">
        <v>69</v>
      </c>
      <c r="F395">
        <v>54</v>
      </c>
      <c r="G395" t="s">
        <v>70</v>
      </c>
      <c r="H395" t="s">
        <v>48</v>
      </c>
      <c r="I395" t="s">
        <v>49</v>
      </c>
      <c r="J395" t="s">
        <v>33</v>
      </c>
      <c r="K395" t="s">
        <v>50</v>
      </c>
      <c r="L395">
        <v>11</v>
      </c>
      <c r="M395">
        <v>2</v>
      </c>
      <c r="N395" t="s">
        <v>72</v>
      </c>
      <c r="O395" t="s">
        <v>73</v>
      </c>
      <c r="P395" t="s">
        <v>53</v>
      </c>
      <c r="Q395">
        <v>8227.18</v>
      </c>
      <c r="R395">
        <v>1812.05</v>
      </c>
      <c r="S395">
        <v>3.3</v>
      </c>
      <c r="T395" t="s">
        <v>97</v>
      </c>
      <c r="U395" t="s">
        <v>87</v>
      </c>
      <c r="V395" t="s">
        <v>55</v>
      </c>
      <c r="W395" t="s">
        <v>101</v>
      </c>
      <c r="X395" t="s">
        <v>42</v>
      </c>
      <c r="Y395" t="s">
        <v>43</v>
      </c>
      <c r="Z395" t="s">
        <v>84</v>
      </c>
      <c r="AA395" s="9">
        <f>Table1[[#This Row],[Date]]</f>
        <v>45320</v>
      </c>
    </row>
    <row r="396" spans="1:27" x14ac:dyDescent="0.25">
      <c r="A396" t="s">
        <v>875</v>
      </c>
      <c r="B396" s="1">
        <v>45321</v>
      </c>
      <c r="C396" t="s">
        <v>27</v>
      </c>
      <c r="D396" t="s">
        <v>876</v>
      </c>
      <c r="E396" t="s">
        <v>29</v>
      </c>
      <c r="F396">
        <v>45</v>
      </c>
      <c r="G396" t="s">
        <v>62</v>
      </c>
      <c r="H396" t="s">
        <v>4088</v>
      </c>
      <c r="I396" t="s">
        <v>49</v>
      </c>
      <c r="J396" t="s">
        <v>33</v>
      </c>
      <c r="K396" t="s">
        <v>118</v>
      </c>
      <c r="L396">
        <v>9</v>
      </c>
      <c r="M396">
        <v>2</v>
      </c>
      <c r="N396" t="s">
        <v>72</v>
      </c>
      <c r="O396" t="s">
        <v>81</v>
      </c>
      <c r="P396" t="s">
        <v>37</v>
      </c>
      <c r="Q396">
        <v>4496.5600000000004</v>
      </c>
      <c r="R396">
        <v>3207.44</v>
      </c>
      <c r="S396">
        <v>4</v>
      </c>
      <c r="T396" t="s">
        <v>97</v>
      </c>
      <c r="U396" t="s">
        <v>39</v>
      </c>
      <c r="V396" t="s">
        <v>74</v>
      </c>
      <c r="W396" t="s">
        <v>56</v>
      </c>
      <c r="X396" t="s">
        <v>57</v>
      </c>
      <c r="Y396" t="s">
        <v>113</v>
      </c>
      <c r="Z396" t="s">
        <v>4089</v>
      </c>
      <c r="AA396" s="9">
        <f>Table1[[#This Row],[Date]]</f>
        <v>45321</v>
      </c>
    </row>
    <row r="397" spans="1:27" x14ac:dyDescent="0.25">
      <c r="A397" t="s">
        <v>877</v>
      </c>
      <c r="B397" s="1">
        <v>45322</v>
      </c>
      <c r="C397" t="s">
        <v>45</v>
      </c>
      <c r="D397" t="s">
        <v>878</v>
      </c>
      <c r="E397" t="s">
        <v>91</v>
      </c>
      <c r="F397">
        <v>45</v>
      </c>
      <c r="G397" t="s">
        <v>70</v>
      </c>
      <c r="H397" t="s">
        <v>4088</v>
      </c>
      <c r="I397" t="s">
        <v>49</v>
      </c>
      <c r="J397" t="s">
        <v>33</v>
      </c>
      <c r="K397" t="s">
        <v>118</v>
      </c>
      <c r="L397">
        <v>12</v>
      </c>
      <c r="M397">
        <v>3</v>
      </c>
      <c r="N397" t="s">
        <v>35</v>
      </c>
      <c r="O397" t="s">
        <v>52</v>
      </c>
      <c r="P397" t="s">
        <v>53</v>
      </c>
      <c r="Q397">
        <v>33869.32</v>
      </c>
      <c r="R397">
        <v>1356.11</v>
      </c>
      <c r="S397">
        <v>4</v>
      </c>
      <c r="T397" t="s">
        <v>92</v>
      </c>
      <c r="U397" t="s">
        <v>87</v>
      </c>
      <c r="V397" t="s">
        <v>74</v>
      </c>
      <c r="W397" t="s">
        <v>41</v>
      </c>
      <c r="X397" t="s">
        <v>57</v>
      </c>
      <c r="Y397" t="s">
        <v>66</v>
      </c>
      <c r="Z397" t="s">
        <v>84</v>
      </c>
      <c r="AA397" s="9">
        <f>Table1[[#This Row],[Date]]</f>
        <v>45322</v>
      </c>
    </row>
    <row r="398" spans="1:27" x14ac:dyDescent="0.25">
      <c r="A398" t="s">
        <v>879</v>
      </c>
      <c r="B398" s="1">
        <v>45323</v>
      </c>
      <c r="C398" t="s">
        <v>45</v>
      </c>
      <c r="D398" t="s">
        <v>880</v>
      </c>
      <c r="E398" t="s">
        <v>47</v>
      </c>
      <c r="F398">
        <v>59</v>
      </c>
      <c r="G398" t="s">
        <v>30</v>
      </c>
      <c r="H398" t="s">
        <v>4087</v>
      </c>
      <c r="I398" t="s">
        <v>32</v>
      </c>
      <c r="J398" t="s">
        <v>33</v>
      </c>
      <c r="K398" t="s">
        <v>71</v>
      </c>
      <c r="L398">
        <v>14</v>
      </c>
      <c r="M398">
        <v>1</v>
      </c>
      <c r="N398" t="s">
        <v>51</v>
      </c>
      <c r="O398" t="s">
        <v>36</v>
      </c>
      <c r="P398" t="s">
        <v>37</v>
      </c>
      <c r="Q398">
        <v>31681.7</v>
      </c>
      <c r="R398">
        <v>3974.15</v>
      </c>
      <c r="S398">
        <v>1.6</v>
      </c>
      <c r="T398" t="s">
        <v>54</v>
      </c>
      <c r="U398" t="s">
        <v>39</v>
      </c>
      <c r="V398" t="s">
        <v>83</v>
      </c>
      <c r="W398" t="s">
        <v>56</v>
      </c>
      <c r="X398" t="s">
        <v>57</v>
      </c>
      <c r="Y398" t="s">
        <v>75</v>
      </c>
      <c r="Z398" t="s">
        <v>76</v>
      </c>
      <c r="AA398" s="9">
        <f>Table1[[#This Row],[Date]]</f>
        <v>45323</v>
      </c>
    </row>
    <row r="399" spans="1:27" x14ac:dyDescent="0.25">
      <c r="A399" t="s">
        <v>881</v>
      </c>
      <c r="B399" s="1">
        <v>45324</v>
      </c>
      <c r="C399" t="s">
        <v>103</v>
      </c>
      <c r="D399" t="s">
        <v>882</v>
      </c>
      <c r="E399" t="s">
        <v>91</v>
      </c>
      <c r="F399">
        <v>60</v>
      </c>
      <c r="G399" t="s">
        <v>30</v>
      </c>
      <c r="H399" t="s">
        <v>4088</v>
      </c>
      <c r="I399" t="s">
        <v>49</v>
      </c>
      <c r="J399" t="s">
        <v>33</v>
      </c>
      <c r="K399" t="s">
        <v>118</v>
      </c>
      <c r="L399">
        <v>13</v>
      </c>
      <c r="M399">
        <v>3</v>
      </c>
      <c r="N399" t="s">
        <v>72</v>
      </c>
      <c r="O399" t="s">
        <v>52</v>
      </c>
      <c r="P399" t="s">
        <v>53</v>
      </c>
      <c r="Q399">
        <v>36292.870000000003</v>
      </c>
      <c r="R399">
        <v>1146.5899999999999</v>
      </c>
      <c r="S399">
        <v>1.7</v>
      </c>
      <c r="T399" t="s">
        <v>54</v>
      </c>
      <c r="U399" t="s">
        <v>87</v>
      </c>
      <c r="V399" t="s">
        <v>74</v>
      </c>
      <c r="W399" t="s">
        <v>41</v>
      </c>
      <c r="X399" t="s">
        <v>42</v>
      </c>
      <c r="Y399" t="s">
        <v>113</v>
      </c>
      <c r="Z399" t="s">
        <v>84</v>
      </c>
      <c r="AA399" s="9">
        <f>Table1[[#This Row],[Date]]</f>
        <v>45324</v>
      </c>
    </row>
    <row r="400" spans="1:27" x14ac:dyDescent="0.25">
      <c r="A400" t="s">
        <v>883</v>
      </c>
      <c r="B400" s="1">
        <v>45325</v>
      </c>
      <c r="C400" t="s">
        <v>45</v>
      </c>
      <c r="D400" t="s">
        <v>884</v>
      </c>
      <c r="E400" t="s">
        <v>29</v>
      </c>
      <c r="F400">
        <v>38</v>
      </c>
      <c r="G400" t="s">
        <v>30</v>
      </c>
      <c r="H400" t="s">
        <v>4088</v>
      </c>
      <c r="I400" t="s">
        <v>49</v>
      </c>
      <c r="J400" t="s">
        <v>33</v>
      </c>
      <c r="K400" t="s">
        <v>118</v>
      </c>
      <c r="L400">
        <v>10</v>
      </c>
      <c r="M400">
        <v>1</v>
      </c>
      <c r="N400" t="s">
        <v>80</v>
      </c>
      <c r="O400" t="s">
        <v>36</v>
      </c>
      <c r="P400" t="s">
        <v>63</v>
      </c>
      <c r="Q400">
        <v>34038.160000000003</v>
      </c>
      <c r="R400">
        <v>794.19</v>
      </c>
      <c r="S400">
        <v>1.3</v>
      </c>
      <c r="T400" t="s">
        <v>54</v>
      </c>
      <c r="U400" t="s">
        <v>65</v>
      </c>
      <c r="V400" t="s">
        <v>40</v>
      </c>
      <c r="W400" t="s">
        <v>41</v>
      </c>
      <c r="X400" t="s">
        <v>42</v>
      </c>
      <c r="Y400" t="s">
        <v>43</v>
      </c>
      <c r="Z400" t="s">
        <v>94</v>
      </c>
      <c r="AA400" s="9">
        <f>Table1[[#This Row],[Date]]</f>
        <v>45325</v>
      </c>
    </row>
    <row r="401" spans="1:27" x14ac:dyDescent="0.25">
      <c r="A401" t="s">
        <v>885</v>
      </c>
      <c r="B401" s="1">
        <v>45326</v>
      </c>
      <c r="C401" t="s">
        <v>59</v>
      </c>
      <c r="D401" t="s">
        <v>886</v>
      </c>
      <c r="E401" t="s">
        <v>29</v>
      </c>
      <c r="F401">
        <v>41</v>
      </c>
      <c r="G401" t="s">
        <v>70</v>
      </c>
      <c r="H401" t="s">
        <v>4088</v>
      </c>
      <c r="I401" t="s">
        <v>49</v>
      </c>
      <c r="J401" t="s">
        <v>33</v>
      </c>
      <c r="K401" t="s">
        <v>118</v>
      </c>
      <c r="L401">
        <v>5</v>
      </c>
      <c r="M401">
        <v>2</v>
      </c>
      <c r="N401" t="s">
        <v>51</v>
      </c>
      <c r="O401" t="s">
        <v>52</v>
      </c>
      <c r="P401" t="s">
        <v>63</v>
      </c>
      <c r="Q401">
        <v>8371.85</v>
      </c>
      <c r="R401">
        <v>3912.2</v>
      </c>
      <c r="S401">
        <v>2.2999999999999998</v>
      </c>
      <c r="T401" t="s">
        <v>64</v>
      </c>
      <c r="U401" t="s">
        <v>93</v>
      </c>
      <c r="V401" t="s">
        <v>55</v>
      </c>
      <c r="W401" t="s">
        <v>56</v>
      </c>
      <c r="X401" t="s">
        <v>57</v>
      </c>
      <c r="Y401" t="s">
        <v>113</v>
      </c>
      <c r="Z401" t="s">
        <v>88</v>
      </c>
      <c r="AA401" s="9">
        <f>Table1[[#This Row],[Date]]</f>
        <v>45326</v>
      </c>
    </row>
    <row r="402" spans="1:27" x14ac:dyDescent="0.25">
      <c r="A402" t="s">
        <v>887</v>
      </c>
      <c r="B402" s="1">
        <v>45327</v>
      </c>
      <c r="C402" t="s">
        <v>45</v>
      </c>
      <c r="D402" t="s">
        <v>888</v>
      </c>
      <c r="E402" t="s">
        <v>61</v>
      </c>
      <c r="F402">
        <v>59</v>
      </c>
      <c r="G402" t="s">
        <v>30</v>
      </c>
      <c r="H402" t="s">
        <v>48</v>
      </c>
      <c r="I402" t="s">
        <v>49</v>
      </c>
      <c r="J402" t="s">
        <v>33</v>
      </c>
      <c r="K402" t="s">
        <v>50</v>
      </c>
      <c r="L402">
        <v>8</v>
      </c>
      <c r="M402">
        <v>4</v>
      </c>
      <c r="N402" t="s">
        <v>72</v>
      </c>
      <c r="O402" t="s">
        <v>73</v>
      </c>
      <c r="P402" t="s">
        <v>37</v>
      </c>
      <c r="Q402">
        <v>16680.71</v>
      </c>
      <c r="R402">
        <v>3539.46</v>
      </c>
      <c r="S402">
        <v>2.9</v>
      </c>
      <c r="T402" t="s">
        <v>64</v>
      </c>
      <c r="U402" t="s">
        <v>93</v>
      </c>
      <c r="V402" t="s">
        <v>74</v>
      </c>
      <c r="W402" t="s">
        <v>56</v>
      </c>
      <c r="X402" t="s">
        <v>42</v>
      </c>
      <c r="Y402" t="s">
        <v>43</v>
      </c>
      <c r="Z402" t="s">
        <v>76</v>
      </c>
      <c r="AA402" s="9">
        <f>Table1[[#This Row],[Date]]</f>
        <v>45327</v>
      </c>
    </row>
    <row r="403" spans="1:27" x14ac:dyDescent="0.25">
      <c r="A403" t="s">
        <v>889</v>
      </c>
      <c r="B403" s="1">
        <v>45328</v>
      </c>
      <c r="C403" t="s">
        <v>45</v>
      </c>
      <c r="D403" t="s">
        <v>890</v>
      </c>
      <c r="E403" t="s">
        <v>69</v>
      </c>
      <c r="F403">
        <v>57</v>
      </c>
      <c r="G403" t="s">
        <v>30</v>
      </c>
      <c r="H403" t="s">
        <v>4087</v>
      </c>
      <c r="I403" t="s">
        <v>32</v>
      </c>
      <c r="J403" t="s">
        <v>33</v>
      </c>
      <c r="K403" t="s">
        <v>71</v>
      </c>
      <c r="L403">
        <v>9</v>
      </c>
      <c r="M403">
        <v>4</v>
      </c>
      <c r="N403" t="s">
        <v>51</v>
      </c>
      <c r="O403" t="s">
        <v>36</v>
      </c>
      <c r="P403" t="s">
        <v>53</v>
      </c>
      <c r="Q403">
        <v>9087.75</v>
      </c>
      <c r="R403">
        <v>913.19</v>
      </c>
      <c r="S403">
        <v>5</v>
      </c>
      <c r="T403" t="s">
        <v>38</v>
      </c>
      <c r="U403" t="s">
        <v>39</v>
      </c>
      <c r="V403" t="s">
        <v>55</v>
      </c>
      <c r="W403" t="s">
        <v>101</v>
      </c>
      <c r="X403" t="s">
        <v>57</v>
      </c>
      <c r="Y403" t="s">
        <v>43</v>
      </c>
      <c r="Z403" t="s">
        <v>4089</v>
      </c>
      <c r="AA403" s="9">
        <f>Table1[[#This Row],[Date]]</f>
        <v>45328</v>
      </c>
    </row>
    <row r="404" spans="1:27" x14ac:dyDescent="0.25">
      <c r="A404" t="s">
        <v>891</v>
      </c>
      <c r="B404" s="1">
        <v>45329</v>
      </c>
      <c r="C404" t="s">
        <v>27</v>
      </c>
      <c r="D404" t="s">
        <v>892</v>
      </c>
      <c r="E404" t="s">
        <v>61</v>
      </c>
      <c r="F404">
        <v>19</v>
      </c>
      <c r="G404" t="s">
        <v>30</v>
      </c>
      <c r="H404" t="s">
        <v>48</v>
      </c>
      <c r="I404" t="s">
        <v>49</v>
      </c>
      <c r="J404" t="s">
        <v>33</v>
      </c>
      <c r="K404" t="s">
        <v>50</v>
      </c>
      <c r="L404">
        <v>14</v>
      </c>
      <c r="M404">
        <v>4</v>
      </c>
      <c r="N404" t="s">
        <v>80</v>
      </c>
      <c r="O404" t="s">
        <v>81</v>
      </c>
      <c r="P404" t="s">
        <v>53</v>
      </c>
      <c r="Q404">
        <v>42619.7</v>
      </c>
      <c r="R404">
        <v>581.23</v>
      </c>
      <c r="S404">
        <v>2.7</v>
      </c>
      <c r="T404" t="s">
        <v>64</v>
      </c>
      <c r="U404" t="s">
        <v>65</v>
      </c>
      <c r="V404" t="s">
        <v>40</v>
      </c>
      <c r="W404" t="s">
        <v>56</v>
      </c>
      <c r="X404" t="s">
        <v>42</v>
      </c>
      <c r="Y404" t="s">
        <v>113</v>
      </c>
      <c r="Z404" t="s">
        <v>76</v>
      </c>
      <c r="AA404" s="9">
        <f>Table1[[#This Row],[Date]]</f>
        <v>45329</v>
      </c>
    </row>
    <row r="405" spans="1:27" x14ac:dyDescent="0.25">
      <c r="A405" t="s">
        <v>893</v>
      </c>
      <c r="B405" s="1">
        <v>45330</v>
      </c>
      <c r="C405" t="s">
        <v>59</v>
      </c>
      <c r="D405" t="s">
        <v>894</v>
      </c>
      <c r="E405" t="s">
        <v>47</v>
      </c>
      <c r="F405">
        <v>25</v>
      </c>
      <c r="G405" t="s">
        <v>30</v>
      </c>
      <c r="H405" t="s">
        <v>31</v>
      </c>
      <c r="I405" t="s">
        <v>32</v>
      </c>
      <c r="J405" t="s">
        <v>33</v>
      </c>
      <c r="K405" t="s">
        <v>100</v>
      </c>
      <c r="L405">
        <v>7</v>
      </c>
      <c r="M405">
        <v>4</v>
      </c>
      <c r="N405" t="s">
        <v>51</v>
      </c>
      <c r="O405" t="s">
        <v>36</v>
      </c>
      <c r="P405" t="s">
        <v>53</v>
      </c>
      <c r="Q405">
        <v>38104.47</v>
      </c>
      <c r="R405">
        <v>4192</v>
      </c>
      <c r="S405">
        <v>3.9</v>
      </c>
      <c r="T405" t="s">
        <v>92</v>
      </c>
      <c r="U405" t="s">
        <v>87</v>
      </c>
      <c r="V405" t="s">
        <v>55</v>
      </c>
      <c r="W405" t="s">
        <v>41</v>
      </c>
      <c r="X405" t="s">
        <v>57</v>
      </c>
      <c r="Y405" t="s">
        <v>43</v>
      </c>
      <c r="Z405" t="s">
        <v>94</v>
      </c>
      <c r="AA405" s="9">
        <f>Table1[[#This Row],[Date]]</f>
        <v>45330</v>
      </c>
    </row>
    <row r="406" spans="1:27" x14ac:dyDescent="0.25">
      <c r="A406" t="s">
        <v>895</v>
      </c>
      <c r="B406" s="1">
        <v>45331</v>
      </c>
      <c r="C406" t="s">
        <v>45</v>
      </c>
      <c r="D406" t="s">
        <v>896</v>
      </c>
      <c r="E406" t="s">
        <v>91</v>
      </c>
      <c r="F406">
        <v>65</v>
      </c>
      <c r="G406" t="s">
        <v>30</v>
      </c>
      <c r="H406" t="s">
        <v>48</v>
      </c>
      <c r="I406" t="s">
        <v>49</v>
      </c>
      <c r="J406" t="s">
        <v>33</v>
      </c>
      <c r="K406" t="s">
        <v>50</v>
      </c>
      <c r="L406">
        <v>3</v>
      </c>
      <c r="M406">
        <v>5</v>
      </c>
      <c r="N406" t="s">
        <v>72</v>
      </c>
      <c r="O406" t="s">
        <v>81</v>
      </c>
      <c r="P406" t="s">
        <v>63</v>
      </c>
      <c r="Q406">
        <v>12471.77</v>
      </c>
      <c r="R406">
        <v>3882.99</v>
      </c>
      <c r="S406">
        <v>3.8</v>
      </c>
      <c r="T406" t="s">
        <v>92</v>
      </c>
      <c r="U406" t="s">
        <v>39</v>
      </c>
      <c r="V406" t="s">
        <v>40</v>
      </c>
      <c r="W406" t="s">
        <v>101</v>
      </c>
      <c r="X406" t="s">
        <v>42</v>
      </c>
      <c r="Y406" t="s">
        <v>113</v>
      </c>
      <c r="Z406" t="s">
        <v>84</v>
      </c>
      <c r="AA406" s="9">
        <f>Table1[[#This Row],[Date]]</f>
        <v>45331</v>
      </c>
    </row>
    <row r="407" spans="1:27" x14ac:dyDescent="0.25">
      <c r="A407" t="s">
        <v>897</v>
      </c>
      <c r="B407" s="1">
        <v>45332</v>
      </c>
      <c r="C407" t="s">
        <v>45</v>
      </c>
      <c r="D407" t="s">
        <v>898</v>
      </c>
      <c r="E407" t="s">
        <v>47</v>
      </c>
      <c r="F407">
        <v>44</v>
      </c>
      <c r="G407" t="s">
        <v>30</v>
      </c>
      <c r="H407" t="s">
        <v>31</v>
      </c>
      <c r="I407" t="s">
        <v>32</v>
      </c>
      <c r="J407" t="s">
        <v>33</v>
      </c>
      <c r="K407" t="s">
        <v>100</v>
      </c>
      <c r="L407">
        <v>8</v>
      </c>
      <c r="M407">
        <v>1</v>
      </c>
      <c r="N407" t="s">
        <v>72</v>
      </c>
      <c r="O407" t="s">
        <v>52</v>
      </c>
      <c r="P407" t="s">
        <v>53</v>
      </c>
      <c r="Q407">
        <v>19041.53</v>
      </c>
      <c r="R407">
        <v>1636.29</v>
      </c>
      <c r="S407">
        <v>1.8</v>
      </c>
      <c r="T407" t="s">
        <v>97</v>
      </c>
      <c r="U407" t="s">
        <v>39</v>
      </c>
      <c r="V407" t="s">
        <v>83</v>
      </c>
      <c r="W407" t="s">
        <v>41</v>
      </c>
      <c r="X407" t="s">
        <v>57</v>
      </c>
      <c r="Y407" t="s">
        <v>113</v>
      </c>
      <c r="Z407" t="s">
        <v>84</v>
      </c>
      <c r="AA407" s="9">
        <f>Table1[[#This Row],[Date]]</f>
        <v>45332</v>
      </c>
    </row>
    <row r="408" spans="1:27" x14ac:dyDescent="0.25">
      <c r="A408" t="s">
        <v>899</v>
      </c>
      <c r="B408" s="1">
        <v>45333</v>
      </c>
      <c r="C408" t="s">
        <v>103</v>
      </c>
      <c r="D408" t="s">
        <v>900</v>
      </c>
      <c r="E408" t="s">
        <v>29</v>
      </c>
      <c r="F408">
        <v>39</v>
      </c>
      <c r="G408" t="s">
        <v>70</v>
      </c>
      <c r="H408" t="s">
        <v>79</v>
      </c>
      <c r="I408" t="s">
        <v>49</v>
      </c>
      <c r="J408" t="s">
        <v>33</v>
      </c>
      <c r="K408" t="s">
        <v>34</v>
      </c>
      <c r="L408">
        <v>14</v>
      </c>
      <c r="M408">
        <v>4</v>
      </c>
      <c r="N408" t="s">
        <v>80</v>
      </c>
      <c r="O408" t="s">
        <v>73</v>
      </c>
      <c r="P408" t="s">
        <v>53</v>
      </c>
      <c r="Q408">
        <v>48430.9</v>
      </c>
      <c r="R408">
        <v>3290.99</v>
      </c>
      <c r="S408">
        <v>1.2</v>
      </c>
      <c r="T408" t="s">
        <v>54</v>
      </c>
      <c r="U408" t="s">
        <v>87</v>
      </c>
      <c r="V408" t="s">
        <v>74</v>
      </c>
      <c r="W408" t="s">
        <v>41</v>
      </c>
      <c r="X408" t="s">
        <v>57</v>
      </c>
      <c r="Y408" t="s">
        <v>4089</v>
      </c>
      <c r="Z408" t="s">
        <v>76</v>
      </c>
      <c r="AA408" s="9">
        <f>Table1[[#This Row],[Date]]</f>
        <v>45333</v>
      </c>
    </row>
    <row r="409" spans="1:27" x14ac:dyDescent="0.25">
      <c r="A409" t="s">
        <v>901</v>
      </c>
      <c r="B409" s="1">
        <v>45334</v>
      </c>
      <c r="C409" t="s">
        <v>45</v>
      </c>
      <c r="D409" t="s">
        <v>902</v>
      </c>
      <c r="E409" t="s">
        <v>61</v>
      </c>
      <c r="F409">
        <v>54</v>
      </c>
      <c r="G409" t="s">
        <v>30</v>
      </c>
      <c r="H409" t="s">
        <v>79</v>
      </c>
      <c r="I409" t="s">
        <v>49</v>
      </c>
      <c r="J409" t="s">
        <v>33</v>
      </c>
      <c r="K409" t="s">
        <v>34</v>
      </c>
      <c r="L409">
        <v>10</v>
      </c>
      <c r="M409">
        <v>5</v>
      </c>
      <c r="N409" t="s">
        <v>35</v>
      </c>
      <c r="O409" t="s">
        <v>36</v>
      </c>
      <c r="P409" t="s">
        <v>37</v>
      </c>
      <c r="Q409">
        <v>30925.49</v>
      </c>
      <c r="R409">
        <v>620.79999999999995</v>
      </c>
      <c r="S409">
        <v>3.2</v>
      </c>
      <c r="T409" t="s">
        <v>64</v>
      </c>
      <c r="U409" t="s">
        <v>87</v>
      </c>
      <c r="V409" t="s">
        <v>83</v>
      </c>
      <c r="W409" t="s">
        <v>56</v>
      </c>
      <c r="X409" t="s">
        <v>42</v>
      </c>
      <c r="Y409" t="s">
        <v>75</v>
      </c>
      <c r="Z409" t="s">
        <v>84</v>
      </c>
      <c r="AA409" s="9">
        <f>Table1[[#This Row],[Date]]</f>
        <v>45334</v>
      </c>
    </row>
    <row r="410" spans="1:27" x14ac:dyDescent="0.25">
      <c r="A410" t="s">
        <v>903</v>
      </c>
      <c r="B410" s="1">
        <v>45335</v>
      </c>
      <c r="C410" t="s">
        <v>45</v>
      </c>
      <c r="D410" t="s">
        <v>904</v>
      </c>
      <c r="E410" t="s">
        <v>61</v>
      </c>
      <c r="F410">
        <v>44</v>
      </c>
      <c r="G410" t="s">
        <v>30</v>
      </c>
      <c r="H410" t="s">
        <v>31</v>
      </c>
      <c r="I410" t="s">
        <v>32</v>
      </c>
      <c r="J410" t="s">
        <v>33</v>
      </c>
      <c r="K410" t="s">
        <v>100</v>
      </c>
      <c r="L410">
        <v>6</v>
      </c>
      <c r="M410">
        <v>5</v>
      </c>
      <c r="N410" t="s">
        <v>35</v>
      </c>
      <c r="O410" t="s">
        <v>81</v>
      </c>
      <c r="P410" t="s">
        <v>53</v>
      </c>
      <c r="Q410">
        <v>40654.31</v>
      </c>
      <c r="R410">
        <v>2535.2399999999998</v>
      </c>
      <c r="S410">
        <v>3.8</v>
      </c>
      <c r="T410" t="s">
        <v>92</v>
      </c>
      <c r="U410" t="s">
        <v>87</v>
      </c>
      <c r="V410" t="s">
        <v>74</v>
      </c>
      <c r="W410" t="s">
        <v>41</v>
      </c>
      <c r="X410" t="s">
        <v>57</v>
      </c>
      <c r="Y410" t="s">
        <v>43</v>
      </c>
      <c r="Z410" t="s">
        <v>84</v>
      </c>
      <c r="AA410" s="9">
        <f>Table1[[#This Row],[Date]]</f>
        <v>45335</v>
      </c>
    </row>
    <row r="411" spans="1:27" x14ac:dyDescent="0.25">
      <c r="A411" t="s">
        <v>905</v>
      </c>
      <c r="B411" s="1">
        <v>45336</v>
      </c>
      <c r="C411" t="s">
        <v>103</v>
      </c>
      <c r="D411" t="s">
        <v>906</v>
      </c>
      <c r="E411" t="s">
        <v>61</v>
      </c>
      <c r="F411">
        <v>46</v>
      </c>
      <c r="G411" t="s">
        <v>62</v>
      </c>
      <c r="H411" t="s">
        <v>31</v>
      </c>
      <c r="I411" t="s">
        <v>32</v>
      </c>
      <c r="J411" t="s">
        <v>33</v>
      </c>
      <c r="K411" t="s">
        <v>100</v>
      </c>
      <c r="L411">
        <v>3</v>
      </c>
      <c r="M411">
        <v>5</v>
      </c>
      <c r="N411" t="s">
        <v>51</v>
      </c>
      <c r="O411" t="s">
        <v>52</v>
      </c>
      <c r="P411" t="s">
        <v>63</v>
      </c>
      <c r="Q411">
        <v>15435.78</v>
      </c>
      <c r="R411">
        <v>93.65</v>
      </c>
      <c r="S411">
        <v>5</v>
      </c>
      <c r="T411" t="s">
        <v>38</v>
      </c>
      <c r="U411" t="s">
        <v>65</v>
      </c>
      <c r="V411" t="s">
        <v>83</v>
      </c>
      <c r="W411" t="s">
        <v>56</v>
      </c>
      <c r="X411" t="s">
        <v>57</v>
      </c>
      <c r="Y411" t="s">
        <v>113</v>
      </c>
      <c r="Z411" t="s">
        <v>94</v>
      </c>
      <c r="AA411" s="9">
        <f>Table1[[#This Row],[Date]]</f>
        <v>45336</v>
      </c>
    </row>
    <row r="412" spans="1:27" x14ac:dyDescent="0.25">
      <c r="A412" t="s">
        <v>907</v>
      </c>
      <c r="B412" s="1">
        <v>45337</v>
      </c>
      <c r="C412" t="s">
        <v>27</v>
      </c>
      <c r="D412" t="s">
        <v>908</v>
      </c>
      <c r="E412" t="s">
        <v>47</v>
      </c>
      <c r="F412">
        <v>20</v>
      </c>
      <c r="G412" t="s">
        <v>70</v>
      </c>
      <c r="H412" t="s">
        <v>48</v>
      </c>
      <c r="I412" t="s">
        <v>49</v>
      </c>
      <c r="J412" t="s">
        <v>33</v>
      </c>
      <c r="K412" t="s">
        <v>50</v>
      </c>
      <c r="L412">
        <v>5</v>
      </c>
      <c r="M412">
        <v>3</v>
      </c>
      <c r="N412" t="s">
        <v>72</v>
      </c>
      <c r="O412" t="s">
        <v>73</v>
      </c>
      <c r="P412" t="s">
        <v>53</v>
      </c>
      <c r="Q412">
        <v>12872.49</v>
      </c>
      <c r="R412">
        <v>1958.01</v>
      </c>
      <c r="S412">
        <v>2.4</v>
      </c>
      <c r="T412" t="s">
        <v>64</v>
      </c>
      <c r="U412" t="s">
        <v>93</v>
      </c>
      <c r="V412" t="s">
        <v>40</v>
      </c>
      <c r="W412" t="s">
        <v>41</v>
      </c>
      <c r="X412" t="s">
        <v>57</v>
      </c>
      <c r="Y412" t="s">
        <v>43</v>
      </c>
      <c r="Z412" t="s">
        <v>4089</v>
      </c>
      <c r="AA412" s="9">
        <f>Table1[[#This Row],[Date]]</f>
        <v>45337</v>
      </c>
    </row>
    <row r="413" spans="1:27" x14ac:dyDescent="0.25">
      <c r="A413" t="s">
        <v>909</v>
      </c>
      <c r="B413" s="1">
        <v>45338</v>
      </c>
      <c r="C413" t="s">
        <v>45</v>
      </c>
      <c r="D413" t="s">
        <v>910</v>
      </c>
      <c r="E413" t="s">
        <v>29</v>
      </c>
      <c r="F413">
        <v>61</v>
      </c>
      <c r="G413" t="s">
        <v>70</v>
      </c>
      <c r="H413" t="s">
        <v>31</v>
      </c>
      <c r="I413" t="s">
        <v>32</v>
      </c>
      <c r="J413" t="s">
        <v>33</v>
      </c>
      <c r="K413" t="s">
        <v>100</v>
      </c>
      <c r="L413">
        <v>4</v>
      </c>
      <c r="M413">
        <v>3</v>
      </c>
      <c r="N413" t="s">
        <v>72</v>
      </c>
      <c r="O413" t="s">
        <v>73</v>
      </c>
      <c r="P413" t="s">
        <v>63</v>
      </c>
      <c r="Q413">
        <v>39844.1</v>
      </c>
      <c r="R413">
        <v>374.21</v>
      </c>
      <c r="S413">
        <v>4.5999999999999996</v>
      </c>
      <c r="T413" t="s">
        <v>38</v>
      </c>
      <c r="U413" t="s">
        <v>39</v>
      </c>
      <c r="V413" t="s">
        <v>74</v>
      </c>
      <c r="W413" t="s">
        <v>101</v>
      </c>
      <c r="X413" t="s">
        <v>42</v>
      </c>
      <c r="Y413" t="s">
        <v>113</v>
      </c>
      <c r="Z413" t="s">
        <v>88</v>
      </c>
      <c r="AA413" s="9">
        <f>Table1[[#This Row],[Date]]</f>
        <v>45338</v>
      </c>
    </row>
    <row r="414" spans="1:27" x14ac:dyDescent="0.25">
      <c r="A414" t="s">
        <v>911</v>
      </c>
      <c r="B414" s="1">
        <v>45339</v>
      </c>
      <c r="C414" t="s">
        <v>103</v>
      </c>
      <c r="D414" t="s">
        <v>912</v>
      </c>
      <c r="E414" t="s">
        <v>91</v>
      </c>
      <c r="F414">
        <v>30</v>
      </c>
      <c r="G414" t="s">
        <v>70</v>
      </c>
      <c r="H414" t="s">
        <v>4087</v>
      </c>
      <c r="I414" t="s">
        <v>32</v>
      </c>
      <c r="J414" t="s">
        <v>33</v>
      </c>
      <c r="K414" t="s">
        <v>71</v>
      </c>
      <c r="L414">
        <v>5</v>
      </c>
      <c r="M414">
        <v>5</v>
      </c>
      <c r="N414" t="s">
        <v>80</v>
      </c>
      <c r="O414" t="s">
        <v>73</v>
      </c>
      <c r="P414" t="s">
        <v>63</v>
      </c>
      <c r="Q414">
        <v>35236.01</v>
      </c>
      <c r="R414">
        <v>2375.7399999999998</v>
      </c>
      <c r="S414">
        <v>2.5</v>
      </c>
      <c r="T414" t="s">
        <v>64</v>
      </c>
      <c r="U414" t="s">
        <v>39</v>
      </c>
      <c r="V414" t="s">
        <v>83</v>
      </c>
      <c r="W414" t="s">
        <v>56</v>
      </c>
      <c r="X414" t="s">
        <v>57</v>
      </c>
      <c r="Y414" t="s">
        <v>113</v>
      </c>
      <c r="Z414" t="s">
        <v>76</v>
      </c>
      <c r="AA414" s="9">
        <f>Table1[[#This Row],[Date]]</f>
        <v>45339</v>
      </c>
    </row>
    <row r="415" spans="1:27" x14ac:dyDescent="0.25">
      <c r="A415" t="s">
        <v>913</v>
      </c>
      <c r="B415" s="1">
        <v>45340</v>
      </c>
      <c r="C415" t="s">
        <v>59</v>
      </c>
      <c r="D415" t="s">
        <v>914</v>
      </c>
      <c r="E415" t="s">
        <v>91</v>
      </c>
      <c r="F415">
        <v>62</v>
      </c>
      <c r="G415" t="s">
        <v>70</v>
      </c>
      <c r="H415" t="s">
        <v>79</v>
      </c>
      <c r="I415" t="s">
        <v>49</v>
      </c>
      <c r="J415" t="s">
        <v>33</v>
      </c>
      <c r="K415" t="s">
        <v>34</v>
      </c>
      <c r="L415">
        <v>11</v>
      </c>
      <c r="M415">
        <v>4</v>
      </c>
      <c r="N415" t="s">
        <v>80</v>
      </c>
      <c r="O415" t="s">
        <v>52</v>
      </c>
      <c r="P415" t="s">
        <v>82</v>
      </c>
      <c r="Q415">
        <v>35005.96</v>
      </c>
      <c r="R415">
        <v>2108.41</v>
      </c>
      <c r="S415">
        <v>3.8</v>
      </c>
      <c r="T415" t="s">
        <v>97</v>
      </c>
      <c r="U415" t="s">
        <v>93</v>
      </c>
      <c r="V415" t="s">
        <v>55</v>
      </c>
      <c r="W415" t="s">
        <v>101</v>
      </c>
      <c r="X415" t="s">
        <v>57</v>
      </c>
      <c r="Y415" t="s">
        <v>113</v>
      </c>
      <c r="Z415" t="s">
        <v>4089</v>
      </c>
      <c r="AA415" s="9">
        <f>Table1[[#This Row],[Date]]</f>
        <v>45340</v>
      </c>
    </row>
    <row r="416" spans="1:27" x14ac:dyDescent="0.25">
      <c r="A416" t="s">
        <v>915</v>
      </c>
      <c r="B416" s="1">
        <v>45341</v>
      </c>
      <c r="C416" t="s">
        <v>27</v>
      </c>
      <c r="D416" t="s">
        <v>916</v>
      </c>
      <c r="E416" t="s">
        <v>47</v>
      </c>
      <c r="F416">
        <v>27</v>
      </c>
      <c r="G416" t="s">
        <v>30</v>
      </c>
      <c r="H416" t="s">
        <v>79</v>
      </c>
      <c r="I416" t="s">
        <v>49</v>
      </c>
      <c r="J416" t="s">
        <v>33</v>
      </c>
      <c r="K416" t="s">
        <v>34</v>
      </c>
      <c r="L416">
        <v>8</v>
      </c>
      <c r="M416">
        <v>1</v>
      </c>
      <c r="N416" t="s">
        <v>72</v>
      </c>
      <c r="O416" t="s">
        <v>52</v>
      </c>
      <c r="P416" t="s">
        <v>63</v>
      </c>
      <c r="Q416">
        <v>28973.83</v>
      </c>
      <c r="R416">
        <v>2221.9299999999998</v>
      </c>
      <c r="S416">
        <v>3.4</v>
      </c>
      <c r="T416" t="s">
        <v>64</v>
      </c>
      <c r="U416" t="s">
        <v>39</v>
      </c>
      <c r="V416" t="s">
        <v>55</v>
      </c>
      <c r="W416" t="s">
        <v>56</v>
      </c>
      <c r="X416" t="s">
        <v>57</v>
      </c>
      <c r="Y416" t="s">
        <v>75</v>
      </c>
      <c r="Z416" t="s">
        <v>88</v>
      </c>
      <c r="AA416" s="9">
        <f>Table1[[#This Row],[Date]]</f>
        <v>45341</v>
      </c>
    </row>
    <row r="417" spans="1:27" x14ac:dyDescent="0.25">
      <c r="A417" t="s">
        <v>917</v>
      </c>
      <c r="B417" s="1">
        <v>45342</v>
      </c>
      <c r="C417" t="s">
        <v>59</v>
      </c>
      <c r="D417" t="s">
        <v>918</v>
      </c>
      <c r="E417" t="s">
        <v>61</v>
      </c>
      <c r="F417">
        <v>53</v>
      </c>
      <c r="G417" t="s">
        <v>30</v>
      </c>
      <c r="H417" t="s">
        <v>31</v>
      </c>
      <c r="I417" t="s">
        <v>32</v>
      </c>
      <c r="J417" t="s">
        <v>33</v>
      </c>
      <c r="K417" t="s">
        <v>100</v>
      </c>
      <c r="L417">
        <v>11</v>
      </c>
      <c r="M417">
        <v>2</v>
      </c>
      <c r="N417" t="s">
        <v>80</v>
      </c>
      <c r="O417" t="s">
        <v>52</v>
      </c>
      <c r="P417" t="s">
        <v>82</v>
      </c>
      <c r="Q417">
        <v>29488.18</v>
      </c>
      <c r="R417">
        <v>226.66</v>
      </c>
      <c r="S417">
        <v>1.2</v>
      </c>
      <c r="T417" t="s">
        <v>54</v>
      </c>
      <c r="U417" t="s">
        <v>65</v>
      </c>
      <c r="V417" t="s">
        <v>83</v>
      </c>
      <c r="W417" t="s">
        <v>101</v>
      </c>
      <c r="X417" t="s">
        <v>42</v>
      </c>
      <c r="Y417" t="s">
        <v>43</v>
      </c>
      <c r="Z417" t="s">
        <v>4089</v>
      </c>
      <c r="AA417" s="9">
        <f>Table1[[#This Row],[Date]]</f>
        <v>45342</v>
      </c>
    </row>
    <row r="418" spans="1:27" x14ac:dyDescent="0.25">
      <c r="A418" t="s">
        <v>919</v>
      </c>
      <c r="B418" s="1">
        <v>45343</v>
      </c>
      <c r="C418" t="s">
        <v>59</v>
      </c>
      <c r="D418" t="s">
        <v>920</v>
      </c>
      <c r="E418" t="s">
        <v>69</v>
      </c>
      <c r="F418">
        <v>26</v>
      </c>
      <c r="G418" t="s">
        <v>62</v>
      </c>
      <c r="H418" t="s">
        <v>4088</v>
      </c>
      <c r="I418" t="s">
        <v>49</v>
      </c>
      <c r="J418" t="s">
        <v>33</v>
      </c>
      <c r="K418" t="s">
        <v>118</v>
      </c>
      <c r="L418">
        <v>9</v>
      </c>
      <c r="M418">
        <v>3</v>
      </c>
      <c r="N418" t="s">
        <v>35</v>
      </c>
      <c r="O418" t="s">
        <v>73</v>
      </c>
      <c r="P418" t="s">
        <v>82</v>
      </c>
      <c r="Q418">
        <v>37577.78</v>
      </c>
      <c r="R418">
        <v>1808.08</v>
      </c>
      <c r="S418">
        <v>1.3</v>
      </c>
      <c r="T418" t="s">
        <v>54</v>
      </c>
      <c r="U418" t="s">
        <v>87</v>
      </c>
      <c r="V418" t="s">
        <v>40</v>
      </c>
      <c r="W418" t="s">
        <v>56</v>
      </c>
      <c r="X418" t="s">
        <v>57</v>
      </c>
      <c r="Y418" t="s">
        <v>75</v>
      </c>
      <c r="Z418" t="s">
        <v>76</v>
      </c>
      <c r="AA418" s="9">
        <f>Table1[[#This Row],[Date]]</f>
        <v>45343</v>
      </c>
    </row>
    <row r="419" spans="1:27" x14ac:dyDescent="0.25">
      <c r="A419" t="s">
        <v>921</v>
      </c>
      <c r="B419" s="1">
        <v>45344</v>
      </c>
      <c r="C419" t="s">
        <v>103</v>
      </c>
      <c r="D419" t="s">
        <v>922</v>
      </c>
      <c r="E419" t="s">
        <v>47</v>
      </c>
      <c r="F419">
        <v>44</v>
      </c>
      <c r="G419" t="s">
        <v>62</v>
      </c>
      <c r="H419" t="s">
        <v>4088</v>
      </c>
      <c r="I419" t="s">
        <v>49</v>
      </c>
      <c r="J419" t="s">
        <v>33</v>
      </c>
      <c r="K419" t="s">
        <v>118</v>
      </c>
      <c r="L419">
        <v>2</v>
      </c>
      <c r="M419">
        <v>4</v>
      </c>
      <c r="N419" t="s">
        <v>35</v>
      </c>
      <c r="O419" t="s">
        <v>36</v>
      </c>
      <c r="P419" t="s">
        <v>53</v>
      </c>
      <c r="Q419">
        <v>15690.12</v>
      </c>
      <c r="R419">
        <v>3782.42</v>
      </c>
      <c r="S419">
        <v>1.1000000000000001</v>
      </c>
      <c r="T419" t="s">
        <v>97</v>
      </c>
      <c r="U419" t="s">
        <v>93</v>
      </c>
      <c r="V419" t="s">
        <v>83</v>
      </c>
      <c r="W419" t="s">
        <v>101</v>
      </c>
      <c r="X419" t="s">
        <v>42</v>
      </c>
      <c r="Y419" t="s">
        <v>75</v>
      </c>
      <c r="Z419" t="s">
        <v>94</v>
      </c>
      <c r="AA419" s="9">
        <f>Table1[[#This Row],[Date]]</f>
        <v>45344</v>
      </c>
    </row>
    <row r="420" spans="1:27" x14ac:dyDescent="0.25">
      <c r="A420" t="s">
        <v>923</v>
      </c>
      <c r="B420" s="1">
        <v>45345</v>
      </c>
      <c r="C420" t="s">
        <v>45</v>
      </c>
      <c r="D420" t="s">
        <v>924</v>
      </c>
      <c r="E420" t="s">
        <v>47</v>
      </c>
      <c r="F420">
        <v>51</v>
      </c>
      <c r="G420" t="s">
        <v>70</v>
      </c>
      <c r="H420" t="s">
        <v>31</v>
      </c>
      <c r="I420" t="s">
        <v>32</v>
      </c>
      <c r="J420" t="s">
        <v>33</v>
      </c>
      <c r="K420" t="s">
        <v>100</v>
      </c>
      <c r="L420">
        <v>14</v>
      </c>
      <c r="M420">
        <v>4</v>
      </c>
      <c r="N420" t="s">
        <v>51</v>
      </c>
      <c r="O420" t="s">
        <v>81</v>
      </c>
      <c r="P420" t="s">
        <v>82</v>
      </c>
      <c r="Q420">
        <v>19580.12</v>
      </c>
      <c r="R420">
        <v>1844.57</v>
      </c>
      <c r="S420">
        <v>2.5</v>
      </c>
      <c r="T420" t="s">
        <v>97</v>
      </c>
      <c r="U420" t="s">
        <v>65</v>
      </c>
      <c r="V420" t="s">
        <v>55</v>
      </c>
      <c r="W420" t="s">
        <v>101</v>
      </c>
      <c r="X420" t="s">
        <v>57</v>
      </c>
      <c r="Y420" t="s">
        <v>75</v>
      </c>
      <c r="Z420" t="s">
        <v>94</v>
      </c>
      <c r="AA420" s="9">
        <f>Table1[[#This Row],[Date]]</f>
        <v>45345</v>
      </c>
    </row>
    <row r="421" spans="1:27" x14ac:dyDescent="0.25">
      <c r="A421" t="s">
        <v>925</v>
      </c>
      <c r="B421" s="1">
        <v>45346</v>
      </c>
      <c r="C421" t="s">
        <v>103</v>
      </c>
      <c r="D421" t="s">
        <v>926</v>
      </c>
      <c r="E421" t="s">
        <v>29</v>
      </c>
      <c r="F421">
        <v>68</v>
      </c>
      <c r="G421" t="s">
        <v>62</v>
      </c>
      <c r="H421" t="s">
        <v>4087</v>
      </c>
      <c r="I421" t="s">
        <v>32</v>
      </c>
      <c r="J421" t="s">
        <v>33</v>
      </c>
      <c r="K421" t="s">
        <v>71</v>
      </c>
      <c r="L421">
        <v>9</v>
      </c>
      <c r="M421">
        <v>2</v>
      </c>
      <c r="N421" t="s">
        <v>80</v>
      </c>
      <c r="O421" t="s">
        <v>52</v>
      </c>
      <c r="P421" t="s">
        <v>37</v>
      </c>
      <c r="Q421">
        <v>43966.93</v>
      </c>
      <c r="R421">
        <v>3575.86</v>
      </c>
      <c r="S421">
        <v>4</v>
      </c>
      <c r="T421" t="s">
        <v>97</v>
      </c>
      <c r="U421" t="s">
        <v>87</v>
      </c>
      <c r="V421" t="s">
        <v>74</v>
      </c>
      <c r="W421" t="s">
        <v>56</v>
      </c>
      <c r="X421" t="s">
        <v>42</v>
      </c>
      <c r="Y421" t="s">
        <v>75</v>
      </c>
      <c r="Z421" t="s">
        <v>94</v>
      </c>
      <c r="AA421" s="9">
        <f>Table1[[#This Row],[Date]]</f>
        <v>45346</v>
      </c>
    </row>
    <row r="422" spans="1:27" x14ac:dyDescent="0.25">
      <c r="A422" t="s">
        <v>927</v>
      </c>
      <c r="B422" s="1">
        <v>45347</v>
      </c>
      <c r="C422" t="s">
        <v>103</v>
      </c>
      <c r="D422" t="s">
        <v>928</v>
      </c>
      <c r="E422" t="s">
        <v>91</v>
      </c>
      <c r="F422">
        <v>18</v>
      </c>
      <c r="G422" t="s">
        <v>62</v>
      </c>
      <c r="H422" t="s">
        <v>4088</v>
      </c>
      <c r="I422" t="s">
        <v>49</v>
      </c>
      <c r="J422" t="s">
        <v>33</v>
      </c>
      <c r="K422" t="s">
        <v>118</v>
      </c>
      <c r="L422">
        <v>6</v>
      </c>
      <c r="M422">
        <v>2</v>
      </c>
      <c r="N422" t="s">
        <v>51</v>
      </c>
      <c r="O422" t="s">
        <v>36</v>
      </c>
      <c r="P422" t="s">
        <v>63</v>
      </c>
      <c r="Q422">
        <v>17516.66</v>
      </c>
      <c r="R422">
        <v>1847.39</v>
      </c>
      <c r="S422">
        <v>1.7</v>
      </c>
      <c r="T422" t="s">
        <v>54</v>
      </c>
      <c r="U422" t="s">
        <v>93</v>
      </c>
      <c r="V422" t="s">
        <v>74</v>
      </c>
      <c r="W422" t="s">
        <v>56</v>
      </c>
      <c r="X422" t="s">
        <v>42</v>
      </c>
      <c r="Y422" t="s">
        <v>4089</v>
      </c>
      <c r="Z422" t="s">
        <v>4089</v>
      </c>
      <c r="AA422" s="9">
        <f>Table1[[#This Row],[Date]]</f>
        <v>45347</v>
      </c>
    </row>
    <row r="423" spans="1:27" x14ac:dyDescent="0.25">
      <c r="A423" t="s">
        <v>929</v>
      </c>
      <c r="B423" s="1">
        <v>45348</v>
      </c>
      <c r="C423" t="s">
        <v>103</v>
      </c>
      <c r="D423" t="s">
        <v>930</v>
      </c>
      <c r="E423" t="s">
        <v>47</v>
      </c>
      <c r="F423">
        <v>49</v>
      </c>
      <c r="G423" t="s">
        <v>70</v>
      </c>
      <c r="H423" t="s">
        <v>31</v>
      </c>
      <c r="I423" t="s">
        <v>32</v>
      </c>
      <c r="J423" t="s">
        <v>33</v>
      </c>
      <c r="K423" t="s">
        <v>100</v>
      </c>
      <c r="L423">
        <v>13</v>
      </c>
      <c r="M423">
        <v>4</v>
      </c>
      <c r="N423" t="s">
        <v>80</v>
      </c>
      <c r="O423" t="s">
        <v>81</v>
      </c>
      <c r="P423" t="s">
        <v>37</v>
      </c>
      <c r="Q423">
        <v>28676.55</v>
      </c>
      <c r="R423">
        <v>2116.1999999999998</v>
      </c>
      <c r="S423">
        <v>3.4</v>
      </c>
      <c r="T423" t="s">
        <v>97</v>
      </c>
      <c r="U423" t="s">
        <v>65</v>
      </c>
      <c r="V423" t="s">
        <v>83</v>
      </c>
      <c r="W423" t="s">
        <v>41</v>
      </c>
      <c r="X423" t="s">
        <v>42</v>
      </c>
      <c r="Y423" t="s">
        <v>43</v>
      </c>
      <c r="Z423" t="s">
        <v>76</v>
      </c>
      <c r="AA423" s="9">
        <f>Table1[[#This Row],[Date]]</f>
        <v>45348</v>
      </c>
    </row>
    <row r="424" spans="1:27" x14ac:dyDescent="0.25">
      <c r="A424" t="s">
        <v>931</v>
      </c>
      <c r="B424" s="1">
        <v>45349</v>
      </c>
      <c r="C424" t="s">
        <v>103</v>
      </c>
      <c r="D424" t="s">
        <v>932</v>
      </c>
      <c r="E424" t="s">
        <v>47</v>
      </c>
      <c r="F424">
        <v>42</v>
      </c>
      <c r="G424" t="s">
        <v>70</v>
      </c>
      <c r="H424" t="s">
        <v>4087</v>
      </c>
      <c r="I424" t="s">
        <v>32</v>
      </c>
      <c r="J424" t="s">
        <v>33</v>
      </c>
      <c r="K424" t="s">
        <v>71</v>
      </c>
      <c r="L424">
        <v>8</v>
      </c>
      <c r="M424">
        <v>2</v>
      </c>
      <c r="N424" t="s">
        <v>80</v>
      </c>
      <c r="O424" t="s">
        <v>73</v>
      </c>
      <c r="P424" t="s">
        <v>82</v>
      </c>
      <c r="Q424">
        <v>36024.050000000003</v>
      </c>
      <c r="R424">
        <v>2819.46</v>
      </c>
      <c r="S424">
        <v>2.2000000000000002</v>
      </c>
      <c r="T424" t="s">
        <v>64</v>
      </c>
      <c r="U424" t="s">
        <v>93</v>
      </c>
      <c r="V424" t="s">
        <v>74</v>
      </c>
      <c r="W424" t="s">
        <v>41</v>
      </c>
      <c r="X424" t="s">
        <v>57</v>
      </c>
      <c r="Y424" t="s">
        <v>43</v>
      </c>
      <c r="Z424" t="s">
        <v>84</v>
      </c>
      <c r="AA424" s="9">
        <f>Table1[[#This Row],[Date]]</f>
        <v>45349</v>
      </c>
    </row>
    <row r="425" spans="1:27" x14ac:dyDescent="0.25">
      <c r="A425" t="s">
        <v>933</v>
      </c>
      <c r="B425" s="1">
        <v>45350</v>
      </c>
      <c r="C425" t="s">
        <v>27</v>
      </c>
      <c r="D425" t="s">
        <v>934</v>
      </c>
      <c r="E425" t="s">
        <v>61</v>
      </c>
      <c r="F425">
        <v>46</v>
      </c>
      <c r="G425" t="s">
        <v>62</v>
      </c>
      <c r="H425" t="s">
        <v>4087</v>
      </c>
      <c r="I425" t="s">
        <v>32</v>
      </c>
      <c r="J425" t="s">
        <v>33</v>
      </c>
      <c r="K425" t="s">
        <v>71</v>
      </c>
      <c r="L425">
        <v>12</v>
      </c>
      <c r="M425">
        <v>4</v>
      </c>
      <c r="N425" t="s">
        <v>35</v>
      </c>
      <c r="O425" t="s">
        <v>36</v>
      </c>
      <c r="P425" t="s">
        <v>53</v>
      </c>
      <c r="Q425">
        <v>49996.47</v>
      </c>
      <c r="R425">
        <v>4753.41</v>
      </c>
      <c r="S425">
        <v>4.2</v>
      </c>
      <c r="T425" t="s">
        <v>92</v>
      </c>
      <c r="U425" t="s">
        <v>93</v>
      </c>
      <c r="V425" t="s">
        <v>55</v>
      </c>
      <c r="W425" t="s">
        <v>56</v>
      </c>
      <c r="X425" t="s">
        <v>42</v>
      </c>
      <c r="Y425" t="s">
        <v>113</v>
      </c>
      <c r="Z425" t="s">
        <v>84</v>
      </c>
      <c r="AA425" s="9">
        <f>Table1[[#This Row],[Date]]</f>
        <v>45350</v>
      </c>
    </row>
    <row r="426" spans="1:27" x14ac:dyDescent="0.25">
      <c r="A426" t="s">
        <v>935</v>
      </c>
      <c r="B426" s="1">
        <v>45351</v>
      </c>
      <c r="C426" t="s">
        <v>45</v>
      </c>
      <c r="D426" t="s">
        <v>936</v>
      </c>
      <c r="E426" t="s">
        <v>61</v>
      </c>
      <c r="F426">
        <v>24</v>
      </c>
      <c r="G426" t="s">
        <v>30</v>
      </c>
      <c r="H426" t="s">
        <v>48</v>
      </c>
      <c r="I426" t="s">
        <v>49</v>
      </c>
      <c r="J426" t="s">
        <v>33</v>
      </c>
      <c r="K426" t="s">
        <v>50</v>
      </c>
      <c r="L426">
        <v>12</v>
      </c>
      <c r="M426">
        <v>2</v>
      </c>
      <c r="N426" t="s">
        <v>72</v>
      </c>
      <c r="O426" t="s">
        <v>73</v>
      </c>
      <c r="P426" t="s">
        <v>63</v>
      </c>
      <c r="Q426">
        <v>23458.69</v>
      </c>
      <c r="R426">
        <v>544.29999999999995</v>
      </c>
      <c r="S426">
        <v>4.2</v>
      </c>
      <c r="T426" t="s">
        <v>92</v>
      </c>
      <c r="U426" t="s">
        <v>65</v>
      </c>
      <c r="V426" t="s">
        <v>74</v>
      </c>
      <c r="W426" t="s">
        <v>56</v>
      </c>
      <c r="X426" t="s">
        <v>42</v>
      </c>
      <c r="Y426" t="s">
        <v>43</v>
      </c>
      <c r="Z426" t="s">
        <v>94</v>
      </c>
      <c r="AA426" s="9">
        <f>Table1[[#This Row],[Date]]</f>
        <v>45351</v>
      </c>
    </row>
    <row r="427" spans="1:27" x14ac:dyDescent="0.25">
      <c r="A427" t="s">
        <v>937</v>
      </c>
      <c r="B427" s="1">
        <v>45352</v>
      </c>
      <c r="C427" t="s">
        <v>59</v>
      </c>
      <c r="D427" t="s">
        <v>938</v>
      </c>
      <c r="E427" t="s">
        <v>69</v>
      </c>
      <c r="F427">
        <v>66</v>
      </c>
      <c r="G427" t="s">
        <v>62</v>
      </c>
      <c r="H427" t="s">
        <v>4087</v>
      </c>
      <c r="I427" t="s">
        <v>32</v>
      </c>
      <c r="J427" t="s">
        <v>33</v>
      </c>
      <c r="K427" t="s">
        <v>71</v>
      </c>
      <c r="L427">
        <v>2</v>
      </c>
      <c r="M427">
        <v>2</v>
      </c>
      <c r="N427" t="s">
        <v>80</v>
      </c>
      <c r="O427" t="s">
        <v>81</v>
      </c>
      <c r="P427" t="s">
        <v>37</v>
      </c>
      <c r="Q427">
        <v>23120.37</v>
      </c>
      <c r="R427">
        <v>164.57</v>
      </c>
      <c r="S427">
        <v>4.0999999999999996</v>
      </c>
      <c r="T427" t="s">
        <v>92</v>
      </c>
      <c r="U427" t="s">
        <v>39</v>
      </c>
      <c r="V427" t="s">
        <v>83</v>
      </c>
      <c r="W427" t="s">
        <v>101</v>
      </c>
      <c r="X427" t="s">
        <v>42</v>
      </c>
      <c r="Y427" t="s">
        <v>75</v>
      </c>
      <c r="Z427" t="s">
        <v>4089</v>
      </c>
      <c r="AA427" s="9">
        <f>Table1[[#This Row],[Date]]</f>
        <v>45352</v>
      </c>
    </row>
    <row r="428" spans="1:27" x14ac:dyDescent="0.25">
      <c r="A428" t="s">
        <v>939</v>
      </c>
      <c r="B428" s="1">
        <v>45353</v>
      </c>
      <c r="C428" t="s">
        <v>59</v>
      </c>
      <c r="D428" t="s">
        <v>940</v>
      </c>
      <c r="E428" t="s">
        <v>29</v>
      </c>
      <c r="F428">
        <v>20</v>
      </c>
      <c r="G428" t="s">
        <v>62</v>
      </c>
      <c r="H428" t="s">
        <v>4088</v>
      </c>
      <c r="I428" t="s">
        <v>49</v>
      </c>
      <c r="J428" t="s">
        <v>33</v>
      </c>
      <c r="K428" t="s">
        <v>118</v>
      </c>
      <c r="L428">
        <v>3</v>
      </c>
      <c r="M428">
        <v>4</v>
      </c>
      <c r="N428" t="s">
        <v>80</v>
      </c>
      <c r="O428" t="s">
        <v>52</v>
      </c>
      <c r="P428" t="s">
        <v>53</v>
      </c>
      <c r="Q428">
        <v>42601.65</v>
      </c>
      <c r="R428">
        <v>3039.79</v>
      </c>
      <c r="S428">
        <v>3.1</v>
      </c>
      <c r="T428" t="s">
        <v>64</v>
      </c>
      <c r="U428" t="s">
        <v>65</v>
      </c>
      <c r="V428" t="s">
        <v>83</v>
      </c>
      <c r="W428" t="s">
        <v>101</v>
      </c>
      <c r="X428" t="s">
        <v>42</v>
      </c>
      <c r="Y428" t="s">
        <v>66</v>
      </c>
      <c r="Z428" t="s">
        <v>84</v>
      </c>
      <c r="AA428" s="9">
        <f>Table1[[#This Row],[Date]]</f>
        <v>45353</v>
      </c>
    </row>
    <row r="429" spans="1:27" x14ac:dyDescent="0.25">
      <c r="A429" t="s">
        <v>941</v>
      </c>
      <c r="B429" s="1">
        <v>45354</v>
      </c>
      <c r="C429" t="s">
        <v>45</v>
      </c>
      <c r="D429" t="s">
        <v>942</v>
      </c>
      <c r="E429" t="s">
        <v>69</v>
      </c>
      <c r="F429">
        <v>37</v>
      </c>
      <c r="G429" t="s">
        <v>30</v>
      </c>
      <c r="H429" t="s">
        <v>4088</v>
      </c>
      <c r="I429" t="s">
        <v>49</v>
      </c>
      <c r="J429" t="s">
        <v>33</v>
      </c>
      <c r="K429" t="s">
        <v>118</v>
      </c>
      <c r="L429">
        <v>2</v>
      </c>
      <c r="M429">
        <v>5</v>
      </c>
      <c r="N429" t="s">
        <v>80</v>
      </c>
      <c r="O429" t="s">
        <v>73</v>
      </c>
      <c r="P429" t="s">
        <v>82</v>
      </c>
      <c r="Q429">
        <v>40858.65</v>
      </c>
      <c r="R429">
        <v>4745.49</v>
      </c>
      <c r="S429">
        <v>2.1</v>
      </c>
      <c r="T429" t="s">
        <v>64</v>
      </c>
      <c r="U429" t="s">
        <v>93</v>
      </c>
      <c r="V429" t="s">
        <v>83</v>
      </c>
      <c r="W429" t="s">
        <v>41</v>
      </c>
      <c r="X429" t="s">
        <v>42</v>
      </c>
      <c r="Y429" t="s">
        <v>43</v>
      </c>
      <c r="Z429" t="s">
        <v>4089</v>
      </c>
      <c r="AA429" s="9">
        <f>Table1[[#This Row],[Date]]</f>
        <v>45354</v>
      </c>
    </row>
    <row r="430" spans="1:27" x14ac:dyDescent="0.25">
      <c r="A430" t="s">
        <v>943</v>
      </c>
      <c r="B430" s="1">
        <v>45355</v>
      </c>
      <c r="C430" t="s">
        <v>59</v>
      </c>
      <c r="D430" t="s">
        <v>944</v>
      </c>
      <c r="E430" t="s">
        <v>61</v>
      </c>
      <c r="F430">
        <v>37</v>
      </c>
      <c r="G430" t="s">
        <v>30</v>
      </c>
      <c r="H430" t="s">
        <v>31</v>
      </c>
      <c r="I430" t="s">
        <v>32</v>
      </c>
      <c r="J430" t="s">
        <v>33</v>
      </c>
      <c r="K430" t="s">
        <v>100</v>
      </c>
      <c r="L430">
        <v>6</v>
      </c>
      <c r="M430">
        <v>4</v>
      </c>
      <c r="N430" t="s">
        <v>72</v>
      </c>
      <c r="O430" t="s">
        <v>36</v>
      </c>
      <c r="P430" t="s">
        <v>53</v>
      </c>
      <c r="Q430">
        <v>37360.57</v>
      </c>
      <c r="R430">
        <v>4948.62</v>
      </c>
      <c r="S430">
        <v>4.2</v>
      </c>
      <c r="T430" t="s">
        <v>92</v>
      </c>
      <c r="U430" t="s">
        <v>93</v>
      </c>
      <c r="V430" t="s">
        <v>55</v>
      </c>
      <c r="W430" t="s">
        <v>41</v>
      </c>
      <c r="X430" t="s">
        <v>42</v>
      </c>
      <c r="Y430" t="s">
        <v>66</v>
      </c>
      <c r="Z430" t="s">
        <v>76</v>
      </c>
      <c r="AA430" s="9">
        <f>Table1[[#This Row],[Date]]</f>
        <v>45355</v>
      </c>
    </row>
    <row r="431" spans="1:27" x14ac:dyDescent="0.25">
      <c r="A431" t="s">
        <v>945</v>
      </c>
      <c r="B431" s="1">
        <v>45356</v>
      </c>
      <c r="C431" t="s">
        <v>45</v>
      </c>
      <c r="D431" t="s">
        <v>946</v>
      </c>
      <c r="E431" t="s">
        <v>91</v>
      </c>
      <c r="F431">
        <v>47</v>
      </c>
      <c r="G431" t="s">
        <v>70</v>
      </c>
      <c r="H431" t="s">
        <v>31</v>
      </c>
      <c r="I431" t="s">
        <v>32</v>
      </c>
      <c r="J431" t="s">
        <v>33</v>
      </c>
      <c r="K431" t="s">
        <v>100</v>
      </c>
      <c r="L431">
        <v>7</v>
      </c>
      <c r="M431">
        <v>1</v>
      </c>
      <c r="N431" t="s">
        <v>51</v>
      </c>
      <c r="O431" t="s">
        <v>52</v>
      </c>
      <c r="P431" t="s">
        <v>37</v>
      </c>
      <c r="Q431">
        <v>24771.79</v>
      </c>
      <c r="R431">
        <v>2420.8200000000002</v>
      </c>
      <c r="S431">
        <v>1.7</v>
      </c>
      <c r="T431" t="s">
        <v>54</v>
      </c>
      <c r="U431" t="s">
        <v>65</v>
      </c>
      <c r="V431" t="s">
        <v>40</v>
      </c>
      <c r="W431" t="s">
        <v>41</v>
      </c>
      <c r="X431" t="s">
        <v>42</v>
      </c>
      <c r="Y431" t="s">
        <v>4089</v>
      </c>
      <c r="Z431" t="s">
        <v>94</v>
      </c>
      <c r="AA431" s="9">
        <f>Table1[[#This Row],[Date]]</f>
        <v>45356</v>
      </c>
    </row>
    <row r="432" spans="1:27" x14ac:dyDescent="0.25">
      <c r="A432" t="s">
        <v>947</v>
      </c>
      <c r="B432" s="1">
        <v>45357</v>
      </c>
      <c r="C432" t="s">
        <v>59</v>
      </c>
      <c r="D432" t="s">
        <v>948</v>
      </c>
      <c r="E432" t="s">
        <v>61</v>
      </c>
      <c r="F432">
        <v>52</v>
      </c>
      <c r="G432" t="s">
        <v>70</v>
      </c>
      <c r="H432" t="s">
        <v>4087</v>
      </c>
      <c r="I432" t="s">
        <v>32</v>
      </c>
      <c r="J432" t="s">
        <v>33</v>
      </c>
      <c r="K432" t="s">
        <v>71</v>
      </c>
      <c r="L432">
        <v>11</v>
      </c>
      <c r="M432">
        <v>2</v>
      </c>
      <c r="N432" t="s">
        <v>51</v>
      </c>
      <c r="O432" t="s">
        <v>36</v>
      </c>
      <c r="P432" t="s">
        <v>53</v>
      </c>
      <c r="Q432">
        <v>18225.14</v>
      </c>
      <c r="R432">
        <v>2340.41</v>
      </c>
      <c r="S432">
        <v>2.2000000000000002</v>
      </c>
      <c r="T432" t="s">
        <v>64</v>
      </c>
      <c r="U432" t="s">
        <v>87</v>
      </c>
      <c r="V432" t="s">
        <v>74</v>
      </c>
      <c r="W432" t="s">
        <v>101</v>
      </c>
      <c r="X432" t="s">
        <v>42</v>
      </c>
      <c r="Y432" t="s">
        <v>113</v>
      </c>
      <c r="Z432" t="s">
        <v>88</v>
      </c>
      <c r="AA432" s="9">
        <f>Table1[[#This Row],[Date]]</f>
        <v>45357</v>
      </c>
    </row>
    <row r="433" spans="1:27" x14ac:dyDescent="0.25">
      <c r="A433" t="s">
        <v>949</v>
      </c>
      <c r="B433" s="1">
        <v>45358</v>
      </c>
      <c r="C433" t="s">
        <v>103</v>
      </c>
      <c r="D433" t="s">
        <v>950</v>
      </c>
      <c r="E433" t="s">
        <v>29</v>
      </c>
      <c r="F433">
        <v>52</v>
      </c>
      <c r="G433" t="s">
        <v>62</v>
      </c>
      <c r="H433" t="s">
        <v>79</v>
      </c>
      <c r="I433" t="s">
        <v>49</v>
      </c>
      <c r="J433" t="s">
        <v>33</v>
      </c>
      <c r="K433" t="s">
        <v>34</v>
      </c>
      <c r="L433">
        <v>10</v>
      </c>
      <c r="M433">
        <v>3</v>
      </c>
      <c r="N433" t="s">
        <v>80</v>
      </c>
      <c r="O433" t="s">
        <v>81</v>
      </c>
      <c r="P433" t="s">
        <v>37</v>
      </c>
      <c r="Q433">
        <v>31610.33</v>
      </c>
      <c r="R433">
        <v>3224.82</v>
      </c>
      <c r="S433">
        <v>1.7</v>
      </c>
      <c r="T433" t="s">
        <v>97</v>
      </c>
      <c r="U433" t="s">
        <v>87</v>
      </c>
      <c r="V433" t="s">
        <v>83</v>
      </c>
      <c r="W433" t="s">
        <v>101</v>
      </c>
      <c r="X433" t="s">
        <v>42</v>
      </c>
      <c r="Y433" t="s">
        <v>113</v>
      </c>
      <c r="Z433" t="s">
        <v>94</v>
      </c>
      <c r="AA433" s="9">
        <f>Table1[[#This Row],[Date]]</f>
        <v>45358</v>
      </c>
    </row>
    <row r="434" spans="1:27" x14ac:dyDescent="0.25">
      <c r="A434" t="s">
        <v>951</v>
      </c>
      <c r="B434" s="1">
        <v>45359</v>
      </c>
      <c r="C434" t="s">
        <v>59</v>
      </c>
      <c r="D434" t="s">
        <v>952</v>
      </c>
      <c r="E434" t="s">
        <v>61</v>
      </c>
      <c r="F434">
        <v>66</v>
      </c>
      <c r="G434" t="s">
        <v>30</v>
      </c>
      <c r="H434" t="s">
        <v>48</v>
      </c>
      <c r="I434" t="s">
        <v>49</v>
      </c>
      <c r="J434" t="s">
        <v>33</v>
      </c>
      <c r="K434" t="s">
        <v>50</v>
      </c>
      <c r="L434">
        <v>9</v>
      </c>
      <c r="M434">
        <v>2</v>
      </c>
      <c r="N434" t="s">
        <v>80</v>
      </c>
      <c r="O434" t="s">
        <v>81</v>
      </c>
      <c r="P434" t="s">
        <v>53</v>
      </c>
      <c r="Q434">
        <v>44182.49</v>
      </c>
      <c r="R434">
        <v>2778.17</v>
      </c>
      <c r="S434">
        <v>3.7</v>
      </c>
      <c r="T434" t="s">
        <v>92</v>
      </c>
      <c r="U434" t="s">
        <v>87</v>
      </c>
      <c r="V434" t="s">
        <v>40</v>
      </c>
      <c r="W434" t="s">
        <v>101</v>
      </c>
      <c r="X434" t="s">
        <v>57</v>
      </c>
      <c r="Y434" t="s">
        <v>113</v>
      </c>
      <c r="Z434" t="s">
        <v>88</v>
      </c>
      <c r="AA434" s="9">
        <f>Table1[[#This Row],[Date]]</f>
        <v>45359</v>
      </c>
    </row>
    <row r="435" spans="1:27" x14ac:dyDescent="0.25">
      <c r="A435" t="s">
        <v>953</v>
      </c>
      <c r="B435" s="1">
        <v>45360</v>
      </c>
      <c r="C435" t="s">
        <v>45</v>
      </c>
      <c r="D435" t="s">
        <v>954</v>
      </c>
      <c r="E435" t="s">
        <v>29</v>
      </c>
      <c r="F435">
        <v>56</v>
      </c>
      <c r="G435" t="s">
        <v>70</v>
      </c>
      <c r="H435" t="s">
        <v>79</v>
      </c>
      <c r="I435" t="s">
        <v>49</v>
      </c>
      <c r="J435" t="s">
        <v>33</v>
      </c>
      <c r="K435" t="s">
        <v>34</v>
      </c>
      <c r="L435">
        <v>8</v>
      </c>
      <c r="M435">
        <v>1</v>
      </c>
      <c r="N435" t="s">
        <v>51</v>
      </c>
      <c r="O435" t="s">
        <v>52</v>
      </c>
      <c r="P435" t="s">
        <v>63</v>
      </c>
      <c r="Q435">
        <v>44537.54</v>
      </c>
      <c r="R435">
        <v>3170.44</v>
      </c>
      <c r="S435">
        <v>3.7</v>
      </c>
      <c r="T435" t="s">
        <v>92</v>
      </c>
      <c r="U435" t="s">
        <v>87</v>
      </c>
      <c r="V435" t="s">
        <v>83</v>
      </c>
      <c r="W435" t="s">
        <v>41</v>
      </c>
      <c r="X435" t="s">
        <v>42</v>
      </c>
      <c r="Y435" t="s">
        <v>4089</v>
      </c>
      <c r="Z435" t="s">
        <v>84</v>
      </c>
      <c r="AA435" s="9">
        <f>Table1[[#This Row],[Date]]</f>
        <v>45360</v>
      </c>
    </row>
    <row r="436" spans="1:27" x14ac:dyDescent="0.25">
      <c r="A436" t="s">
        <v>955</v>
      </c>
      <c r="B436" s="1">
        <v>45361</v>
      </c>
      <c r="C436" t="s">
        <v>45</v>
      </c>
      <c r="D436" t="s">
        <v>956</v>
      </c>
      <c r="E436" t="s">
        <v>29</v>
      </c>
      <c r="F436">
        <v>44</v>
      </c>
      <c r="G436" t="s">
        <v>62</v>
      </c>
      <c r="H436" t="s">
        <v>4087</v>
      </c>
      <c r="I436" t="s">
        <v>32</v>
      </c>
      <c r="J436" t="s">
        <v>33</v>
      </c>
      <c r="K436" t="s">
        <v>71</v>
      </c>
      <c r="L436">
        <v>13</v>
      </c>
      <c r="M436">
        <v>3</v>
      </c>
      <c r="N436" t="s">
        <v>51</v>
      </c>
      <c r="O436" t="s">
        <v>36</v>
      </c>
      <c r="P436" t="s">
        <v>53</v>
      </c>
      <c r="Q436">
        <v>8099.42</v>
      </c>
      <c r="R436">
        <v>4370</v>
      </c>
      <c r="S436">
        <v>3.6</v>
      </c>
      <c r="T436" t="s">
        <v>92</v>
      </c>
      <c r="U436" t="s">
        <v>65</v>
      </c>
      <c r="V436" t="s">
        <v>83</v>
      </c>
      <c r="W436" t="s">
        <v>56</v>
      </c>
      <c r="X436" t="s">
        <v>42</v>
      </c>
      <c r="Y436" t="s">
        <v>75</v>
      </c>
      <c r="Z436" t="s">
        <v>88</v>
      </c>
      <c r="AA436" s="9">
        <f>Table1[[#This Row],[Date]]</f>
        <v>45361</v>
      </c>
    </row>
    <row r="437" spans="1:27" x14ac:dyDescent="0.25">
      <c r="A437" t="s">
        <v>957</v>
      </c>
      <c r="B437" s="1">
        <v>45362</v>
      </c>
      <c r="C437" t="s">
        <v>45</v>
      </c>
      <c r="D437" t="s">
        <v>958</v>
      </c>
      <c r="E437" t="s">
        <v>29</v>
      </c>
      <c r="F437">
        <v>43</v>
      </c>
      <c r="G437" t="s">
        <v>30</v>
      </c>
      <c r="H437" t="s">
        <v>4087</v>
      </c>
      <c r="I437" t="s">
        <v>32</v>
      </c>
      <c r="J437" t="s">
        <v>33</v>
      </c>
      <c r="K437" t="s">
        <v>71</v>
      </c>
      <c r="L437">
        <v>6</v>
      </c>
      <c r="M437">
        <v>3</v>
      </c>
      <c r="N437" t="s">
        <v>35</v>
      </c>
      <c r="O437" t="s">
        <v>36</v>
      </c>
      <c r="P437" t="s">
        <v>63</v>
      </c>
      <c r="Q437">
        <v>23132.46</v>
      </c>
      <c r="R437">
        <v>3731.53</v>
      </c>
      <c r="S437">
        <v>2.7</v>
      </c>
      <c r="T437" t="s">
        <v>97</v>
      </c>
      <c r="U437" t="s">
        <v>39</v>
      </c>
      <c r="V437" t="s">
        <v>55</v>
      </c>
      <c r="W437" t="s">
        <v>41</v>
      </c>
      <c r="X437" t="s">
        <v>42</v>
      </c>
      <c r="Y437" t="s">
        <v>66</v>
      </c>
      <c r="Z437" t="s">
        <v>4089</v>
      </c>
      <c r="AA437" s="9">
        <f>Table1[[#This Row],[Date]]</f>
        <v>45362</v>
      </c>
    </row>
    <row r="438" spans="1:27" x14ac:dyDescent="0.25">
      <c r="A438" t="s">
        <v>959</v>
      </c>
      <c r="B438" s="1">
        <v>45363</v>
      </c>
      <c r="C438" t="s">
        <v>45</v>
      </c>
      <c r="D438" t="s">
        <v>960</v>
      </c>
      <c r="E438" t="s">
        <v>29</v>
      </c>
      <c r="F438">
        <v>31</v>
      </c>
      <c r="G438" t="s">
        <v>62</v>
      </c>
      <c r="H438" t="s">
        <v>79</v>
      </c>
      <c r="I438" t="s">
        <v>49</v>
      </c>
      <c r="J438" t="s">
        <v>33</v>
      </c>
      <c r="K438" t="s">
        <v>34</v>
      </c>
      <c r="L438">
        <v>4</v>
      </c>
      <c r="M438">
        <v>4</v>
      </c>
      <c r="N438" t="s">
        <v>80</v>
      </c>
      <c r="O438" t="s">
        <v>36</v>
      </c>
      <c r="P438" t="s">
        <v>37</v>
      </c>
      <c r="Q438">
        <v>24841.93</v>
      </c>
      <c r="R438">
        <v>2484.39</v>
      </c>
      <c r="S438">
        <v>1.4</v>
      </c>
      <c r="T438" t="s">
        <v>54</v>
      </c>
      <c r="U438" t="s">
        <v>87</v>
      </c>
      <c r="V438" t="s">
        <v>55</v>
      </c>
      <c r="W438" t="s">
        <v>101</v>
      </c>
      <c r="X438" t="s">
        <v>42</v>
      </c>
      <c r="Y438" t="s">
        <v>43</v>
      </c>
      <c r="Z438" t="s">
        <v>88</v>
      </c>
      <c r="AA438" s="9">
        <f>Table1[[#This Row],[Date]]</f>
        <v>45363</v>
      </c>
    </row>
    <row r="439" spans="1:27" x14ac:dyDescent="0.25">
      <c r="A439" t="s">
        <v>961</v>
      </c>
      <c r="B439" s="1">
        <v>45364</v>
      </c>
      <c r="C439" t="s">
        <v>45</v>
      </c>
      <c r="D439" t="s">
        <v>962</v>
      </c>
      <c r="E439" t="s">
        <v>29</v>
      </c>
      <c r="F439">
        <v>34</v>
      </c>
      <c r="G439" t="s">
        <v>70</v>
      </c>
      <c r="H439" t="s">
        <v>48</v>
      </c>
      <c r="I439" t="s">
        <v>49</v>
      </c>
      <c r="J439" t="s">
        <v>33</v>
      </c>
      <c r="K439" t="s">
        <v>50</v>
      </c>
      <c r="L439">
        <v>10</v>
      </c>
      <c r="M439">
        <v>5</v>
      </c>
      <c r="N439" t="s">
        <v>51</v>
      </c>
      <c r="O439" t="s">
        <v>36</v>
      </c>
      <c r="P439" t="s">
        <v>63</v>
      </c>
      <c r="Q439">
        <v>48947.92</v>
      </c>
      <c r="R439">
        <v>2309.3200000000002</v>
      </c>
      <c r="S439">
        <v>4.5999999999999996</v>
      </c>
      <c r="T439" t="s">
        <v>38</v>
      </c>
      <c r="U439" t="s">
        <v>93</v>
      </c>
      <c r="V439" t="s">
        <v>40</v>
      </c>
      <c r="W439" t="s">
        <v>41</v>
      </c>
      <c r="X439" t="s">
        <v>42</v>
      </c>
      <c r="Y439" t="s">
        <v>75</v>
      </c>
      <c r="Z439" t="s">
        <v>84</v>
      </c>
      <c r="AA439" s="9">
        <f>Table1[[#This Row],[Date]]</f>
        <v>45364</v>
      </c>
    </row>
    <row r="440" spans="1:27" x14ac:dyDescent="0.25">
      <c r="A440" t="s">
        <v>963</v>
      </c>
      <c r="B440" s="1">
        <v>45365</v>
      </c>
      <c r="C440" t="s">
        <v>27</v>
      </c>
      <c r="D440" t="s">
        <v>964</v>
      </c>
      <c r="E440" t="s">
        <v>91</v>
      </c>
      <c r="F440">
        <v>35</v>
      </c>
      <c r="G440" t="s">
        <v>70</v>
      </c>
      <c r="H440" t="s">
        <v>79</v>
      </c>
      <c r="I440" t="s">
        <v>49</v>
      </c>
      <c r="J440" t="s">
        <v>33</v>
      </c>
      <c r="K440" t="s">
        <v>34</v>
      </c>
      <c r="L440">
        <v>14</v>
      </c>
      <c r="M440">
        <v>4</v>
      </c>
      <c r="N440" t="s">
        <v>35</v>
      </c>
      <c r="O440" t="s">
        <v>81</v>
      </c>
      <c r="P440" t="s">
        <v>53</v>
      </c>
      <c r="Q440">
        <v>34865.910000000003</v>
      </c>
      <c r="R440">
        <v>3198.01</v>
      </c>
      <c r="S440">
        <v>3</v>
      </c>
      <c r="T440" t="s">
        <v>97</v>
      </c>
      <c r="U440" t="s">
        <v>87</v>
      </c>
      <c r="V440" t="s">
        <v>83</v>
      </c>
      <c r="W440" t="s">
        <v>41</v>
      </c>
      <c r="X440" t="s">
        <v>42</v>
      </c>
      <c r="Y440" t="s">
        <v>113</v>
      </c>
      <c r="Z440" t="s">
        <v>84</v>
      </c>
      <c r="AA440" s="9">
        <f>Table1[[#This Row],[Date]]</f>
        <v>45365</v>
      </c>
    </row>
    <row r="441" spans="1:27" x14ac:dyDescent="0.25">
      <c r="A441" t="s">
        <v>965</v>
      </c>
      <c r="B441" s="1">
        <v>45366</v>
      </c>
      <c r="C441" t="s">
        <v>27</v>
      </c>
      <c r="D441" t="s">
        <v>966</v>
      </c>
      <c r="E441" t="s">
        <v>69</v>
      </c>
      <c r="F441">
        <v>62</v>
      </c>
      <c r="G441" t="s">
        <v>30</v>
      </c>
      <c r="H441" t="s">
        <v>31</v>
      </c>
      <c r="I441" t="s">
        <v>32</v>
      </c>
      <c r="J441" t="s">
        <v>33</v>
      </c>
      <c r="K441" t="s">
        <v>100</v>
      </c>
      <c r="L441">
        <v>6</v>
      </c>
      <c r="M441">
        <v>3</v>
      </c>
      <c r="N441" t="s">
        <v>72</v>
      </c>
      <c r="O441" t="s">
        <v>36</v>
      </c>
      <c r="P441" t="s">
        <v>63</v>
      </c>
      <c r="Q441">
        <v>22140.58</v>
      </c>
      <c r="R441">
        <v>2278.5300000000002</v>
      </c>
      <c r="S441">
        <v>2.6</v>
      </c>
      <c r="T441" t="s">
        <v>97</v>
      </c>
      <c r="U441" t="s">
        <v>39</v>
      </c>
      <c r="V441" t="s">
        <v>74</v>
      </c>
      <c r="W441" t="s">
        <v>41</v>
      </c>
      <c r="X441" t="s">
        <v>42</v>
      </c>
      <c r="Y441" t="s">
        <v>113</v>
      </c>
      <c r="Z441" t="s">
        <v>94</v>
      </c>
      <c r="AA441" s="9">
        <f>Table1[[#This Row],[Date]]</f>
        <v>45366</v>
      </c>
    </row>
    <row r="442" spans="1:27" x14ac:dyDescent="0.25">
      <c r="A442" t="s">
        <v>967</v>
      </c>
      <c r="B442" s="1">
        <v>45367</v>
      </c>
      <c r="C442" t="s">
        <v>59</v>
      </c>
      <c r="D442" t="s">
        <v>968</v>
      </c>
      <c r="E442" t="s">
        <v>47</v>
      </c>
      <c r="F442">
        <v>69</v>
      </c>
      <c r="G442" t="s">
        <v>62</v>
      </c>
      <c r="H442" t="s">
        <v>4088</v>
      </c>
      <c r="I442" t="s">
        <v>49</v>
      </c>
      <c r="J442" t="s">
        <v>33</v>
      </c>
      <c r="K442" t="s">
        <v>118</v>
      </c>
      <c r="L442">
        <v>4</v>
      </c>
      <c r="M442">
        <v>3</v>
      </c>
      <c r="N442" t="s">
        <v>80</v>
      </c>
      <c r="O442" t="s">
        <v>81</v>
      </c>
      <c r="P442" t="s">
        <v>37</v>
      </c>
      <c r="Q442">
        <v>4224.72</v>
      </c>
      <c r="R442">
        <v>2288.9</v>
      </c>
      <c r="S442">
        <v>3.4</v>
      </c>
      <c r="T442" t="s">
        <v>64</v>
      </c>
      <c r="U442" t="s">
        <v>65</v>
      </c>
      <c r="V442" t="s">
        <v>74</v>
      </c>
      <c r="W442" t="s">
        <v>41</v>
      </c>
      <c r="X442" t="s">
        <v>57</v>
      </c>
      <c r="Y442" t="s">
        <v>75</v>
      </c>
      <c r="Z442" t="s">
        <v>84</v>
      </c>
      <c r="AA442" s="9">
        <f>Table1[[#This Row],[Date]]</f>
        <v>45367</v>
      </c>
    </row>
    <row r="443" spans="1:27" x14ac:dyDescent="0.25">
      <c r="A443" t="s">
        <v>969</v>
      </c>
      <c r="B443" s="1">
        <v>45368</v>
      </c>
      <c r="C443" t="s">
        <v>45</v>
      </c>
      <c r="D443" t="s">
        <v>970</v>
      </c>
      <c r="E443" t="s">
        <v>69</v>
      </c>
      <c r="F443">
        <v>46</v>
      </c>
      <c r="G443" t="s">
        <v>30</v>
      </c>
      <c r="H443" t="s">
        <v>31</v>
      </c>
      <c r="I443" t="s">
        <v>32</v>
      </c>
      <c r="J443" t="s">
        <v>33</v>
      </c>
      <c r="K443" t="s">
        <v>100</v>
      </c>
      <c r="L443">
        <v>4</v>
      </c>
      <c r="M443">
        <v>5</v>
      </c>
      <c r="N443" t="s">
        <v>51</v>
      </c>
      <c r="O443" t="s">
        <v>36</v>
      </c>
      <c r="P443" t="s">
        <v>53</v>
      </c>
      <c r="Q443">
        <v>29573.1</v>
      </c>
      <c r="R443">
        <v>81.53</v>
      </c>
      <c r="S443">
        <v>1.8</v>
      </c>
      <c r="T443" t="s">
        <v>54</v>
      </c>
      <c r="U443" t="s">
        <v>39</v>
      </c>
      <c r="V443" t="s">
        <v>74</v>
      </c>
      <c r="W443" t="s">
        <v>101</v>
      </c>
      <c r="X443" t="s">
        <v>57</v>
      </c>
      <c r="Y443" t="s">
        <v>66</v>
      </c>
      <c r="Z443" t="s">
        <v>4089</v>
      </c>
      <c r="AA443" s="9">
        <f>Table1[[#This Row],[Date]]</f>
        <v>45368</v>
      </c>
    </row>
    <row r="444" spans="1:27" x14ac:dyDescent="0.25">
      <c r="A444" t="s">
        <v>971</v>
      </c>
      <c r="B444" s="1">
        <v>45369</v>
      </c>
      <c r="C444" t="s">
        <v>59</v>
      </c>
      <c r="D444" t="s">
        <v>972</v>
      </c>
      <c r="E444" t="s">
        <v>29</v>
      </c>
      <c r="F444">
        <v>37</v>
      </c>
      <c r="G444" t="s">
        <v>70</v>
      </c>
      <c r="H444" t="s">
        <v>4088</v>
      </c>
      <c r="I444" t="s">
        <v>49</v>
      </c>
      <c r="J444" t="s">
        <v>33</v>
      </c>
      <c r="K444" t="s">
        <v>118</v>
      </c>
      <c r="L444">
        <v>4</v>
      </c>
      <c r="M444">
        <v>2</v>
      </c>
      <c r="N444" t="s">
        <v>80</v>
      </c>
      <c r="O444" t="s">
        <v>36</v>
      </c>
      <c r="P444" t="s">
        <v>63</v>
      </c>
      <c r="Q444">
        <v>7515.57</v>
      </c>
      <c r="R444">
        <v>870.32</v>
      </c>
      <c r="S444">
        <v>1.5</v>
      </c>
      <c r="T444" t="s">
        <v>97</v>
      </c>
      <c r="U444" t="s">
        <v>39</v>
      </c>
      <c r="V444" t="s">
        <v>40</v>
      </c>
      <c r="W444" t="s">
        <v>41</v>
      </c>
      <c r="X444" t="s">
        <v>57</v>
      </c>
      <c r="Y444" t="s">
        <v>75</v>
      </c>
      <c r="Z444" t="s">
        <v>88</v>
      </c>
      <c r="AA444" s="9">
        <f>Table1[[#This Row],[Date]]</f>
        <v>45369</v>
      </c>
    </row>
    <row r="445" spans="1:27" x14ac:dyDescent="0.25">
      <c r="A445" t="s">
        <v>973</v>
      </c>
      <c r="B445" s="1">
        <v>45370</v>
      </c>
      <c r="C445" t="s">
        <v>45</v>
      </c>
      <c r="D445" t="s">
        <v>974</v>
      </c>
      <c r="E445" t="s">
        <v>91</v>
      </c>
      <c r="F445">
        <v>44</v>
      </c>
      <c r="G445" t="s">
        <v>70</v>
      </c>
      <c r="H445" t="s">
        <v>4087</v>
      </c>
      <c r="I445" t="s">
        <v>32</v>
      </c>
      <c r="J445" t="s">
        <v>33</v>
      </c>
      <c r="K445" t="s">
        <v>71</v>
      </c>
      <c r="L445">
        <v>7</v>
      </c>
      <c r="M445">
        <v>5</v>
      </c>
      <c r="N445" t="s">
        <v>35</v>
      </c>
      <c r="O445" t="s">
        <v>73</v>
      </c>
      <c r="P445" t="s">
        <v>63</v>
      </c>
      <c r="Q445">
        <v>42219.15</v>
      </c>
      <c r="R445">
        <v>2442.5700000000002</v>
      </c>
      <c r="S445">
        <v>2.6</v>
      </c>
      <c r="T445" t="s">
        <v>64</v>
      </c>
      <c r="U445" t="s">
        <v>39</v>
      </c>
      <c r="V445" t="s">
        <v>55</v>
      </c>
      <c r="W445" t="s">
        <v>101</v>
      </c>
      <c r="X445" t="s">
        <v>42</v>
      </c>
      <c r="Y445" t="s">
        <v>4089</v>
      </c>
      <c r="Z445" t="s">
        <v>76</v>
      </c>
      <c r="AA445" s="9">
        <f>Table1[[#This Row],[Date]]</f>
        <v>45370</v>
      </c>
    </row>
    <row r="446" spans="1:27" x14ac:dyDescent="0.25">
      <c r="A446" t="s">
        <v>975</v>
      </c>
      <c r="B446" s="1">
        <v>45371</v>
      </c>
      <c r="C446" t="s">
        <v>45</v>
      </c>
      <c r="D446" t="s">
        <v>976</v>
      </c>
      <c r="E446" t="s">
        <v>61</v>
      </c>
      <c r="F446">
        <v>35</v>
      </c>
      <c r="G446" t="s">
        <v>62</v>
      </c>
      <c r="H446" t="s">
        <v>48</v>
      </c>
      <c r="I446" t="s">
        <v>49</v>
      </c>
      <c r="J446" t="s">
        <v>33</v>
      </c>
      <c r="K446" t="s">
        <v>50</v>
      </c>
      <c r="L446">
        <v>2</v>
      </c>
      <c r="M446">
        <v>4</v>
      </c>
      <c r="N446" t="s">
        <v>51</v>
      </c>
      <c r="O446" t="s">
        <v>73</v>
      </c>
      <c r="P446" t="s">
        <v>82</v>
      </c>
      <c r="Q446">
        <v>38368.379999999997</v>
      </c>
      <c r="R446">
        <v>4113.2700000000004</v>
      </c>
      <c r="S446">
        <v>1.9</v>
      </c>
      <c r="T446" t="s">
        <v>54</v>
      </c>
      <c r="U446" t="s">
        <v>87</v>
      </c>
      <c r="V446" t="s">
        <v>40</v>
      </c>
      <c r="W446" t="s">
        <v>41</v>
      </c>
      <c r="X446" t="s">
        <v>42</v>
      </c>
      <c r="Y446" t="s">
        <v>113</v>
      </c>
      <c r="Z446" t="s">
        <v>84</v>
      </c>
      <c r="AA446" s="9">
        <f>Table1[[#This Row],[Date]]</f>
        <v>45371</v>
      </c>
    </row>
    <row r="447" spans="1:27" x14ac:dyDescent="0.25">
      <c r="A447" t="s">
        <v>977</v>
      </c>
      <c r="B447" s="1">
        <v>45372</v>
      </c>
      <c r="C447" t="s">
        <v>27</v>
      </c>
      <c r="D447" t="s">
        <v>978</v>
      </c>
      <c r="E447" t="s">
        <v>91</v>
      </c>
      <c r="F447">
        <v>21</v>
      </c>
      <c r="G447" t="s">
        <v>62</v>
      </c>
      <c r="H447" t="s">
        <v>79</v>
      </c>
      <c r="I447" t="s">
        <v>49</v>
      </c>
      <c r="J447" t="s">
        <v>33</v>
      </c>
      <c r="K447" t="s">
        <v>34</v>
      </c>
      <c r="L447">
        <v>12</v>
      </c>
      <c r="M447">
        <v>2</v>
      </c>
      <c r="N447" t="s">
        <v>72</v>
      </c>
      <c r="O447" t="s">
        <v>36</v>
      </c>
      <c r="P447" t="s">
        <v>63</v>
      </c>
      <c r="Q447">
        <v>24643.93</v>
      </c>
      <c r="R447">
        <v>1393.64</v>
      </c>
      <c r="S447">
        <v>2</v>
      </c>
      <c r="T447" t="s">
        <v>64</v>
      </c>
      <c r="U447" t="s">
        <v>87</v>
      </c>
      <c r="V447" t="s">
        <v>55</v>
      </c>
      <c r="W447" t="s">
        <v>101</v>
      </c>
      <c r="X447" t="s">
        <v>57</v>
      </c>
      <c r="Y447" t="s">
        <v>66</v>
      </c>
      <c r="Z447" t="s">
        <v>88</v>
      </c>
      <c r="AA447" s="9">
        <f>Table1[[#This Row],[Date]]</f>
        <v>45372</v>
      </c>
    </row>
    <row r="448" spans="1:27" x14ac:dyDescent="0.25">
      <c r="A448" t="s">
        <v>979</v>
      </c>
      <c r="B448" s="1">
        <v>45373</v>
      </c>
      <c r="C448" t="s">
        <v>27</v>
      </c>
      <c r="D448" t="s">
        <v>980</v>
      </c>
      <c r="E448" t="s">
        <v>29</v>
      </c>
      <c r="F448">
        <v>18</v>
      </c>
      <c r="G448" t="s">
        <v>62</v>
      </c>
      <c r="H448" t="s">
        <v>48</v>
      </c>
      <c r="I448" t="s">
        <v>49</v>
      </c>
      <c r="J448" t="s">
        <v>33</v>
      </c>
      <c r="K448" t="s">
        <v>50</v>
      </c>
      <c r="L448">
        <v>5</v>
      </c>
      <c r="M448">
        <v>4</v>
      </c>
      <c r="N448" t="s">
        <v>72</v>
      </c>
      <c r="O448" t="s">
        <v>81</v>
      </c>
      <c r="P448" t="s">
        <v>82</v>
      </c>
      <c r="Q448">
        <v>23172.91</v>
      </c>
      <c r="R448">
        <v>2613.2199999999998</v>
      </c>
      <c r="S448">
        <v>4.5999999999999996</v>
      </c>
      <c r="T448" t="s">
        <v>38</v>
      </c>
      <c r="U448" t="s">
        <v>39</v>
      </c>
      <c r="V448" t="s">
        <v>74</v>
      </c>
      <c r="W448" t="s">
        <v>56</v>
      </c>
      <c r="X448" t="s">
        <v>57</v>
      </c>
      <c r="Y448" t="s">
        <v>43</v>
      </c>
      <c r="Z448" t="s">
        <v>94</v>
      </c>
      <c r="AA448" s="9">
        <f>Table1[[#This Row],[Date]]</f>
        <v>45373</v>
      </c>
    </row>
    <row r="449" spans="1:27" x14ac:dyDescent="0.25">
      <c r="A449" t="s">
        <v>981</v>
      </c>
      <c r="B449" s="1">
        <v>45374</v>
      </c>
      <c r="C449" t="s">
        <v>103</v>
      </c>
      <c r="D449" t="s">
        <v>982</v>
      </c>
      <c r="E449" t="s">
        <v>91</v>
      </c>
      <c r="F449">
        <v>67</v>
      </c>
      <c r="G449" t="s">
        <v>30</v>
      </c>
      <c r="H449" t="s">
        <v>79</v>
      </c>
      <c r="I449" t="s">
        <v>49</v>
      </c>
      <c r="J449" t="s">
        <v>33</v>
      </c>
      <c r="K449" t="s">
        <v>34</v>
      </c>
      <c r="L449">
        <v>14</v>
      </c>
      <c r="M449">
        <v>5</v>
      </c>
      <c r="N449" t="s">
        <v>35</v>
      </c>
      <c r="O449" t="s">
        <v>36</v>
      </c>
      <c r="P449" t="s">
        <v>37</v>
      </c>
      <c r="Q449">
        <v>45174.93</v>
      </c>
      <c r="R449">
        <v>1724.81</v>
      </c>
      <c r="S449">
        <v>3.1</v>
      </c>
      <c r="T449" t="s">
        <v>64</v>
      </c>
      <c r="U449" t="s">
        <v>65</v>
      </c>
      <c r="V449" t="s">
        <v>74</v>
      </c>
      <c r="W449" t="s">
        <v>101</v>
      </c>
      <c r="X449" t="s">
        <v>42</v>
      </c>
      <c r="Y449" t="s">
        <v>113</v>
      </c>
      <c r="Z449" t="s">
        <v>76</v>
      </c>
      <c r="AA449" s="9">
        <f>Table1[[#This Row],[Date]]</f>
        <v>45374</v>
      </c>
    </row>
    <row r="450" spans="1:27" x14ac:dyDescent="0.25">
      <c r="A450" t="s">
        <v>983</v>
      </c>
      <c r="B450" s="1">
        <v>45375</v>
      </c>
      <c r="C450" t="s">
        <v>27</v>
      </c>
      <c r="D450" t="s">
        <v>984</v>
      </c>
      <c r="E450" t="s">
        <v>91</v>
      </c>
      <c r="F450">
        <v>18</v>
      </c>
      <c r="G450" t="s">
        <v>62</v>
      </c>
      <c r="H450" t="s">
        <v>31</v>
      </c>
      <c r="I450" t="s">
        <v>32</v>
      </c>
      <c r="J450" t="s">
        <v>33</v>
      </c>
      <c r="K450" t="s">
        <v>100</v>
      </c>
      <c r="L450">
        <v>9</v>
      </c>
      <c r="M450">
        <v>2</v>
      </c>
      <c r="N450" t="s">
        <v>72</v>
      </c>
      <c r="O450" t="s">
        <v>73</v>
      </c>
      <c r="P450" t="s">
        <v>82</v>
      </c>
      <c r="Q450">
        <v>16557.54</v>
      </c>
      <c r="R450">
        <v>524.02</v>
      </c>
      <c r="S450">
        <v>2.9</v>
      </c>
      <c r="T450" t="s">
        <v>64</v>
      </c>
      <c r="U450" t="s">
        <v>87</v>
      </c>
      <c r="V450" t="s">
        <v>55</v>
      </c>
      <c r="W450" t="s">
        <v>101</v>
      </c>
      <c r="X450" t="s">
        <v>42</v>
      </c>
      <c r="Y450" t="s">
        <v>75</v>
      </c>
      <c r="Z450" t="s">
        <v>94</v>
      </c>
      <c r="AA450" s="9">
        <f>Table1[[#This Row],[Date]]</f>
        <v>45375</v>
      </c>
    </row>
    <row r="451" spans="1:27" x14ac:dyDescent="0.25">
      <c r="A451" t="s">
        <v>985</v>
      </c>
      <c r="B451" s="1">
        <v>45376</v>
      </c>
      <c r="C451" t="s">
        <v>103</v>
      </c>
      <c r="D451" t="s">
        <v>986</v>
      </c>
      <c r="E451" t="s">
        <v>29</v>
      </c>
      <c r="F451">
        <v>43</v>
      </c>
      <c r="G451" t="s">
        <v>62</v>
      </c>
      <c r="H451" t="s">
        <v>31</v>
      </c>
      <c r="I451" t="s">
        <v>32</v>
      </c>
      <c r="J451" t="s">
        <v>33</v>
      </c>
      <c r="K451" t="s">
        <v>100</v>
      </c>
      <c r="L451">
        <v>4</v>
      </c>
      <c r="M451">
        <v>5</v>
      </c>
      <c r="N451" t="s">
        <v>72</v>
      </c>
      <c r="O451" t="s">
        <v>36</v>
      </c>
      <c r="P451" t="s">
        <v>37</v>
      </c>
      <c r="Q451">
        <v>14703.94</v>
      </c>
      <c r="R451">
        <v>4791.49</v>
      </c>
      <c r="S451">
        <v>3.8</v>
      </c>
      <c r="T451" t="s">
        <v>92</v>
      </c>
      <c r="U451" t="s">
        <v>65</v>
      </c>
      <c r="V451" t="s">
        <v>74</v>
      </c>
      <c r="W451" t="s">
        <v>56</v>
      </c>
      <c r="X451" t="s">
        <v>57</v>
      </c>
      <c r="Y451" t="s">
        <v>66</v>
      </c>
      <c r="Z451" t="s">
        <v>4089</v>
      </c>
      <c r="AA451" s="9">
        <f>Table1[[#This Row],[Date]]</f>
        <v>45376</v>
      </c>
    </row>
    <row r="452" spans="1:27" x14ac:dyDescent="0.25">
      <c r="A452" t="s">
        <v>987</v>
      </c>
      <c r="B452" s="1">
        <v>45377</v>
      </c>
      <c r="C452" t="s">
        <v>103</v>
      </c>
      <c r="D452" t="s">
        <v>988</v>
      </c>
      <c r="E452" t="s">
        <v>91</v>
      </c>
      <c r="F452">
        <v>62</v>
      </c>
      <c r="G452" t="s">
        <v>70</v>
      </c>
      <c r="H452" t="s">
        <v>79</v>
      </c>
      <c r="I452" t="s">
        <v>49</v>
      </c>
      <c r="J452" t="s">
        <v>33</v>
      </c>
      <c r="K452" t="s">
        <v>34</v>
      </c>
      <c r="L452">
        <v>6</v>
      </c>
      <c r="M452">
        <v>1</v>
      </c>
      <c r="N452" t="s">
        <v>72</v>
      </c>
      <c r="O452" t="s">
        <v>73</v>
      </c>
      <c r="P452" t="s">
        <v>63</v>
      </c>
      <c r="Q452">
        <v>47142.28</v>
      </c>
      <c r="R452">
        <v>4273.37</v>
      </c>
      <c r="S452">
        <v>4.8</v>
      </c>
      <c r="T452" t="s">
        <v>38</v>
      </c>
      <c r="U452" t="s">
        <v>87</v>
      </c>
      <c r="V452" t="s">
        <v>40</v>
      </c>
      <c r="W452" t="s">
        <v>56</v>
      </c>
      <c r="X452" t="s">
        <v>57</v>
      </c>
      <c r="Y452" t="s">
        <v>113</v>
      </c>
      <c r="Z452" t="s">
        <v>94</v>
      </c>
      <c r="AA452" s="9">
        <f>Table1[[#This Row],[Date]]</f>
        <v>45377</v>
      </c>
    </row>
    <row r="453" spans="1:27" x14ac:dyDescent="0.25">
      <c r="A453" t="s">
        <v>989</v>
      </c>
      <c r="B453" s="1">
        <v>45378</v>
      </c>
      <c r="C453" t="s">
        <v>103</v>
      </c>
      <c r="D453" t="s">
        <v>990</v>
      </c>
      <c r="E453" t="s">
        <v>47</v>
      </c>
      <c r="F453">
        <v>37</v>
      </c>
      <c r="G453" t="s">
        <v>70</v>
      </c>
      <c r="H453" t="s">
        <v>48</v>
      </c>
      <c r="I453" t="s">
        <v>49</v>
      </c>
      <c r="J453" t="s">
        <v>33</v>
      </c>
      <c r="K453" t="s">
        <v>50</v>
      </c>
      <c r="L453">
        <v>3</v>
      </c>
      <c r="M453">
        <v>3</v>
      </c>
      <c r="N453" t="s">
        <v>72</v>
      </c>
      <c r="O453" t="s">
        <v>36</v>
      </c>
      <c r="P453" t="s">
        <v>63</v>
      </c>
      <c r="Q453">
        <v>41034.550000000003</v>
      </c>
      <c r="R453">
        <v>392.46</v>
      </c>
      <c r="S453">
        <v>1.4</v>
      </c>
      <c r="T453" t="s">
        <v>54</v>
      </c>
      <c r="U453" t="s">
        <v>65</v>
      </c>
      <c r="V453" t="s">
        <v>55</v>
      </c>
      <c r="W453" t="s">
        <v>56</v>
      </c>
      <c r="X453" t="s">
        <v>57</v>
      </c>
      <c r="Y453" t="s">
        <v>43</v>
      </c>
      <c r="Z453" t="s">
        <v>88</v>
      </c>
      <c r="AA453" s="9">
        <f>Table1[[#This Row],[Date]]</f>
        <v>45378</v>
      </c>
    </row>
    <row r="454" spans="1:27" x14ac:dyDescent="0.25">
      <c r="A454" t="s">
        <v>991</v>
      </c>
      <c r="B454" s="1">
        <v>45379</v>
      </c>
      <c r="C454" t="s">
        <v>103</v>
      </c>
      <c r="D454" t="s">
        <v>992</v>
      </c>
      <c r="E454" t="s">
        <v>47</v>
      </c>
      <c r="F454">
        <v>69</v>
      </c>
      <c r="G454" t="s">
        <v>62</v>
      </c>
      <c r="H454" t="s">
        <v>79</v>
      </c>
      <c r="I454" t="s">
        <v>49</v>
      </c>
      <c r="J454" t="s">
        <v>33</v>
      </c>
      <c r="K454" t="s">
        <v>34</v>
      </c>
      <c r="L454">
        <v>3</v>
      </c>
      <c r="M454">
        <v>2</v>
      </c>
      <c r="N454" t="s">
        <v>72</v>
      </c>
      <c r="O454" t="s">
        <v>52</v>
      </c>
      <c r="P454" t="s">
        <v>82</v>
      </c>
      <c r="Q454">
        <v>41569.4</v>
      </c>
      <c r="R454">
        <v>3598.94</v>
      </c>
      <c r="S454">
        <v>4.3</v>
      </c>
      <c r="T454" t="s">
        <v>92</v>
      </c>
      <c r="U454" t="s">
        <v>87</v>
      </c>
      <c r="V454" t="s">
        <v>74</v>
      </c>
      <c r="W454" t="s">
        <v>56</v>
      </c>
      <c r="X454" t="s">
        <v>57</v>
      </c>
      <c r="Y454" t="s">
        <v>43</v>
      </c>
      <c r="Z454" t="s">
        <v>76</v>
      </c>
      <c r="AA454" s="9">
        <f>Table1[[#This Row],[Date]]</f>
        <v>45379</v>
      </c>
    </row>
    <row r="455" spans="1:27" x14ac:dyDescent="0.25">
      <c r="A455" t="s">
        <v>993</v>
      </c>
      <c r="B455" s="1">
        <v>45380</v>
      </c>
      <c r="C455" t="s">
        <v>103</v>
      </c>
      <c r="D455" t="s">
        <v>994</v>
      </c>
      <c r="E455" t="s">
        <v>91</v>
      </c>
      <c r="F455">
        <v>40</v>
      </c>
      <c r="G455" t="s">
        <v>62</v>
      </c>
      <c r="H455" t="s">
        <v>4087</v>
      </c>
      <c r="I455" t="s">
        <v>32</v>
      </c>
      <c r="J455" t="s">
        <v>33</v>
      </c>
      <c r="K455" t="s">
        <v>71</v>
      </c>
      <c r="L455">
        <v>12</v>
      </c>
      <c r="M455">
        <v>3</v>
      </c>
      <c r="N455" t="s">
        <v>72</v>
      </c>
      <c r="O455" t="s">
        <v>36</v>
      </c>
      <c r="P455" t="s">
        <v>37</v>
      </c>
      <c r="Q455">
        <v>12174.11</v>
      </c>
      <c r="R455">
        <v>1737.9</v>
      </c>
      <c r="S455">
        <v>3.3</v>
      </c>
      <c r="T455" t="s">
        <v>97</v>
      </c>
      <c r="U455" t="s">
        <v>39</v>
      </c>
      <c r="V455" t="s">
        <v>83</v>
      </c>
      <c r="W455" t="s">
        <v>56</v>
      </c>
      <c r="X455" t="s">
        <v>42</v>
      </c>
      <c r="Y455" t="s">
        <v>75</v>
      </c>
      <c r="Z455" t="s">
        <v>94</v>
      </c>
      <c r="AA455" s="9">
        <f>Table1[[#This Row],[Date]]</f>
        <v>45380</v>
      </c>
    </row>
    <row r="456" spans="1:27" x14ac:dyDescent="0.25">
      <c r="A456" t="s">
        <v>995</v>
      </c>
      <c r="B456" s="1">
        <v>45381</v>
      </c>
      <c r="C456" t="s">
        <v>59</v>
      </c>
      <c r="D456" t="s">
        <v>996</v>
      </c>
      <c r="E456" t="s">
        <v>61</v>
      </c>
      <c r="F456">
        <v>27</v>
      </c>
      <c r="G456" t="s">
        <v>70</v>
      </c>
      <c r="H456" t="s">
        <v>31</v>
      </c>
      <c r="I456" t="s">
        <v>32</v>
      </c>
      <c r="J456" t="s">
        <v>33</v>
      </c>
      <c r="K456" t="s">
        <v>100</v>
      </c>
      <c r="L456">
        <v>14</v>
      </c>
      <c r="M456">
        <v>1</v>
      </c>
      <c r="N456" t="s">
        <v>72</v>
      </c>
      <c r="O456" t="s">
        <v>81</v>
      </c>
      <c r="P456" t="s">
        <v>63</v>
      </c>
      <c r="Q456">
        <v>9734.91</v>
      </c>
      <c r="R456">
        <v>4974.25</v>
      </c>
      <c r="S456">
        <v>1.6</v>
      </c>
      <c r="T456" t="s">
        <v>54</v>
      </c>
      <c r="U456" t="s">
        <v>93</v>
      </c>
      <c r="V456" t="s">
        <v>74</v>
      </c>
      <c r="W456" t="s">
        <v>56</v>
      </c>
      <c r="X456" t="s">
        <v>57</v>
      </c>
      <c r="Y456" t="s">
        <v>4089</v>
      </c>
      <c r="Z456" t="s">
        <v>94</v>
      </c>
      <c r="AA456" s="9">
        <f>Table1[[#This Row],[Date]]</f>
        <v>45381</v>
      </c>
    </row>
    <row r="457" spans="1:27" x14ac:dyDescent="0.25">
      <c r="A457" t="s">
        <v>997</v>
      </c>
      <c r="B457" s="1">
        <v>45382</v>
      </c>
      <c r="C457" t="s">
        <v>27</v>
      </c>
      <c r="D457" t="s">
        <v>998</v>
      </c>
      <c r="E457" t="s">
        <v>29</v>
      </c>
      <c r="F457">
        <v>28</v>
      </c>
      <c r="G457" t="s">
        <v>62</v>
      </c>
      <c r="H457" t="s">
        <v>4087</v>
      </c>
      <c r="I457" t="s">
        <v>32</v>
      </c>
      <c r="J457" t="s">
        <v>33</v>
      </c>
      <c r="K457" t="s">
        <v>71</v>
      </c>
      <c r="L457">
        <v>8</v>
      </c>
      <c r="M457">
        <v>2</v>
      </c>
      <c r="N457" t="s">
        <v>51</v>
      </c>
      <c r="O457" t="s">
        <v>73</v>
      </c>
      <c r="P457" t="s">
        <v>82</v>
      </c>
      <c r="Q457">
        <v>4223.3900000000003</v>
      </c>
      <c r="R457">
        <v>1511.99</v>
      </c>
      <c r="S457">
        <v>2.2000000000000002</v>
      </c>
      <c r="T457" t="s">
        <v>64</v>
      </c>
      <c r="U457" t="s">
        <v>93</v>
      </c>
      <c r="V457" t="s">
        <v>83</v>
      </c>
      <c r="W457" t="s">
        <v>41</v>
      </c>
      <c r="X457" t="s">
        <v>57</v>
      </c>
      <c r="Y457" t="s">
        <v>75</v>
      </c>
      <c r="Z457" t="s">
        <v>4089</v>
      </c>
      <c r="AA457" s="9">
        <f>Table1[[#This Row],[Date]]</f>
        <v>45382</v>
      </c>
    </row>
    <row r="458" spans="1:27" x14ac:dyDescent="0.25">
      <c r="A458" t="s">
        <v>999</v>
      </c>
      <c r="B458" s="1">
        <v>45383</v>
      </c>
      <c r="C458" t="s">
        <v>103</v>
      </c>
      <c r="D458" t="s">
        <v>1000</v>
      </c>
      <c r="E458" t="s">
        <v>47</v>
      </c>
      <c r="F458">
        <v>58</v>
      </c>
      <c r="G458" t="s">
        <v>30</v>
      </c>
      <c r="H458" t="s">
        <v>31</v>
      </c>
      <c r="I458" t="s">
        <v>32</v>
      </c>
      <c r="J458" t="s">
        <v>33</v>
      </c>
      <c r="K458" t="s">
        <v>100</v>
      </c>
      <c r="L458">
        <v>11</v>
      </c>
      <c r="M458">
        <v>3</v>
      </c>
      <c r="N458" t="s">
        <v>72</v>
      </c>
      <c r="O458" t="s">
        <v>52</v>
      </c>
      <c r="P458" t="s">
        <v>82</v>
      </c>
      <c r="Q458">
        <v>14140.95</v>
      </c>
      <c r="R458">
        <v>1193.69</v>
      </c>
      <c r="S458">
        <v>2.9</v>
      </c>
      <c r="T458" t="s">
        <v>64</v>
      </c>
      <c r="U458" t="s">
        <v>65</v>
      </c>
      <c r="V458" t="s">
        <v>74</v>
      </c>
      <c r="W458" t="s">
        <v>41</v>
      </c>
      <c r="X458" t="s">
        <v>42</v>
      </c>
      <c r="Y458" t="s">
        <v>66</v>
      </c>
      <c r="Z458" t="s">
        <v>88</v>
      </c>
      <c r="AA458" s="9">
        <f>Table1[[#This Row],[Date]]</f>
        <v>45383</v>
      </c>
    </row>
    <row r="459" spans="1:27" x14ac:dyDescent="0.25">
      <c r="A459" t="s">
        <v>1001</v>
      </c>
      <c r="B459" s="1">
        <v>45384</v>
      </c>
      <c r="C459" t="s">
        <v>45</v>
      </c>
      <c r="D459" t="s">
        <v>1002</v>
      </c>
      <c r="E459" t="s">
        <v>61</v>
      </c>
      <c r="F459">
        <v>58</v>
      </c>
      <c r="G459" t="s">
        <v>30</v>
      </c>
      <c r="H459" t="s">
        <v>31</v>
      </c>
      <c r="I459" t="s">
        <v>32</v>
      </c>
      <c r="J459" t="s">
        <v>33</v>
      </c>
      <c r="K459" t="s">
        <v>100</v>
      </c>
      <c r="L459">
        <v>4</v>
      </c>
      <c r="M459">
        <v>3</v>
      </c>
      <c r="N459" t="s">
        <v>51</v>
      </c>
      <c r="O459" t="s">
        <v>73</v>
      </c>
      <c r="P459" t="s">
        <v>82</v>
      </c>
      <c r="Q459">
        <v>39386.949999999997</v>
      </c>
      <c r="R459">
        <v>2839.45</v>
      </c>
      <c r="S459">
        <v>3.8</v>
      </c>
      <c r="T459" t="s">
        <v>92</v>
      </c>
      <c r="U459" t="s">
        <v>65</v>
      </c>
      <c r="V459" t="s">
        <v>83</v>
      </c>
      <c r="W459" t="s">
        <v>56</v>
      </c>
      <c r="X459" t="s">
        <v>57</v>
      </c>
      <c r="Y459" t="s">
        <v>75</v>
      </c>
      <c r="Z459" t="s">
        <v>94</v>
      </c>
      <c r="AA459" s="9">
        <f>Table1[[#This Row],[Date]]</f>
        <v>45384</v>
      </c>
    </row>
    <row r="460" spans="1:27" x14ac:dyDescent="0.25">
      <c r="A460" t="s">
        <v>1003</v>
      </c>
      <c r="B460" s="1">
        <v>45385</v>
      </c>
      <c r="C460" t="s">
        <v>27</v>
      </c>
      <c r="D460" t="s">
        <v>1004</v>
      </c>
      <c r="E460" t="s">
        <v>91</v>
      </c>
      <c r="F460">
        <v>22</v>
      </c>
      <c r="G460" t="s">
        <v>30</v>
      </c>
      <c r="H460" t="s">
        <v>4088</v>
      </c>
      <c r="I460" t="s">
        <v>49</v>
      </c>
      <c r="J460" t="s">
        <v>33</v>
      </c>
      <c r="K460" t="s">
        <v>118</v>
      </c>
      <c r="L460">
        <v>6</v>
      </c>
      <c r="M460">
        <v>2</v>
      </c>
      <c r="N460" t="s">
        <v>80</v>
      </c>
      <c r="O460" t="s">
        <v>73</v>
      </c>
      <c r="P460" t="s">
        <v>63</v>
      </c>
      <c r="Q460">
        <v>14281.81</v>
      </c>
      <c r="R460">
        <v>4175.63</v>
      </c>
      <c r="S460">
        <v>2</v>
      </c>
      <c r="T460" t="s">
        <v>64</v>
      </c>
      <c r="U460" t="s">
        <v>39</v>
      </c>
      <c r="V460" t="s">
        <v>74</v>
      </c>
      <c r="W460" t="s">
        <v>101</v>
      </c>
      <c r="X460" t="s">
        <v>57</v>
      </c>
      <c r="Y460" t="s">
        <v>66</v>
      </c>
      <c r="Z460" t="s">
        <v>88</v>
      </c>
      <c r="AA460" s="9">
        <f>Table1[[#This Row],[Date]]</f>
        <v>45385</v>
      </c>
    </row>
    <row r="461" spans="1:27" x14ac:dyDescent="0.25">
      <c r="A461" t="s">
        <v>1005</v>
      </c>
      <c r="B461" s="1">
        <v>45386</v>
      </c>
      <c r="C461" t="s">
        <v>27</v>
      </c>
      <c r="D461" t="s">
        <v>1006</v>
      </c>
      <c r="E461" t="s">
        <v>61</v>
      </c>
      <c r="F461">
        <v>18</v>
      </c>
      <c r="G461" t="s">
        <v>62</v>
      </c>
      <c r="H461" t="s">
        <v>4087</v>
      </c>
      <c r="I461" t="s">
        <v>32</v>
      </c>
      <c r="J461" t="s">
        <v>33</v>
      </c>
      <c r="K461" t="s">
        <v>71</v>
      </c>
      <c r="L461">
        <v>4</v>
      </c>
      <c r="M461">
        <v>3</v>
      </c>
      <c r="N461" t="s">
        <v>35</v>
      </c>
      <c r="O461" t="s">
        <v>81</v>
      </c>
      <c r="P461" t="s">
        <v>37</v>
      </c>
      <c r="Q461">
        <v>37267.85</v>
      </c>
      <c r="R461">
        <v>962.59</v>
      </c>
      <c r="S461">
        <v>3.1</v>
      </c>
      <c r="T461" t="s">
        <v>64</v>
      </c>
      <c r="U461" t="s">
        <v>39</v>
      </c>
      <c r="V461" t="s">
        <v>83</v>
      </c>
      <c r="W461" t="s">
        <v>101</v>
      </c>
      <c r="X461" t="s">
        <v>57</v>
      </c>
      <c r="Y461" t="s">
        <v>4089</v>
      </c>
      <c r="Z461" t="s">
        <v>84</v>
      </c>
      <c r="AA461" s="9">
        <f>Table1[[#This Row],[Date]]</f>
        <v>45386</v>
      </c>
    </row>
    <row r="462" spans="1:27" x14ac:dyDescent="0.25">
      <c r="A462" t="s">
        <v>1007</v>
      </c>
      <c r="B462" s="1">
        <v>45387</v>
      </c>
      <c r="C462" t="s">
        <v>103</v>
      </c>
      <c r="D462" t="s">
        <v>1008</v>
      </c>
      <c r="E462" t="s">
        <v>69</v>
      </c>
      <c r="F462">
        <v>34</v>
      </c>
      <c r="G462" t="s">
        <v>70</v>
      </c>
      <c r="H462" t="s">
        <v>4087</v>
      </c>
      <c r="I462" t="s">
        <v>32</v>
      </c>
      <c r="J462" t="s">
        <v>33</v>
      </c>
      <c r="K462" t="s">
        <v>71</v>
      </c>
      <c r="L462">
        <v>7</v>
      </c>
      <c r="M462">
        <v>3</v>
      </c>
      <c r="N462" t="s">
        <v>72</v>
      </c>
      <c r="O462" t="s">
        <v>36</v>
      </c>
      <c r="P462" t="s">
        <v>63</v>
      </c>
      <c r="Q462">
        <v>14839.69</v>
      </c>
      <c r="R462">
        <v>3547.01</v>
      </c>
      <c r="S462">
        <v>3.7</v>
      </c>
      <c r="T462" t="s">
        <v>92</v>
      </c>
      <c r="U462" t="s">
        <v>65</v>
      </c>
      <c r="V462" t="s">
        <v>55</v>
      </c>
      <c r="W462" t="s">
        <v>56</v>
      </c>
      <c r="X462" t="s">
        <v>42</v>
      </c>
      <c r="Y462" t="s">
        <v>75</v>
      </c>
      <c r="Z462" t="s">
        <v>4089</v>
      </c>
      <c r="AA462" s="9">
        <f>Table1[[#This Row],[Date]]</f>
        <v>45387</v>
      </c>
    </row>
    <row r="463" spans="1:27" x14ac:dyDescent="0.25">
      <c r="A463" t="s">
        <v>1009</v>
      </c>
      <c r="B463" s="1">
        <v>45388</v>
      </c>
      <c r="C463" t="s">
        <v>59</v>
      </c>
      <c r="D463" t="s">
        <v>1010</v>
      </c>
      <c r="E463" t="s">
        <v>47</v>
      </c>
      <c r="F463">
        <v>39</v>
      </c>
      <c r="G463" t="s">
        <v>62</v>
      </c>
      <c r="H463" t="s">
        <v>4088</v>
      </c>
      <c r="I463" t="s">
        <v>49</v>
      </c>
      <c r="J463" t="s">
        <v>33</v>
      </c>
      <c r="K463" t="s">
        <v>118</v>
      </c>
      <c r="L463">
        <v>14</v>
      </c>
      <c r="M463">
        <v>2</v>
      </c>
      <c r="N463" t="s">
        <v>35</v>
      </c>
      <c r="O463" t="s">
        <v>81</v>
      </c>
      <c r="P463" t="s">
        <v>53</v>
      </c>
      <c r="Q463">
        <v>21578.75</v>
      </c>
      <c r="R463">
        <v>307.02999999999997</v>
      </c>
      <c r="S463">
        <v>2.8</v>
      </c>
      <c r="T463" t="s">
        <v>97</v>
      </c>
      <c r="U463" t="s">
        <v>93</v>
      </c>
      <c r="V463" t="s">
        <v>55</v>
      </c>
      <c r="W463" t="s">
        <v>41</v>
      </c>
      <c r="X463" t="s">
        <v>42</v>
      </c>
      <c r="Y463" t="s">
        <v>43</v>
      </c>
      <c r="Z463" t="s">
        <v>4089</v>
      </c>
      <c r="AA463" s="9">
        <f>Table1[[#This Row],[Date]]</f>
        <v>45388</v>
      </c>
    </row>
    <row r="464" spans="1:27" x14ac:dyDescent="0.25">
      <c r="A464" t="s">
        <v>1011</v>
      </c>
      <c r="B464" s="1">
        <v>45389</v>
      </c>
      <c r="C464" t="s">
        <v>103</v>
      </c>
      <c r="D464" t="s">
        <v>1012</v>
      </c>
      <c r="E464" t="s">
        <v>91</v>
      </c>
      <c r="F464">
        <v>51</v>
      </c>
      <c r="G464" t="s">
        <v>62</v>
      </c>
      <c r="H464" t="s">
        <v>48</v>
      </c>
      <c r="I464" t="s">
        <v>49</v>
      </c>
      <c r="J464" t="s">
        <v>33</v>
      </c>
      <c r="K464" t="s">
        <v>50</v>
      </c>
      <c r="L464">
        <v>11</v>
      </c>
      <c r="M464">
        <v>3</v>
      </c>
      <c r="N464" t="s">
        <v>72</v>
      </c>
      <c r="O464" t="s">
        <v>36</v>
      </c>
      <c r="P464" t="s">
        <v>53</v>
      </c>
      <c r="Q464">
        <v>49208.63</v>
      </c>
      <c r="R464">
        <v>4594.67</v>
      </c>
      <c r="S464">
        <v>4.5</v>
      </c>
      <c r="T464" t="s">
        <v>38</v>
      </c>
      <c r="U464" t="s">
        <v>39</v>
      </c>
      <c r="V464" t="s">
        <v>83</v>
      </c>
      <c r="W464" t="s">
        <v>41</v>
      </c>
      <c r="X464" t="s">
        <v>57</v>
      </c>
      <c r="Y464" t="s">
        <v>66</v>
      </c>
      <c r="Z464" t="s">
        <v>4089</v>
      </c>
      <c r="AA464" s="9">
        <f>Table1[[#This Row],[Date]]</f>
        <v>45389</v>
      </c>
    </row>
    <row r="465" spans="1:27" x14ac:dyDescent="0.25">
      <c r="A465" t="s">
        <v>1013</v>
      </c>
      <c r="B465" s="1">
        <v>45390</v>
      </c>
      <c r="C465" t="s">
        <v>59</v>
      </c>
      <c r="D465" t="s">
        <v>1014</v>
      </c>
      <c r="E465" t="s">
        <v>29</v>
      </c>
      <c r="F465">
        <v>62</v>
      </c>
      <c r="G465" t="s">
        <v>70</v>
      </c>
      <c r="H465" t="s">
        <v>4087</v>
      </c>
      <c r="I465" t="s">
        <v>32</v>
      </c>
      <c r="J465" t="s">
        <v>33</v>
      </c>
      <c r="K465" t="s">
        <v>71</v>
      </c>
      <c r="L465">
        <v>4</v>
      </c>
      <c r="M465">
        <v>3</v>
      </c>
      <c r="N465" t="s">
        <v>51</v>
      </c>
      <c r="O465" t="s">
        <v>52</v>
      </c>
      <c r="P465" t="s">
        <v>63</v>
      </c>
      <c r="Q465">
        <v>14506.15</v>
      </c>
      <c r="R465">
        <v>405.37</v>
      </c>
      <c r="S465">
        <v>4.5</v>
      </c>
      <c r="T465" t="s">
        <v>38</v>
      </c>
      <c r="U465" t="s">
        <v>65</v>
      </c>
      <c r="V465" t="s">
        <v>74</v>
      </c>
      <c r="W465" t="s">
        <v>101</v>
      </c>
      <c r="X465" t="s">
        <v>42</v>
      </c>
      <c r="Y465" t="s">
        <v>66</v>
      </c>
      <c r="Z465" t="s">
        <v>88</v>
      </c>
      <c r="AA465" s="9">
        <f>Table1[[#This Row],[Date]]</f>
        <v>45390</v>
      </c>
    </row>
    <row r="466" spans="1:27" x14ac:dyDescent="0.25">
      <c r="A466" t="s">
        <v>1015</v>
      </c>
      <c r="B466" s="1">
        <v>45391</v>
      </c>
      <c r="C466" t="s">
        <v>45</v>
      </c>
      <c r="D466" t="s">
        <v>1016</v>
      </c>
      <c r="E466" t="s">
        <v>91</v>
      </c>
      <c r="F466">
        <v>58</v>
      </c>
      <c r="G466" t="s">
        <v>70</v>
      </c>
      <c r="H466" t="s">
        <v>79</v>
      </c>
      <c r="I466" t="s">
        <v>49</v>
      </c>
      <c r="J466" t="s">
        <v>33</v>
      </c>
      <c r="K466" t="s">
        <v>34</v>
      </c>
      <c r="L466">
        <v>9</v>
      </c>
      <c r="M466">
        <v>4</v>
      </c>
      <c r="N466" t="s">
        <v>72</v>
      </c>
      <c r="O466" t="s">
        <v>81</v>
      </c>
      <c r="P466" t="s">
        <v>37</v>
      </c>
      <c r="Q466">
        <v>20689.419999999998</v>
      </c>
      <c r="R466">
        <v>4571.16</v>
      </c>
      <c r="S466">
        <v>2.9</v>
      </c>
      <c r="T466" t="s">
        <v>97</v>
      </c>
      <c r="U466" t="s">
        <v>39</v>
      </c>
      <c r="V466" t="s">
        <v>40</v>
      </c>
      <c r="W466" t="s">
        <v>56</v>
      </c>
      <c r="X466" t="s">
        <v>42</v>
      </c>
      <c r="Y466" t="s">
        <v>43</v>
      </c>
      <c r="Z466" t="s">
        <v>94</v>
      </c>
      <c r="AA466" s="9">
        <f>Table1[[#This Row],[Date]]</f>
        <v>45391</v>
      </c>
    </row>
    <row r="467" spans="1:27" x14ac:dyDescent="0.25">
      <c r="A467" t="s">
        <v>1017</v>
      </c>
      <c r="B467" s="1">
        <v>45392</v>
      </c>
      <c r="C467" t="s">
        <v>27</v>
      </c>
      <c r="D467" t="s">
        <v>1018</v>
      </c>
      <c r="E467" t="s">
        <v>29</v>
      </c>
      <c r="F467">
        <v>46</v>
      </c>
      <c r="G467" t="s">
        <v>70</v>
      </c>
      <c r="H467" t="s">
        <v>4088</v>
      </c>
      <c r="I467" t="s">
        <v>49</v>
      </c>
      <c r="J467" t="s">
        <v>33</v>
      </c>
      <c r="K467" t="s">
        <v>118</v>
      </c>
      <c r="L467">
        <v>3</v>
      </c>
      <c r="M467">
        <v>4</v>
      </c>
      <c r="N467" t="s">
        <v>80</v>
      </c>
      <c r="O467" t="s">
        <v>81</v>
      </c>
      <c r="P467" t="s">
        <v>82</v>
      </c>
      <c r="Q467">
        <v>17151.099999999999</v>
      </c>
      <c r="R467">
        <v>2454.04</v>
      </c>
      <c r="S467">
        <v>4.9000000000000004</v>
      </c>
      <c r="T467" t="s">
        <v>38</v>
      </c>
      <c r="U467" t="s">
        <v>39</v>
      </c>
      <c r="V467" t="s">
        <v>40</v>
      </c>
      <c r="W467" t="s">
        <v>41</v>
      </c>
      <c r="X467" t="s">
        <v>57</v>
      </c>
      <c r="Y467" t="s">
        <v>75</v>
      </c>
      <c r="Z467" t="s">
        <v>94</v>
      </c>
      <c r="AA467" s="9">
        <f>Table1[[#This Row],[Date]]</f>
        <v>45392</v>
      </c>
    </row>
    <row r="468" spans="1:27" x14ac:dyDescent="0.25">
      <c r="A468" t="s">
        <v>1019</v>
      </c>
      <c r="B468" s="1">
        <v>45393</v>
      </c>
      <c r="C468" t="s">
        <v>45</v>
      </c>
      <c r="D468" t="s">
        <v>1020</v>
      </c>
      <c r="E468" t="s">
        <v>91</v>
      </c>
      <c r="F468">
        <v>21</v>
      </c>
      <c r="G468" t="s">
        <v>30</v>
      </c>
      <c r="H468" t="s">
        <v>4087</v>
      </c>
      <c r="I468" t="s">
        <v>32</v>
      </c>
      <c r="J468" t="s">
        <v>33</v>
      </c>
      <c r="K468" t="s">
        <v>71</v>
      </c>
      <c r="L468">
        <v>4</v>
      </c>
      <c r="M468">
        <v>1</v>
      </c>
      <c r="N468" t="s">
        <v>35</v>
      </c>
      <c r="O468" t="s">
        <v>73</v>
      </c>
      <c r="P468" t="s">
        <v>53</v>
      </c>
      <c r="Q468">
        <v>8152.37</v>
      </c>
      <c r="R468">
        <v>2240.46</v>
      </c>
      <c r="S468">
        <v>1.3</v>
      </c>
      <c r="T468" t="s">
        <v>54</v>
      </c>
      <c r="U468" t="s">
        <v>87</v>
      </c>
      <c r="V468" t="s">
        <v>40</v>
      </c>
      <c r="W468" t="s">
        <v>56</v>
      </c>
      <c r="X468" t="s">
        <v>42</v>
      </c>
      <c r="Y468" t="s">
        <v>4089</v>
      </c>
      <c r="Z468" t="s">
        <v>88</v>
      </c>
      <c r="AA468" s="9">
        <f>Table1[[#This Row],[Date]]</f>
        <v>45393</v>
      </c>
    </row>
    <row r="469" spans="1:27" x14ac:dyDescent="0.25">
      <c r="A469" t="s">
        <v>1021</v>
      </c>
      <c r="B469" s="1">
        <v>45394</v>
      </c>
      <c r="C469" t="s">
        <v>59</v>
      </c>
      <c r="D469" t="s">
        <v>1022</v>
      </c>
      <c r="E469" t="s">
        <v>61</v>
      </c>
      <c r="F469">
        <v>22</v>
      </c>
      <c r="G469" t="s">
        <v>62</v>
      </c>
      <c r="H469" t="s">
        <v>48</v>
      </c>
      <c r="I469" t="s">
        <v>49</v>
      </c>
      <c r="J469" t="s">
        <v>33</v>
      </c>
      <c r="K469" t="s">
        <v>50</v>
      </c>
      <c r="L469">
        <v>9</v>
      </c>
      <c r="M469">
        <v>4</v>
      </c>
      <c r="N469" t="s">
        <v>35</v>
      </c>
      <c r="O469" t="s">
        <v>81</v>
      </c>
      <c r="P469" t="s">
        <v>53</v>
      </c>
      <c r="Q469">
        <v>26025.02</v>
      </c>
      <c r="R469">
        <v>4866.54</v>
      </c>
      <c r="S469">
        <v>1</v>
      </c>
      <c r="T469" t="s">
        <v>97</v>
      </c>
      <c r="U469" t="s">
        <v>39</v>
      </c>
      <c r="V469" t="s">
        <v>40</v>
      </c>
      <c r="W469" t="s">
        <v>56</v>
      </c>
      <c r="X469" t="s">
        <v>57</v>
      </c>
      <c r="Y469" t="s">
        <v>113</v>
      </c>
      <c r="Z469" t="s">
        <v>88</v>
      </c>
      <c r="AA469" s="9">
        <f>Table1[[#This Row],[Date]]</f>
        <v>45394</v>
      </c>
    </row>
    <row r="470" spans="1:27" x14ac:dyDescent="0.25">
      <c r="A470" t="s">
        <v>1023</v>
      </c>
      <c r="B470" s="1">
        <v>45395</v>
      </c>
      <c r="C470" t="s">
        <v>59</v>
      </c>
      <c r="D470" t="s">
        <v>1024</v>
      </c>
      <c r="E470" t="s">
        <v>61</v>
      </c>
      <c r="F470">
        <v>28</v>
      </c>
      <c r="G470" t="s">
        <v>70</v>
      </c>
      <c r="H470" t="s">
        <v>4087</v>
      </c>
      <c r="I470" t="s">
        <v>32</v>
      </c>
      <c r="J470" t="s">
        <v>33</v>
      </c>
      <c r="K470" t="s">
        <v>71</v>
      </c>
      <c r="L470">
        <v>9</v>
      </c>
      <c r="M470">
        <v>4</v>
      </c>
      <c r="N470" t="s">
        <v>80</v>
      </c>
      <c r="O470" t="s">
        <v>36</v>
      </c>
      <c r="P470" t="s">
        <v>63</v>
      </c>
      <c r="Q470">
        <v>20798.46</v>
      </c>
      <c r="R470">
        <v>4951.92</v>
      </c>
      <c r="S470">
        <v>2.5</v>
      </c>
      <c r="T470" t="s">
        <v>97</v>
      </c>
      <c r="U470" t="s">
        <v>65</v>
      </c>
      <c r="V470" t="s">
        <v>83</v>
      </c>
      <c r="W470" t="s">
        <v>101</v>
      </c>
      <c r="X470" t="s">
        <v>42</v>
      </c>
      <c r="Y470" t="s">
        <v>75</v>
      </c>
      <c r="Z470" t="s">
        <v>84</v>
      </c>
      <c r="AA470" s="9">
        <f>Table1[[#This Row],[Date]]</f>
        <v>45395</v>
      </c>
    </row>
    <row r="471" spans="1:27" x14ac:dyDescent="0.25">
      <c r="A471" t="s">
        <v>1025</v>
      </c>
      <c r="B471" s="1">
        <v>45396</v>
      </c>
      <c r="C471" t="s">
        <v>45</v>
      </c>
      <c r="D471" t="s">
        <v>1026</v>
      </c>
      <c r="E471" t="s">
        <v>61</v>
      </c>
      <c r="F471">
        <v>68</v>
      </c>
      <c r="G471" t="s">
        <v>62</v>
      </c>
      <c r="H471" t="s">
        <v>31</v>
      </c>
      <c r="I471" t="s">
        <v>32</v>
      </c>
      <c r="J471" t="s">
        <v>33</v>
      </c>
      <c r="K471" t="s">
        <v>100</v>
      </c>
      <c r="L471">
        <v>2</v>
      </c>
      <c r="M471">
        <v>1</v>
      </c>
      <c r="N471" t="s">
        <v>51</v>
      </c>
      <c r="O471" t="s">
        <v>81</v>
      </c>
      <c r="P471" t="s">
        <v>53</v>
      </c>
      <c r="Q471">
        <v>35659.69</v>
      </c>
      <c r="R471">
        <v>3250.89</v>
      </c>
      <c r="S471">
        <v>3.4</v>
      </c>
      <c r="T471" t="s">
        <v>64</v>
      </c>
      <c r="U471" t="s">
        <v>39</v>
      </c>
      <c r="V471" t="s">
        <v>55</v>
      </c>
      <c r="W471" t="s">
        <v>56</v>
      </c>
      <c r="X471" t="s">
        <v>57</v>
      </c>
      <c r="Y471" t="s">
        <v>75</v>
      </c>
      <c r="Z471" t="s">
        <v>76</v>
      </c>
      <c r="AA471" s="9">
        <f>Table1[[#This Row],[Date]]</f>
        <v>45396</v>
      </c>
    </row>
    <row r="472" spans="1:27" x14ac:dyDescent="0.25">
      <c r="A472" t="s">
        <v>1027</v>
      </c>
      <c r="B472" s="1">
        <v>45397</v>
      </c>
      <c r="C472" t="s">
        <v>59</v>
      </c>
      <c r="D472" t="s">
        <v>1028</v>
      </c>
      <c r="E472" t="s">
        <v>69</v>
      </c>
      <c r="F472">
        <v>38</v>
      </c>
      <c r="G472" t="s">
        <v>30</v>
      </c>
      <c r="H472" t="s">
        <v>79</v>
      </c>
      <c r="I472" t="s">
        <v>49</v>
      </c>
      <c r="J472" t="s">
        <v>33</v>
      </c>
      <c r="K472" t="s">
        <v>34</v>
      </c>
      <c r="L472">
        <v>9</v>
      </c>
      <c r="M472">
        <v>3</v>
      </c>
      <c r="N472" t="s">
        <v>51</v>
      </c>
      <c r="O472" t="s">
        <v>81</v>
      </c>
      <c r="P472" t="s">
        <v>53</v>
      </c>
      <c r="Q472">
        <v>41426.94</v>
      </c>
      <c r="R472">
        <v>635.6</v>
      </c>
      <c r="S472">
        <v>3.5</v>
      </c>
      <c r="T472" t="s">
        <v>92</v>
      </c>
      <c r="U472" t="s">
        <v>65</v>
      </c>
      <c r="V472" t="s">
        <v>55</v>
      </c>
      <c r="W472" t="s">
        <v>56</v>
      </c>
      <c r="X472" t="s">
        <v>42</v>
      </c>
      <c r="Y472" t="s">
        <v>66</v>
      </c>
      <c r="Z472" t="s">
        <v>76</v>
      </c>
      <c r="AA472" s="9">
        <f>Table1[[#This Row],[Date]]</f>
        <v>45397</v>
      </c>
    </row>
    <row r="473" spans="1:27" x14ac:dyDescent="0.25">
      <c r="A473" t="s">
        <v>1029</v>
      </c>
      <c r="B473" s="1">
        <v>45398</v>
      </c>
      <c r="C473" t="s">
        <v>45</v>
      </c>
      <c r="D473" t="s">
        <v>1030</v>
      </c>
      <c r="E473" t="s">
        <v>29</v>
      </c>
      <c r="F473">
        <v>52</v>
      </c>
      <c r="G473" t="s">
        <v>30</v>
      </c>
      <c r="H473" t="s">
        <v>4088</v>
      </c>
      <c r="I473" t="s">
        <v>49</v>
      </c>
      <c r="J473" t="s">
        <v>33</v>
      </c>
      <c r="K473" t="s">
        <v>118</v>
      </c>
      <c r="L473">
        <v>11</v>
      </c>
      <c r="M473">
        <v>3</v>
      </c>
      <c r="N473" t="s">
        <v>80</v>
      </c>
      <c r="O473" t="s">
        <v>52</v>
      </c>
      <c r="P473" t="s">
        <v>82</v>
      </c>
      <c r="Q473">
        <v>28579.74</v>
      </c>
      <c r="R473">
        <v>2530.85</v>
      </c>
      <c r="S473">
        <v>2.9</v>
      </c>
      <c r="T473" t="s">
        <v>64</v>
      </c>
      <c r="U473" t="s">
        <v>87</v>
      </c>
      <c r="V473" t="s">
        <v>40</v>
      </c>
      <c r="W473" t="s">
        <v>101</v>
      </c>
      <c r="X473" t="s">
        <v>42</v>
      </c>
      <c r="Y473" t="s">
        <v>66</v>
      </c>
      <c r="Z473" t="s">
        <v>4089</v>
      </c>
      <c r="AA473" s="9">
        <f>Table1[[#This Row],[Date]]</f>
        <v>45398</v>
      </c>
    </row>
    <row r="474" spans="1:27" x14ac:dyDescent="0.25">
      <c r="A474" t="s">
        <v>1031</v>
      </c>
      <c r="B474" s="1">
        <v>45399</v>
      </c>
      <c r="C474" t="s">
        <v>27</v>
      </c>
      <c r="D474" t="s">
        <v>1032</v>
      </c>
      <c r="E474" t="s">
        <v>61</v>
      </c>
      <c r="F474">
        <v>29</v>
      </c>
      <c r="G474" t="s">
        <v>70</v>
      </c>
      <c r="H474" t="s">
        <v>31</v>
      </c>
      <c r="I474" t="s">
        <v>32</v>
      </c>
      <c r="J474" t="s">
        <v>33</v>
      </c>
      <c r="K474" t="s">
        <v>100</v>
      </c>
      <c r="L474">
        <v>3</v>
      </c>
      <c r="M474">
        <v>4</v>
      </c>
      <c r="N474" t="s">
        <v>35</v>
      </c>
      <c r="O474" t="s">
        <v>36</v>
      </c>
      <c r="P474" t="s">
        <v>82</v>
      </c>
      <c r="Q474">
        <v>4513.2299999999996</v>
      </c>
      <c r="R474">
        <v>2645.82</v>
      </c>
      <c r="S474">
        <v>1.5</v>
      </c>
      <c r="T474" t="s">
        <v>54</v>
      </c>
      <c r="U474" t="s">
        <v>87</v>
      </c>
      <c r="V474" t="s">
        <v>55</v>
      </c>
      <c r="W474" t="s">
        <v>41</v>
      </c>
      <c r="X474" t="s">
        <v>57</v>
      </c>
      <c r="Y474" t="s">
        <v>4089</v>
      </c>
      <c r="Z474" t="s">
        <v>94</v>
      </c>
      <c r="AA474" s="9">
        <f>Table1[[#This Row],[Date]]</f>
        <v>45399</v>
      </c>
    </row>
    <row r="475" spans="1:27" x14ac:dyDescent="0.25">
      <c r="A475" t="s">
        <v>1033</v>
      </c>
      <c r="B475" s="1">
        <v>45400</v>
      </c>
      <c r="C475" t="s">
        <v>45</v>
      </c>
      <c r="D475" t="s">
        <v>1034</v>
      </c>
      <c r="E475" t="s">
        <v>69</v>
      </c>
      <c r="F475">
        <v>43</v>
      </c>
      <c r="G475" t="s">
        <v>70</v>
      </c>
      <c r="H475" t="s">
        <v>48</v>
      </c>
      <c r="I475" t="s">
        <v>49</v>
      </c>
      <c r="J475" t="s">
        <v>33</v>
      </c>
      <c r="K475" t="s">
        <v>50</v>
      </c>
      <c r="L475">
        <v>13</v>
      </c>
      <c r="M475">
        <v>1</v>
      </c>
      <c r="N475" t="s">
        <v>72</v>
      </c>
      <c r="O475" t="s">
        <v>73</v>
      </c>
      <c r="P475" t="s">
        <v>37</v>
      </c>
      <c r="Q475">
        <v>32089.35</v>
      </c>
      <c r="R475">
        <v>2572.23</v>
      </c>
      <c r="S475">
        <v>1.7</v>
      </c>
      <c r="T475" t="s">
        <v>54</v>
      </c>
      <c r="U475" t="s">
        <v>93</v>
      </c>
      <c r="V475" t="s">
        <v>83</v>
      </c>
      <c r="W475" t="s">
        <v>56</v>
      </c>
      <c r="X475" t="s">
        <v>57</v>
      </c>
      <c r="Y475" t="s">
        <v>4089</v>
      </c>
      <c r="Z475" t="s">
        <v>4089</v>
      </c>
      <c r="AA475" s="9">
        <f>Table1[[#This Row],[Date]]</f>
        <v>45400</v>
      </c>
    </row>
    <row r="476" spans="1:27" x14ac:dyDescent="0.25">
      <c r="A476" t="s">
        <v>1035</v>
      </c>
      <c r="B476" s="1">
        <v>45401</v>
      </c>
      <c r="C476" t="s">
        <v>27</v>
      </c>
      <c r="D476" t="s">
        <v>1036</v>
      </c>
      <c r="E476" t="s">
        <v>29</v>
      </c>
      <c r="F476">
        <v>68</v>
      </c>
      <c r="G476" t="s">
        <v>62</v>
      </c>
      <c r="H476" t="s">
        <v>31</v>
      </c>
      <c r="I476" t="s">
        <v>32</v>
      </c>
      <c r="J476" t="s">
        <v>33</v>
      </c>
      <c r="K476" t="s">
        <v>100</v>
      </c>
      <c r="L476">
        <v>8</v>
      </c>
      <c r="M476">
        <v>3</v>
      </c>
      <c r="N476" t="s">
        <v>51</v>
      </c>
      <c r="O476" t="s">
        <v>36</v>
      </c>
      <c r="P476" t="s">
        <v>53</v>
      </c>
      <c r="Q476">
        <v>5603.36</v>
      </c>
      <c r="R476">
        <v>2847.46</v>
      </c>
      <c r="S476">
        <v>4.4000000000000004</v>
      </c>
      <c r="T476" t="s">
        <v>97</v>
      </c>
      <c r="U476" t="s">
        <v>87</v>
      </c>
      <c r="V476" t="s">
        <v>40</v>
      </c>
      <c r="W476" t="s">
        <v>101</v>
      </c>
      <c r="X476" t="s">
        <v>57</v>
      </c>
      <c r="Y476" t="s">
        <v>4089</v>
      </c>
      <c r="Z476" t="s">
        <v>94</v>
      </c>
      <c r="AA476" s="9">
        <f>Table1[[#This Row],[Date]]</f>
        <v>45401</v>
      </c>
    </row>
    <row r="477" spans="1:27" x14ac:dyDescent="0.25">
      <c r="A477" t="s">
        <v>1037</v>
      </c>
      <c r="B477" s="1">
        <v>45402</v>
      </c>
      <c r="C477" t="s">
        <v>45</v>
      </c>
      <c r="D477" t="s">
        <v>1038</v>
      </c>
      <c r="E477" t="s">
        <v>91</v>
      </c>
      <c r="F477">
        <v>36</v>
      </c>
      <c r="G477" t="s">
        <v>70</v>
      </c>
      <c r="H477" t="s">
        <v>31</v>
      </c>
      <c r="I477" t="s">
        <v>32</v>
      </c>
      <c r="J477" t="s">
        <v>33</v>
      </c>
      <c r="K477" t="s">
        <v>100</v>
      </c>
      <c r="L477">
        <v>7</v>
      </c>
      <c r="M477">
        <v>5</v>
      </c>
      <c r="N477" t="s">
        <v>72</v>
      </c>
      <c r="O477" t="s">
        <v>52</v>
      </c>
      <c r="P477" t="s">
        <v>37</v>
      </c>
      <c r="Q477">
        <v>31968.75</v>
      </c>
      <c r="R477">
        <v>93.62</v>
      </c>
      <c r="S477">
        <v>4.5</v>
      </c>
      <c r="T477" t="s">
        <v>38</v>
      </c>
      <c r="U477" t="s">
        <v>87</v>
      </c>
      <c r="V477" t="s">
        <v>83</v>
      </c>
      <c r="W477" t="s">
        <v>41</v>
      </c>
      <c r="X477" t="s">
        <v>57</v>
      </c>
      <c r="Y477" t="s">
        <v>43</v>
      </c>
      <c r="Z477" t="s">
        <v>94</v>
      </c>
      <c r="AA477" s="9">
        <f>Table1[[#This Row],[Date]]</f>
        <v>45402</v>
      </c>
    </row>
    <row r="478" spans="1:27" x14ac:dyDescent="0.25">
      <c r="A478" t="s">
        <v>1039</v>
      </c>
      <c r="B478" s="1">
        <v>45403</v>
      </c>
      <c r="C478" t="s">
        <v>59</v>
      </c>
      <c r="D478" t="s">
        <v>1040</v>
      </c>
      <c r="E478" t="s">
        <v>69</v>
      </c>
      <c r="F478">
        <v>62</v>
      </c>
      <c r="G478" t="s">
        <v>62</v>
      </c>
      <c r="H478" t="s">
        <v>48</v>
      </c>
      <c r="I478" t="s">
        <v>49</v>
      </c>
      <c r="J478" t="s">
        <v>33</v>
      </c>
      <c r="K478" t="s">
        <v>50</v>
      </c>
      <c r="L478">
        <v>3</v>
      </c>
      <c r="M478">
        <v>2</v>
      </c>
      <c r="N478" t="s">
        <v>35</v>
      </c>
      <c r="O478" t="s">
        <v>36</v>
      </c>
      <c r="P478" t="s">
        <v>37</v>
      </c>
      <c r="Q478">
        <v>35196.410000000003</v>
      </c>
      <c r="R478">
        <v>3556.14</v>
      </c>
      <c r="S478">
        <v>3.7</v>
      </c>
      <c r="T478" t="s">
        <v>92</v>
      </c>
      <c r="U478" t="s">
        <v>65</v>
      </c>
      <c r="V478" t="s">
        <v>83</v>
      </c>
      <c r="W478" t="s">
        <v>56</v>
      </c>
      <c r="X478" t="s">
        <v>42</v>
      </c>
      <c r="Y478" t="s">
        <v>113</v>
      </c>
      <c r="Z478" t="s">
        <v>84</v>
      </c>
      <c r="AA478" s="9">
        <f>Table1[[#This Row],[Date]]</f>
        <v>45403</v>
      </c>
    </row>
    <row r="479" spans="1:27" x14ac:dyDescent="0.25">
      <c r="A479" t="s">
        <v>1041</v>
      </c>
      <c r="B479" s="1">
        <v>45404</v>
      </c>
      <c r="C479" t="s">
        <v>45</v>
      </c>
      <c r="D479" t="s">
        <v>1042</v>
      </c>
      <c r="E479" t="s">
        <v>47</v>
      </c>
      <c r="F479">
        <v>24</v>
      </c>
      <c r="G479" t="s">
        <v>70</v>
      </c>
      <c r="H479" t="s">
        <v>31</v>
      </c>
      <c r="I479" t="s">
        <v>32</v>
      </c>
      <c r="J479" t="s">
        <v>33</v>
      </c>
      <c r="K479" t="s">
        <v>100</v>
      </c>
      <c r="L479">
        <v>6</v>
      </c>
      <c r="M479">
        <v>2</v>
      </c>
      <c r="N479" t="s">
        <v>72</v>
      </c>
      <c r="O479" t="s">
        <v>36</v>
      </c>
      <c r="P479" t="s">
        <v>82</v>
      </c>
      <c r="Q479">
        <v>12295.08</v>
      </c>
      <c r="R479">
        <v>3561.97</v>
      </c>
      <c r="S479">
        <v>3.7</v>
      </c>
      <c r="T479" t="s">
        <v>92</v>
      </c>
      <c r="U479" t="s">
        <v>93</v>
      </c>
      <c r="V479" t="s">
        <v>74</v>
      </c>
      <c r="W479" t="s">
        <v>41</v>
      </c>
      <c r="X479" t="s">
        <v>42</v>
      </c>
      <c r="Y479" t="s">
        <v>113</v>
      </c>
      <c r="Z479" t="s">
        <v>88</v>
      </c>
      <c r="AA479" s="9">
        <f>Table1[[#This Row],[Date]]</f>
        <v>45404</v>
      </c>
    </row>
    <row r="480" spans="1:27" x14ac:dyDescent="0.25">
      <c r="A480" t="s">
        <v>1043</v>
      </c>
      <c r="B480" s="1">
        <v>45405</v>
      </c>
      <c r="C480" t="s">
        <v>59</v>
      </c>
      <c r="D480" t="s">
        <v>1044</v>
      </c>
      <c r="E480" t="s">
        <v>69</v>
      </c>
      <c r="F480">
        <v>64</v>
      </c>
      <c r="G480" t="s">
        <v>62</v>
      </c>
      <c r="H480" t="s">
        <v>4088</v>
      </c>
      <c r="I480" t="s">
        <v>49</v>
      </c>
      <c r="J480" t="s">
        <v>33</v>
      </c>
      <c r="K480" t="s">
        <v>118</v>
      </c>
      <c r="L480">
        <v>8</v>
      </c>
      <c r="M480">
        <v>2</v>
      </c>
      <c r="N480" t="s">
        <v>80</v>
      </c>
      <c r="O480" t="s">
        <v>81</v>
      </c>
      <c r="P480" t="s">
        <v>82</v>
      </c>
      <c r="Q480">
        <v>41509.269999999997</v>
      </c>
      <c r="R480">
        <v>577.35</v>
      </c>
      <c r="S480">
        <v>3.4</v>
      </c>
      <c r="T480" t="s">
        <v>64</v>
      </c>
      <c r="U480" t="s">
        <v>87</v>
      </c>
      <c r="V480" t="s">
        <v>83</v>
      </c>
      <c r="W480" t="s">
        <v>101</v>
      </c>
      <c r="X480" t="s">
        <v>57</v>
      </c>
      <c r="Y480" t="s">
        <v>4089</v>
      </c>
      <c r="Z480" t="s">
        <v>88</v>
      </c>
      <c r="AA480" s="9">
        <f>Table1[[#This Row],[Date]]</f>
        <v>45405</v>
      </c>
    </row>
    <row r="481" spans="1:27" x14ac:dyDescent="0.25">
      <c r="A481" t="s">
        <v>1045</v>
      </c>
      <c r="B481" s="1">
        <v>45406</v>
      </c>
      <c r="C481" t="s">
        <v>45</v>
      </c>
      <c r="D481" t="s">
        <v>1046</v>
      </c>
      <c r="E481" t="s">
        <v>69</v>
      </c>
      <c r="F481">
        <v>24</v>
      </c>
      <c r="G481" t="s">
        <v>62</v>
      </c>
      <c r="H481" t="s">
        <v>4087</v>
      </c>
      <c r="I481" t="s">
        <v>32</v>
      </c>
      <c r="J481" t="s">
        <v>33</v>
      </c>
      <c r="K481" t="s">
        <v>71</v>
      </c>
      <c r="L481">
        <v>9</v>
      </c>
      <c r="M481">
        <v>4</v>
      </c>
      <c r="N481" t="s">
        <v>51</v>
      </c>
      <c r="O481" t="s">
        <v>81</v>
      </c>
      <c r="P481" t="s">
        <v>63</v>
      </c>
      <c r="Q481">
        <v>45821</v>
      </c>
      <c r="R481">
        <v>2851.2</v>
      </c>
      <c r="S481">
        <v>1.8</v>
      </c>
      <c r="T481" t="s">
        <v>54</v>
      </c>
      <c r="U481" t="s">
        <v>39</v>
      </c>
      <c r="V481" t="s">
        <v>74</v>
      </c>
      <c r="W481" t="s">
        <v>56</v>
      </c>
      <c r="X481" t="s">
        <v>42</v>
      </c>
      <c r="Y481" t="s">
        <v>66</v>
      </c>
      <c r="Z481" t="s">
        <v>88</v>
      </c>
      <c r="AA481" s="9">
        <f>Table1[[#This Row],[Date]]</f>
        <v>45406</v>
      </c>
    </row>
    <row r="482" spans="1:27" x14ac:dyDescent="0.25">
      <c r="A482" t="s">
        <v>1047</v>
      </c>
      <c r="B482" s="1">
        <v>45407</v>
      </c>
      <c r="C482" t="s">
        <v>45</v>
      </c>
      <c r="D482" t="s">
        <v>1048</v>
      </c>
      <c r="E482" t="s">
        <v>29</v>
      </c>
      <c r="F482">
        <v>43</v>
      </c>
      <c r="G482" t="s">
        <v>62</v>
      </c>
      <c r="H482" t="s">
        <v>31</v>
      </c>
      <c r="I482" t="s">
        <v>32</v>
      </c>
      <c r="J482" t="s">
        <v>33</v>
      </c>
      <c r="K482" t="s">
        <v>100</v>
      </c>
      <c r="L482">
        <v>4</v>
      </c>
      <c r="M482">
        <v>2</v>
      </c>
      <c r="N482" t="s">
        <v>51</v>
      </c>
      <c r="O482" t="s">
        <v>36</v>
      </c>
      <c r="P482" t="s">
        <v>82</v>
      </c>
      <c r="Q482">
        <v>41215.089999999997</v>
      </c>
      <c r="R482">
        <v>2841.81</v>
      </c>
      <c r="S482">
        <v>2.7</v>
      </c>
      <c r="T482" t="s">
        <v>97</v>
      </c>
      <c r="U482" t="s">
        <v>93</v>
      </c>
      <c r="V482" t="s">
        <v>40</v>
      </c>
      <c r="W482" t="s">
        <v>101</v>
      </c>
      <c r="X482" t="s">
        <v>57</v>
      </c>
      <c r="Y482" t="s">
        <v>113</v>
      </c>
      <c r="Z482" t="s">
        <v>76</v>
      </c>
      <c r="AA482" s="9">
        <f>Table1[[#This Row],[Date]]</f>
        <v>45407</v>
      </c>
    </row>
    <row r="483" spans="1:27" x14ac:dyDescent="0.25">
      <c r="A483" t="s">
        <v>1049</v>
      </c>
      <c r="B483" s="1">
        <v>45408</v>
      </c>
      <c r="C483" t="s">
        <v>103</v>
      </c>
      <c r="D483" t="s">
        <v>1050</v>
      </c>
      <c r="E483" t="s">
        <v>91</v>
      </c>
      <c r="F483">
        <v>57</v>
      </c>
      <c r="G483" t="s">
        <v>62</v>
      </c>
      <c r="H483" t="s">
        <v>4088</v>
      </c>
      <c r="I483" t="s">
        <v>49</v>
      </c>
      <c r="J483" t="s">
        <v>33</v>
      </c>
      <c r="K483" t="s">
        <v>118</v>
      </c>
      <c r="L483">
        <v>2</v>
      </c>
      <c r="M483">
        <v>2</v>
      </c>
      <c r="N483" t="s">
        <v>80</v>
      </c>
      <c r="O483" t="s">
        <v>36</v>
      </c>
      <c r="P483" t="s">
        <v>37</v>
      </c>
      <c r="Q483">
        <v>17340.13</v>
      </c>
      <c r="R483">
        <v>3412.25</v>
      </c>
      <c r="S483">
        <v>3.8</v>
      </c>
      <c r="T483" t="s">
        <v>97</v>
      </c>
      <c r="U483" t="s">
        <v>87</v>
      </c>
      <c r="V483" t="s">
        <v>83</v>
      </c>
      <c r="W483" t="s">
        <v>101</v>
      </c>
      <c r="X483" t="s">
        <v>42</v>
      </c>
      <c r="Y483" t="s">
        <v>75</v>
      </c>
      <c r="Z483" t="s">
        <v>88</v>
      </c>
      <c r="AA483" s="9">
        <f>Table1[[#This Row],[Date]]</f>
        <v>45408</v>
      </c>
    </row>
    <row r="484" spans="1:27" x14ac:dyDescent="0.25">
      <c r="A484" t="s">
        <v>1051</v>
      </c>
      <c r="B484" s="1">
        <v>45409</v>
      </c>
      <c r="C484" t="s">
        <v>59</v>
      </c>
      <c r="D484" t="s">
        <v>1052</v>
      </c>
      <c r="E484" t="s">
        <v>47</v>
      </c>
      <c r="F484">
        <v>22</v>
      </c>
      <c r="G484" t="s">
        <v>30</v>
      </c>
      <c r="H484" t="s">
        <v>4087</v>
      </c>
      <c r="I484" t="s">
        <v>32</v>
      </c>
      <c r="J484" t="s">
        <v>33</v>
      </c>
      <c r="K484" t="s">
        <v>71</v>
      </c>
      <c r="L484">
        <v>14</v>
      </c>
      <c r="M484">
        <v>5</v>
      </c>
      <c r="N484" t="s">
        <v>80</v>
      </c>
      <c r="O484" t="s">
        <v>73</v>
      </c>
      <c r="P484" t="s">
        <v>53</v>
      </c>
      <c r="Q484">
        <v>30572.22</v>
      </c>
      <c r="R484">
        <v>426.99</v>
      </c>
      <c r="S484">
        <v>3.1</v>
      </c>
      <c r="T484" t="s">
        <v>64</v>
      </c>
      <c r="U484" t="s">
        <v>93</v>
      </c>
      <c r="V484" t="s">
        <v>55</v>
      </c>
      <c r="W484" t="s">
        <v>56</v>
      </c>
      <c r="X484" t="s">
        <v>57</v>
      </c>
      <c r="Y484" t="s">
        <v>43</v>
      </c>
      <c r="Z484" t="s">
        <v>76</v>
      </c>
      <c r="AA484" s="9">
        <f>Table1[[#This Row],[Date]]</f>
        <v>45409</v>
      </c>
    </row>
    <row r="485" spans="1:27" x14ac:dyDescent="0.25">
      <c r="A485" t="s">
        <v>1053</v>
      </c>
      <c r="B485" s="1">
        <v>45410</v>
      </c>
      <c r="C485" t="s">
        <v>103</v>
      </c>
      <c r="D485" t="s">
        <v>1054</v>
      </c>
      <c r="E485" t="s">
        <v>61</v>
      </c>
      <c r="F485">
        <v>38</v>
      </c>
      <c r="G485" t="s">
        <v>62</v>
      </c>
      <c r="H485" t="s">
        <v>4087</v>
      </c>
      <c r="I485" t="s">
        <v>32</v>
      </c>
      <c r="J485" t="s">
        <v>33</v>
      </c>
      <c r="K485" t="s">
        <v>71</v>
      </c>
      <c r="L485">
        <v>8</v>
      </c>
      <c r="M485">
        <v>3</v>
      </c>
      <c r="N485" t="s">
        <v>51</v>
      </c>
      <c r="O485" t="s">
        <v>52</v>
      </c>
      <c r="P485" t="s">
        <v>37</v>
      </c>
      <c r="Q485">
        <v>45996.31</v>
      </c>
      <c r="R485">
        <v>3132.52</v>
      </c>
      <c r="S485">
        <v>1.1000000000000001</v>
      </c>
      <c r="T485" t="s">
        <v>54</v>
      </c>
      <c r="U485" t="s">
        <v>87</v>
      </c>
      <c r="V485" t="s">
        <v>40</v>
      </c>
      <c r="W485" t="s">
        <v>101</v>
      </c>
      <c r="X485" t="s">
        <v>42</v>
      </c>
      <c r="Y485" t="s">
        <v>66</v>
      </c>
      <c r="Z485" t="s">
        <v>4089</v>
      </c>
      <c r="AA485" s="9">
        <f>Table1[[#This Row],[Date]]</f>
        <v>45410</v>
      </c>
    </row>
    <row r="486" spans="1:27" x14ac:dyDescent="0.25">
      <c r="A486" t="s">
        <v>1055</v>
      </c>
      <c r="B486" s="1">
        <v>45411</v>
      </c>
      <c r="C486" t="s">
        <v>59</v>
      </c>
      <c r="D486" t="s">
        <v>1056</v>
      </c>
      <c r="E486" t="s">
        <v>61</v>
      </c>
      <c r="F486">
        <v>31</v>
      </c>
      <c r="G486" t="s">
        <v>70</v>
      </c>
      <c r="H486" t="s">
        <v>31</v>
      </c>
      <c r="I486" t="s">
        <v>32</v>
      </c>
      <c r="J486" t="s">
        <v>33</v>
      </c>
      <c r="K486" t="s">
        <v>100</v>
      </c>
      <c r="L486">
        <v>14</v>
      </c>
      <c r="M486">
        <v>5</v>
      </c>
      <c r="N486" t="s">
        <v>51</v>
      </c>
      <c r="O486" t="s">
        <v>81</v>
      </c>
      <c r="P486" t="s">
        <v>37</v>
      </c>
      <c r="Q486">
        <v>18071.240000000002</v>
      </c>
      <c r="R486">
        <v>1403.76</v>
      </c>
      <c r="S486">
        <v>4.8</v>
      </c>
      <c r="T486" t="s">
        <v>38</v>
      </c>
      <c r="U486" t="s">
        <v>65</v>
      </c>
      <c r="V486" t="s">
        <v>83</v>
      </c>
      <c r="W486" t="s">
        <v>41</v>
      </c>
      <c r="X486" t="s">
        <v>57</v>
      </c>
      <c r="Y486" t="s">
        <v>43</v>
      </c>
      <c r="Z486" t="s">
        <v>76</v>
      </c>
      <c r="AA486" s="9">
        <f>Table1[[#This Row],[Date]]</f>
        <v>45411</v>
      </c>
    </row>
    <row r="487" spans="1:27" x14ac:dyDescent="0.25">
      <c r="A487" t="s">
        <v>1057</v>
      </c>
      <c r="B487" s="1">
        <v>45412</v>
      </c>
      <c r="C487" t="s">
        <v>103</v>
      </c>
      <c r="D487" t="s">
        <v>1058</v>
      </c>
      <c r="E487" t="s">
        <v>69</v>
      </c>
      <c r="F487">
        <v>21</v>
      </c>
      <c r="G487" t="s">
        <v>30</v>
      </c>
      <c r="H487" t="s">
        <v>4088</v>
      </c>
      <c r="I487" t="s">
        <v>49</v>
      </c>
      <c r="J487" t="s">
        <v>33</v>
      </c>
      <c r="K487" t="s">
        <v>118</v>
      </c>
      <c r="L487">
        <v>6</v>
      </c>
      <c r="M487">
        <v>4</v>
      </c>
      <c r="N487" t="s">
        <v>51</v>
      </c>
      <c r="O487" t="s">
        <v>81</v>
      </c>
      <c r="P487" t="s">
        <v>37</v>
      </c>
      <c r="Q487">
        <v>41541.31</v>
      </c>
      <c r="R487">
        <v>2535.0100000000002</v>
      </c>
      <c r="S487">
        <v>4.4000000000000004</v>
      </c>
      <c r="T487" t="s">
        <v>92</v>
      </c>
      <c r="U487" t="s">
        <v>93</v>
      </c>
      <c r="V487" t="s">
        <v>83</v>
      </c>
      <c r="W487" t="s">
        <v>101</v>
      </c>
      <c r="X487" t="s">
        <v>42</v>
      </c>
      <c r="Y487" t="s">
        <v>75</v>
      </c>
      <c r="Z487" t="s">
        <v>94</v>
      </c>
      <c r="AA487" s="9">
        <f>Table1[[#This Row],[Date]]</f>
        <v>45412</v>
      </c>
    </row>
    <row r="488" spans="1:27" x14ac:dyDescent="0.25">
      <c r="A488" t="s">
        <v>1059</v>
      </c>
      <c r="B488" s="1">
        <v>45413</v>
      </c>
      <c r="C488" t="s">
        <v>27</v>
      </c>
      <c r="D488" t="s">
        <v>1060</v>
      </c>
      <c r="E488" t="s">
        <v>29</v>
      </c>
      <c r="F488">
        <v>40</v>
      </c>
      <c r="G488" t="s">
        <v>30</v>
      </c>
      <c r="H488" t="s">
        <v>31</v>
      </c>
      <c r="I488" t="s">
        <v>32</v>
      </c>
      <c r="J488" t="s">
        <v>33</v>
      </c>
      <c r="K488" t="s">
        <v>100</v>
      </c>
      <c r="L488">
        <v>6</v>
      </c>
      <c r="M488">
        <v>2</v>
      </c>
      <c r="N488" t="s">
        <v>35</v>
      </c>
      <c r="O488" t="s">
        <v>81</v>
      </c>
      <c r="P488" t="s">
        <v>82</v>
      </c>
      <c r="Q488">
        <v>3445.33</v>
      </c>
      <c r="R488">
        <v>3866.62</v>
      </c>
      <c r="S488">
        <v>2</v>
      </c>
      <c r="T488" t="s">
        <v>64</v>
      </c>
      <c r="U488" t="s">
        <v>93</v>
      </c>
      <c r="V488" t="s">
        <v>55</v>
      </c>
      <c r="W488" t="s">
        <v>56</v>
      </c>
      <c r="X488" t="s">
        <v>42</v>
      </c>
      <c r="Y488" t="s">
        <v>113</v>
      </c>
      <c r="Z488" t="s">
        <v>84</v>
      </c>
      <c r="AA488" s="9">
        <f>Table1[[#This Row],[Date]]</f>
        <v>45413</v>
      </c>
    </row>
    <row r="489" spans="1:27" x14ac:dyDescent="0.25">
      <c r="A489" t="s">
        <v>1061</v>
      </c>
      <c r="B489" s="1">
        <v>45414</v>
      </c>
      <c r="C489" t="s">
        <v>45</v>
      </c>
      <c r="D489" t="s">
        <v>1062</v>
      </c>
      <c r="E489" t="s">
        <v>29</v>
      </c>
      <c r="F489">
        <v>59</v>
      </c>
      <c r="G489" t="s">
        <v>62</v>
      </c>
      <c r="H489" t="s">
        <v>48</v>
      </c>
      <c r="I489" t="s">
        <v>49</v>
      </c>
      <c r="J489" t="s">
        <v>33</v>
      </c>
      <c r="K489" t="s">
        <v>50</v>
      </c>
      <c r="L489">
        <v>8</v>
      </c>
      <c r="M489">
        <v>3</v>
      </c>
      <c r="N489" t="s">
        <v>35</v>
      </c>
      <c r="O489" t="s">
        <v>81</v>
      </c>
      <c r="P489" t="s">
        <v>37</v>
      </c>
      <c r="Q489">
        <v>3171.4</v>
      </c>
      <c r="R489">
        <v>3528.23</v>
      </c>
      <c r="S489">
        <v>3.5</v>
      </c>
      <c r="T489" t="s">
        <v>97</v>
      </c>
      <c r="U489" t="s">
        <v>87</v>
      </c>
      <c r="V489" t="s">
        <v>74</v>
      </c>
      <c r="W489" t="s">
        <v>56</v>
      </c>
      <c r="X489" t="s">
        <v>57</v>
      </c>
      <c r="Y489" t="s">
        <v>43</v>
      </c>
      <c r="Z489" t="s">
        <v>84</v>
      </c>
      <c r="AA489" s="9">
        <f>Table1[[#This Row],[Date]]</f>
        <v>45414</v>
      </c>
    </row>
    <row r="490" spans="1:27" x14ac:dyDescent="0.25">
      <c r="A490" t="s">
        <v>1063</v>
      </c>
      <c r="B490" s="1">
        <v>45415</v>
      </c>
      <c r="C490" t="s">
        <v>59</v>
      </c>
      <c r="D490" t="s">
        <v>1064</v>
      </c>
      <c r="E490" t="s">
        <v>61</v>
      </c>
      <c r="F490">
        <v>37</v>
      </c>
      <c r="G490" t="s">
        <v>30</v>
      </c>
      <c r="H490" t="s">
        <v>4087</v>
      </c>
      <c r="I490" t="s">
        <v>32</v>
      </c>
      <c r="J490" t="s">
        <v>33</v>
      </c>
      <c r="K490" t="s">
        <v>71</v>
      </c>
      <c r="L490">
        <v>2</v>
      </c>
      <c r="M490">
        <v>2</v>
      </c>
      <c r="N490" t="s">
        <v>35</v>
      </c>
      <c r="O490" t="s">
        <v>36</v>
      </c>
      <c r="P490" t="s">
        <v>63</v>
      </c>
      <c r="Q490">
        <v>38706.449999999997</v>
      </c>
      <c r="R490">
        <v>594.52</v>
      </c>
      <c r="S490">
        <v>4.7</v>
      </c>
      <c r="T490" t="s">
        <v>38</v>
      </c>
      <c r="U490" t="s">
        <v>93</v>
      </c>
      <c r="V490" t="s">
        <v>83</v>
      </c>
      <c r="W490" t="s">
        <v>41</v>
      </c>
      <c r="X490" t="s">
        <v>42</v>
      </c>
      <c r="Y490" t="s">
        <v>43</v>
      </c>
      <c r="Z490" t="s">
        <v>94</v>
      </c>
      <c r="AA490" s="9">
        <f>Table1[[#This Row],[Date]]</f>
        <v>45415</v>
      </c>
    </row>
    <row r="491" spans="1:27" x14ac:dyDescent="0.25">
      <c r="A491" t="s">
        <v>1065</v>
      </c>
      <c r="B491" s="1">
        <v>45416</v>
      </c>
      <c r="C491" t="s">
        <v>59</v>
      </c>
      <c r="D491" t="s">
        <v>1066</v>
      </c>
      <c r="E491" t="s">
        <v>47</v>
      </c>
      <c r="F491">
        <v>32</v>
      </c>
      <c r="G491" t="s">
        <v>62</v>
      </c>
      <c r="H491" t="s">
        <v>31</v>
      </c>
      <c r="I491" t="s">
        <v>32</v>
      </c>
      <c r="J491" t="s">
        <v>33</v>
      </c>
      <c r="K491" t="s">
        <v>100</v>
      </c>
      <c r="L491">
        <v>9</v>
      </c>
      <c r="M491">
        <v>2</v>
      </c>
      <c r="N491" t="s">
        <v>72</v>
      </c>
      <c r="O491" t="s">
        <v>36</v>
      </c>
      <c r="P491" t="s">
        <v>53</v>
      </c>
      <c r="Q491">
        <v>38788.04</v>
      </c>
      <c r="R491">
        <v>2955.92</v>
      </c>
      <c r="S491">
        <v>1.4</v>
      </c>
      <c r="T491" t="s">
        <v>97</v>
      </c>
      <c r="U491" t="s">
        <v>87</v>
      </c>
      <c r="V491" t="s">
        <v>83</v>
      </c>
      <c r="W491" t="s">
        <v>56</v>
      </c>
      <c r="X491" t="s">
        <v>42</v>
      </c>
      <c r="Y491" t="s">
        <v>43</v>
      </c>
      <c r="Z491" t="s">
        <v>4089</v>
      </c>
      <c r="AA491" s="9">
        <f>Table1[[#This Row],[Date]]</f>
        <v>45416</v>
      </c>
    </row>
    <row r="492" spans="1:27" x14ac:dyDescent="0.25">
      <c r="A492" t="s">
        <v>1067</v>
      </c>
      <c r="B492" s="1">
        <v>45417</v>
      </c>
      <c r="C492" t="s">
        <v>45</v>
      </c>
      <c r="D492" t="s">
        <v>1068</v>
      </c>
      <c r="E492" t="s">
        <v>91</v>
      </c>
      <c r="F492">
        <v>67</v>
      </c>
      <c r="G492" t="s">
        <v>70</v>
      </c>
      <c r="H492" t="s">
        <v>4087</v>
      </c>
      <c r="I492" t="s">
        <v>32</v>
      </c>
      <c r="J492" t="s">
        <v>33</v>
      </c>
      <c r="K492" t="s">
        <v>71</v>
      </c>
      <c r="L492">
        <v>13</v>
      </c>
      <c r="M492">
        <v>4</v>
      </c>
      <c r="N492" t="s">
        <v>35</v>
      </c>
      <c r="O492" t="s">
        <v>73</v>
      </c>
      <c r="P492" t="s">
        <v>82</v>
      </c>
      <c r="Q492">
        <v>40081.93</v>
      </c>
      <c r="R492">
        <v>4845.58</v>
      </c>
      <c r="S492">
        <v>3</v>
      </c>
      <c r="T492" t="s">
        <v>64</v>
      </c>
      <c r="U492" t="s">
        <v>39</v>
      </c>
      <c r="V492" t="s">
        <v>55</v>
      </c>
      <c r="W492" t="s">
        <v>101</v>
      </c>
      <c r="X492" t="s">
        <v>57</v>
      </c>
      <c r="Y492" t="s">
        <v>75</v>
      </c>
      <c r="Z492" t="s">
        <v>84</v>
      </c>
      <c r="AA492" s="9">
        <f>Table1[[#This Row],[Date]]</f>
        <v>45417</v>
      </c>
    </row>
    <row r="493" spans="1:27" x14ac:dyDescent="0.25">
      <c r="A493" t="s">
        <v>1069</v>
      </c>
      <c r="B493" s="1">
        <v>45418</v>
      </c>
      <c r="C493" t="s">
        <v>59</v>
      </c>
      <c r="D493" t="s">
        <v>1070</v>
      </c>
      <c r="E493" t="s">
        <v>47</v>
      </c>
      <c r="F493">
        <v>69</v>
      </c>
      <c r="G493" t="s">
        <v>62</v>
      </c>
      <c r="H493" t="s">
        <v>4088</v>
      </c>
      <c r="I493" t="s">
        <v>49</v>
      </c>
      <c r="J493" t="s">
        <v>33</v>
      </c>
      <c r="K493" t="s">
        <v>118</v>
      </c>
      <c r="L493">
        <v>11</v>
      </c>
      <c r="M493">
        <v>2</v>
      </c>
      <c r="N493" t="s">
        <v>51</v>
      </c>
      <c r="O493" t="s">
        <v>81</v>
      </c>
      <c r="P493" t="s">
        <v>37</v>
      </c>
      <c r="Q493">
        <v>46711.26</v>
      </c>
      <c r="R493">
        <v>783.85</v>
      </c>
      <c r="S493">
        <v>2.8</v>
      </c>
      <c r="T493" t="s">
        <v>64</v>
      </c>
      <c r="U493" t="s">
        <v>93</v>
      </c>
      <c r="V493" t="s">
        <v>40</v>
      </c>
      <c r="W493" t="s">
        <v>101</v>
      </c>
      <c r="X493" t="s">
        <v>57</v>
      </c>
      <c r="Y493" t="s">
        <v>66</v>
      </c>
      <c r="Z493" t="s">
        <v>94</v>
      </c>
      <c r="AA493" s="9">
        <f>Table1[[#This Row],[Date]]</f>
        <v>45418</v>
      </c>
    </row>
    <row r="494" spans="1:27" x14ac:dyDescent="0.25">
      <c r="A494" t="s">
        <v>1071</v>
      </c>
      <c r="B494" s="1">
        <v>45419</v>
      </c>
      <c r="C494" t="s">
        <v>59</v>
      </c>
      <c r="D494" t="s">
        <v>1072</v>
      </c>
      <c r="E494" t="s">
        <v>91</v>
      </c>
      <c r="F494">
        <v>62</v>
      </c>
      <c r="G494" t="s">
        <v>30</v>
      </c>
      <c r="H494" t="s">
        <v>79</v>
      </c>
      <c r="I494" t="s">
        <v>49</v>
      </c>
      <c r="J494" t="s">
        <v>33</v>
      </c>
      <c r="K494" t="s">
        <v>34</v>
      </c>
      <c r="L494">
        <v>6</v>
      </c>
      <c r="M494">
        <v>1</v>
      </c>
      <c r="N494" t="s">
        <v>35</v>
      </c>
      <c r="O494" t="s">
        <v>81</v>
      </c>
      <c r="P494" t="s">
        <v>63</v>
      </c>
      <c r="Q494">
        <v>8541.6</v>
      </c>
      <c r="R494">
        <v>4264.54</v>
      </c>
      <c r="S494">
        <v>2.6</v>
      </c>
      <c r="T494" t="s">
        <v>64</v>
      </c>
      <c r="U494" t="s">
        <v>93</v>
      </c>
      <c r="V494" t="s">
        <v>83</v>
      </c>
      <c r="W494" t="s">
        <v>56</v>
      </c>
      <c r="X494" t="s">
        <v>57</v>
      </c>
      <c r="Y494" t="s">
        <v>66</v>
      </c>
      <c r="Z494" t="s">
        <v>84</v>
      </c>
      <c r="AA494" s="9">
        <f>Table1[[#This Row],[Date]]</f>
        <v>45419</v>
      </c>
    </row>
    <row r="495" spans="1:27" x14ac:dyDescent="0.25">
      <c r="A495" t="s">
        <v>1073</v>
      </c>
      <c r="B495" s="1">
        <v>45420</v>
      </c>
      <c r="C495" t="s">
        <v>103</v>
      </c>
      <c r="D495" t="s">
        <v>1074</v>
      </c>
      <c r="E495" t="s">
        <v>61</v>
      </c>
      <c r="F495">
        <v>46</v>
      </c>
      <c r="G495" t="s">
        <v>70</v>
      </c>
      <c r="H495" t="s">
        <v>31</v>
      </c>
      <c r="I495" t="s">
        <v>32</v>
      </c>
      <c r="J495" t="s">
        <v>33</v>
      </c>
      <c r="K495" t="s">
        <v>100</v>
      </c>
      <c r="L495">
        <v>9</v>
      </c>
      <c r="M495">
        <v>3</v>
      </c>
      <c r="N495" t="s">
        <v>51</v>
      </c>
      <c r="O495" t="s">
        <v>36</v>
      </c>
      <c r="P495" t="s">
        <v>53</v>
      </c>
      <c r="Q495">
        <v>13903.29</v>
      </c>
      <c r="R495">
        <v>3512.74</v>
      </c>
      <c r="S495">
        <v>4.3</v>
      </c>
      <c r="T495" t="s">
        <v>92</v>
      </c>
      <c r="U495" t="s">
        <v>65</v>
      </c>
      <c r="V495" t="s">
        <v>74</v>
      </c>
      <c r="W495" t="s">
        <v>41</v>
      </c>
      <c r="X495" t="s">
        <v>57</v>
      </c>
      <c r="Y495" t="s">
        <v>75</v>
      </c>
      <c r="Z495" t="s">
        <v>76</v>
      </c>
      <c r="AA495" s="9">
        <f>Table1[[#This Row],[Date]]</f>
        <v>45420</v>
      </c>
    </row>
    <row r="496" spans="1:27" x14ac:dyDescent="0.25">
      <c r="A496" t="s">
        <v>1075</v>
      </c>
      <c r="B496" s="1">
        <v>45421</v>
      </c>
      <c r="C496" t="s">
        <v>59</v>
      </c>
      <c r="D496" t="s">
        <v>1076</v>
      </c>
      <c r="E496" t="s">
        <v>91</v>
      </c>
      <c r="F496">
        <v>25</v>
      </c>
      <c r="G496" t="s">
        <v>62</v>
      </c>
      <c r="H496" t="s">
        <v>31</v>
      </c>
      <c r="I496" t="s">
        <v>32</v>
      </c>
      <c r="J496" t="s">
        <v>33</v>
      </c>
      <c r="K496" t="s">
        <v>100</v>
      </c>
      <c r="L496">
        <v>11</v>
      </c>
      <c r="M496">
        <v>3</v>
      </c>
      <c r="N496" t="s">
        <v>80</v>
      </c>
      <c r="O496" t="s">
        <v>73</v>
      </c>
      <c r="P496" t="s">
        <v>37</v>
      </c>
      <c r="Q496">
        <v>45475.07</v>
      </c>
      <c r="R496">
        <v>3870.02</v>
      </c>
      <c r="S496">
        <v>2.5</v>
      </c>
      <c r="T496" t="s">
        <v>64</v>
      </c>
      <c r="U496" t="s">
        <v>65</v>
      </c>
      <c r="V496" t="s">
        <v>74</v>
      </c>
      <c r="W496" t="s">
        <v>41</v>
      </c>
      <c r="X496" t="s">
        <v>42</v>
      </c>
      <c r="Y496" t="s">
        <v>43</v>
      </c>
      <c r="Z496" t="s">
        <v>84</v>
      </c>
      <c r="AA496" s="9">
        <f>Table1[[#This Row],[Date]]</f>
        <v>45421</v>
      </c>
    </row>
    <row r="497" spans="1:27" x14ac:dyDescent="0.25">
      <c r="A497" t="s">
        <v>1077</v>
      </c>
      <c r="B497" s="1">
        <v>45422</v>
      </c>
      <c r="C497" t="s">
        <v>27</v>
      </c>
      <c r="D497" t="s">
        <v>1078</v>
      </c>
      <c r="E497" t="s">
        <v>29</v>
      </c>
      <c r="F497">
        <v>58</v>
      </c>
      <c r="G497" t="s">
        <v>70</v>
      </c>
      <c r="H497" t="s">
        <v>4087</v>
      </c>
      <c r="I497" t="s">
        <v>32</v>
      </c>
      <c r="J497" t="s">
        <v>33</v>
      </c>
      <c r="K497" t="s">
        <v>71</v>
      </c>
      <c r="L497">
        <v>11</v>
      </c>
      <c r="M497">
        <v>1</v>
      </c>
      <c r="N497" t="s">
        <v>72</v>
      </c>
      <c r="O497" t="s">
        <v>36</v>
      </c>
      <c r="P497" t="s">
        <v>53</v>
      </c>
      <c r="Q497">
        <v>11330.1</v>
      </c>
      <c r="R497">
        <v>1409.79</v>
      </c>
      <c r="S497">
        <v>1.3</v>
      </c>
      <c r="T497" t="s">
        <v>54</v>
      </c>
      <c r="U497" t="s">
        <v>93</v>
      </c>
      <c r="V497" t="s">
        <v>55</v>
      </c>
      <c r="W497" t="s">
        <v>56</v>
      </c>
      <c r="X497" t="s">
        <v>57</v>
      </c>
      <c r="Y497" t="s">
        <v>43</v>
      </c>
      <c r="Z497" t="s">
        <v>76</v>
      </c>
      <c r="AA497" s="9">
        <f>Table1[[#This Row],[Date]]</f>
        <v>45422</v>
      </c>
    </row>
    <row r="498" spans="1:27" x14ac:dyDescent="0.25">
      <c r="A498" t="s">
        <v>1079</v>
      </c>
      <c r="B498" s="1">
        <v>45423</v>
      </c>
      <c r="C498" t="s">
        <v>27</v>
      </c>
      <c r="D498" t="s">
        <v>1080</v>
      </c>
      <c r="E498" t="s">
        <v>69</v>
      </c>
      <c r="F498">
        <v>65</v>
      </c>
      <c r="G498" t="s">
        <v>70</v>
      </c>
      <c r="H498" t="s">
        <v>4088</v>
      </c>
      <c r="I498" t="s">
        <v>49</v>
      </c>
      <c r="J498" t="s">
        <v>33</v>
      </c>
      <c r="K498" t="s">
        <v>118</v>
      </c>
      <c r="L498">
        <v>6</v>
      </c>
      <c r="M498">
        <v>4</v>
      </c>
      <c r="N498" t="s">
        <v>72</v>
      </c>
      <c r="O498" t="s">
        <v>81</v>
      </c>
      <c r="P498" t="s">
        <v>82</v>
      </c>
      <c r="Q498">
        <v>35064.78</v>
      </c>
      <c r="R498">
        <v>1439.44</v>
      </c>
      <c r="S498">
        <v>1.3</v>
      </c>
      <c r="T498" t="s">
        <v>54</v>
      </c>
      <c r="U498" t="s">
        <v>65</v>
      </c>
      <c r="V498" t="s">
        <v>74</v>
      </c>
      <c r="W498" t="s">
        <v>101</v>
      </c>
      <c r="X498" t="s">
        <v>57</v>
      </c>
      <c r="Y498" t="s">
        <v>4089</v>
      </c>
      <c r="Z498" t="s">
        <v>76</v>
      </c>
      <c r="AA498" s="9">
        <f>Table1[[#This Row],[Date]]</f>
        <v>45423</v>
      </c>
    </row>
    <row r="499" spans="1:27" x14ac:dyDescent="0.25">
      <c r="A499" t="s">
        <v>1081</v>
      </c>
      <c r="B499" s="1">
        <v>45424</v>
      </c>
      <c r="C499" t="s">
        <v>45</v>
      </c>
      <c r="D499" t="s">
        <v>1082</v>
      </c>
      <c r="E499" t="s">
        <v>69</v>
      </c>
      <c r="F499">
        <v>36</v>
      </c>
      <c r="G499" t="s">
        <v>30</v>
      </c>
      <c r="H499" t="s">
        <v>48</v>
      </c>
      <c r="I499" t="s">
        <v>49</v>
      </c>
      <c r="J499" t="s">
        <v>33</v>
      </c>
      <c r="K499" t="s">
        <v>50</v>
      </c>
      <c r="L499">
        <v>13</v>
      </c>
      <c r="M499">
        <v>2</v>
      </c>
      <c r="N499" t="s">
        <v>80</v>
      </c>
      <c r="O499" t="s">
        <v>81</v>
      </c>
      <c r="P499" t="s">
        <v>82</v>
      </c>
      <c r="Q499">
        <v>27931.759999999998</v>
      </c>
      <c r="R499">
        <v>4530.1000000000004</v>
      </c>
      <c r="S499">
        <v>1.2</v>
      </c>
      <c r="T499" t="s">
        <v>54</v>
      </c>
      <c r="U499" t="s">
        <v>93</v>
      </c>
      <c r="V499" t="s">
        <v>83</v>
      </c>
      <c r="W499" t="s">
        <v>56</v>
      </c>
      <c r="X499" t="s">
        <v>57</v>
      </c>
      <c r="Y499" t="s">
        <v>113</v>
      </c>
      <c r="Z499" t="s">
        <v>84</v>
      </c>
      <c r="AA499" s="9">
        <f>Table1[[#This Row],[Date]]</f>
        <v>45424</v>
      </c>
    </row>
    <row r="500" spans="1:27" x14ac:dyDescent="0.25">
      <c r="A500" t="s">
        <v>1083</v>
      </c>
      <c r="B500" s="1">
        <v>45425</v>
      </c>
      <c r="C500" t="s">
        <v>59</v>
      </c>
      <c r="D500" t="s">
        <v>1084</v>
      </c>
      <c r="E500" t="s">
        <v>61</v>
      </c>
      <c r="F500">
        <v>65</v>
      </c>
      <c r="G500" t="s">
        <v>70</v>
      </c>
      <c r="H500" t="s">
        <v>4088</v>
      </c>
      <c r="I500" t="s">
        <v>49</v>
      </c>
      <c r="J500" t="s">
        <v>33</v>
      </c>
      <c r="K500" t="s">
        <v>118</v>
      </c>
      <c r="L500">
        <v>8</v>
      </c>
      <c r="M500">
        <v>2</v>
      </c>
      <c r="N500" t="s">
        <v>51</v>
      </c>
      <c r="O500" t="s">
        <v>52</v>
      </c>
      <c r="P500" t="s">
        <v>63</v>
      </c>
      <c r="Q500">
        <v>6910.1</v>
      </c>
      <c r="R500">
        <v>1799.16</v>
      </c>
      <c r="S500">
        <v>2.6</v>
      </c>
      <c r="T500" t="s">
        <v>64</v>
      </c>
      <c r="U500" t="s">
        <v>87</v>
      </c>
      <c r="V500" t="s">
        <v>74</v>
      </c>
      <c r="W500" t="s">
        <v>56</v>
      </c>
      <c r="X500" t="s">
        <v>42</v>
      </c>
      <c r="Y500" t="s">
        <v>113</v>
      </c>
      <c r="Z500" t="s">
        <v>84</v>
      </c>
      <c r="AA500" s="9">
        <f>Table1[[#This Row],[Date]]</f>
        <v>45425</v>
      </c>
    </row>
    <row r="501" spans="1:27" x14ac:dyDescent="0.25">
      <c r="A501" t="s">
        <v>1085</v>
      </c>
      <c r="B501" s="1">
        <v>45426</v>
      </c>
      <c r="C501" t="s">
        <v>45</v>
      </c>
      <c r="D501" t="s">
        <v>1086</v>
      </c>
      <c r="E501" t="s">
        <v>29</v>
      </c>
      <c r="F501">
        <v>56</v>
      </c>
      <c r="G501" t="s">
        <v>30</v>
      </c>
      <c r="H501" t="s">
        <v>31</v>
      </c>
      <c r="I501" t="s">
        <v>32</v>
      </c>
      <c r="J501" t="s">
        <v>33</v>
      </c>
      <c r="K501" t="s">
        <v>100</v>
      </c>
      <c r="L501">
        <v>11</v>
      </c>
      <c r="M501">
        <v>3</v>
      </c>
      <c r="N501" t="s">
        <v>72</v>
      </c>
      <c r="O501" t="s">
        <v>52</v>
      </c>
      <c r="P501" t="s">
        <v>82</v>
      </c>
      <c r="Q501">
        <v>16407.39</v>
      </c>
      <c r="R501">
        <v>315.08</v>
      </c>
      <c r="S501">
        <v>3.9</v>
      </c>
      <c r="T501" t="s">
        <v>92</v>
      </c>
      <c r="U501" t="s">
        <v>93</v>
      </c>
      <c r="V501" t="s">
        <v>83</v>
      </c>
      <c r="W501" t="s">
        <v>41</v>
      </c>
      <c r="X501" t="s">
        <v>42</v>
      </c>
      <c r="Y501" t="s">
        <v>66</v>
      </c>
      <c r="Z501" t="s">
        <v>76</v>
      </c>
      <c r="AA501" s="9">
        <f>Table1[[#This Row],[Date]]</f>
        <v>45426</v>
      </c>
    </row>
    <row r="502" spans="1:27" x14ac:dyDescent="0.25">
      <c r="A502" t="s">
        <v>1087</v>
      </c>
      <c r="B502" s="1">
        <v>45427</v>
      </c>
      <c r="C502" t="s">
        <v>27</v>
      </c>
      <c r="D502" t="s">
        <v>1088</v>
      </c>
      <c r="E502" t="s">
        <v>47</v>
      </c>
      <c r="F502">
        <v>63</v>
      </c>
      <c r="G502" t="s">
        <v>70</v>
      </c>
      <c r="H502" t="s">
        <v>48</v>
      </c>
      <c r="I502" t="s">
        <v>49</v>
      </c>
      <c r="J502" t="s">
        <v>33</v>
      </c>
      <c r="K502" t="s">
        <v>50</v>
      </c>
      <c r="L502">
        <v>4</v>
      </c>
      <c r="M502">
        <v>4</v>
      </c>
      <c r="N502" t="s">
        <v>35</v>
      </c>
      <c r="O502" t="s">
        <v>52</v>
      </c>
      <c r="P502" t="s">
        <v>63</v>
      </c>
      <c r="Q502">
        <v>27457.49</v>
      </c>
      <c r="R502">
        <v>3002.98</v>
      </c>
      <c r="S502">
        <v>1.8</v>
      </c>
      <c r="T502" t="s">
        <v>54</v>
      </c>
      <c r="U502" t="s">
        <v>93</v>
      </c>
      <c r="V502" t="s">
        <v>55</v>
      </c>
      <c r="W502" t="s">
        <v>101</v>
      </c>
      <c r="X502" t="s">
        <v>42</v>
      </c>
      <c r="Y502" t="s">
        <v>75</v>
      </c>
      <c r="Z502" t="s">
        <v>84</v>
      </c>
      <c r="AA502" s="9">
        <f>Table1[[#This Row],[Date]]</f>
        <v>45427</v>
      </c>
    </row>
    <row r="503" spans="1:27" x14ac:dyDescent="0.25">
      <c r="A503" t="s">
        <v>1089</v>
      </c>
      <c r="B503" s="1">
        <v>45428</v>
      </c>
      <c r="C503" t="s">
        <v>59</v>
      </c>
      <c r="D503" t="s">
        <v>1090</v>
      </c>
      <c r="E503" t="s">
        <v>29</v>
      </c>
      <c r="F503">
        <v>45</v>
      </c>
      <c r="G503" t="s">
        <v>62</v>
      </c>
      <c r="H503" t="s">
        <v>4088</v>
      </c>
      <c r="I503" t="s">
        <v>49</v>
      </c>
      <c r="J503" t="s">
        <v>33</v>
      </c>
      <c r="K503" t="s">
        <v>118</v>
      </c>
      <c r="L503">
        <v>3</v>
      </c>
      <c r="M503">
        <v>4</v>
      </c>
      <c r="N503" t="s">
        <v>51</v>
      </c>
      <c r="O503" t="s">
        <v>73</v>
      </c>
      <c r="P503" t="s">
        <v>37</v>
      </c>
      <c r="Q503">
        <v>43060.46</v>
      </c>
      <c r="R503">
        <v>624.09</v>
      </c>
      <c r="S503">
        <v>3.6</v>
      </c>
      <c r="T503" t="s">
        <v>97</v>
      </c>
      <c r="U503" t="s">
        <v>39</v>
      </c>
      <c r="V503" t="s">
        <v>74</v>
      </c>
      <c r="W503" t="s">
        <v>41</v>
      </c>
      <c r="X503" t="s">
        <v>42</v>
      </c>
      <c r="Y503" t="s">
        <v>43</v>
      </c>
      <c r="Z503" t="s">
        <v>4089</v>
      </c>
      <c r="AA503" s="9">
        <f>Table1[[#This Row],[Date]]</f>
        <v>45428</v>
      </c>
    </row>
    <row r="504" spans="1:27" x14ac:dyDescent="0.25">
      <c r="A504" t="s">
        <v>1091</v>
      </c>
      <c r="B504" s="1">
        <v>45429</v>
      </c>
      <c r="C504" t="s">
        <v>59</v>
      </c>
      <c r="D504" t="s">
        <v>1092</v>
      </c>
      <c r="E504" t="s">
        <v>69</v>
      </c>
      <c r="F504">
        <v>63</v>
      </c>
      <c r="G504" t="s">
        <v>70</v>
      </c>
      <c r="H504" t="s">
        <v>79</v>
      </c>
      <c r="I504" t="s">
        <v>49</v>
      </c>
      <c r="J504" t="s">
        <v>33</v>
      </c>
      <c r="K504" t="s">
        <v>34</v>
      </c>
      <c r="L504">
        <v>7</v>
      </c>
      <c r="M504">
        <v>4</v>
      </c>
      <c r="N504" t="s">
        <v>72</v>
      </c>
      <c r="O504" t="s">
        <v>36</v>
      </c>
      <c r="P504" t="s">
        <v>53</v>
      </c>
      <c r="Q504">
        <v>36254.31</v>
      </c>
      <c r="R504">
        <v>3982.98</v>
      </c>
      <c r="S504">
        <v>3.7</v>
      </c>
      <c r="T504" t="s">
        <v>92</v>
      </c>
      <c r="U504" t="s">
        <v>65</v>
      </c>
      <c r="V504" t="s">
        <v>83</v>
      </c>
      <c r="W504" t="s">
        <v>41</v>
      </c>
      <c r="X504" t="s">
        <v>57</v>
      </c>
      <c r="Y504" t="s">
        <v>113</v>
      </c>
      <c r="Z504" t="s">
        <v>88</v>
      </c>
      <c r="AA504" s="9">
        <f>Table1[[#This Row],[Date]]</f>
        <v>45429</v>
      </c>
    </row>
    <row r="505" spans="1:27" x14ac:dyDescent="0.25">
      <c r="A505" t="s">
        <v>1093</v>
      </c>
      <c r="B505" s="1">
        <v>45430</v>
      </c>
      <c r="C505" t="s">
        <v>45</v>
      </c>
      <c r="D505" t="s">
        <v>1094</v>
      </c>
      <c r="E505" t="s">
        <v>69</v>
      </c>
      <c r="F505">
        <v>44</v>
      </c>
      <c r="G505" t="s">
        <v>62</v>
      </c>
      <c r="H505" t="s">
        <v>4087</v>
      </c>
      <c r="I505" t="s">
        <v>32</v>
      </c>
      <c r="J505" t="s">
        <v>33</v>
      </c>
      <c r="K505" t="s">
        <v>71</v>
      </c>
      <c r="L505">
        <v>6</v>
      </c>
      <c r="M505">
        <v>2</v>
      </c>
      <c r="N505" t="s">
        <v>80</v>
      </c>
      <c r="O505" t="s">
        <v>81</v>
      </c>
      <c r="P505" t="s">
        <v>82</v>
      </c>
      <c r="Q505">
        <v>32228.51</v>
      </c>
      <c r="R505">
        <v>3208.73</v>
      </c>
      <c r="S505">
        <v>2</v>
      </c>
      <c r="T505" t="s">
        <v>64</v>
      </c>
      <c r="U505" t="s">
        <v>65</v>
      </c>
      <c r="V505" t="s">
        <v>40</v>
      </c>
      <c r="W505" t="s">
        <v>101</v>
      </c>
      <c r="X505" t="s">
        <v>42</v>
      </c>
      <c r="Y505" t="s">
        <v>75</v>
      </c>
      <c r="Z505" t="s">
        <v>88</v>
      </c>
      <c r="AA505" s="9">
        <f>Table1[[#This Row],[Date]]</f>
        <v>45430</v>
      </c>
    </row>
    <row r="506" spans="1:27" x14ac:dyDescent="0.25">
      <c r="A506" t="s">
        <v>1095</v>
      </c>
      <c r="B506" s="1">
        <v>45431</v>
      </c>
      <c r="C506" t="s">
        <v>27</v>
      </c>
      <c r="D506" t="s">
        <v>1096</v>
      </c>
      <c r="E506" t="s">
        <v>29</v>
      </c>
      <c r="F506">
        <v>21</v>
      </c>
      <c r="G506" t="s">
        <v>62</v>
      </c>
      <c r="H506" t="s">
        <v>4088</v>
      </c>
      <c r="I506" t="s">
        <v>49</v>
      </c>
      <c r="J506" t="s">
        <v>33</v>
      </c>
      <c r="K506" t="s">
        <v>118</v>
      </c>
      <c r="L506">
        <v>10</v>
      </c>
      <c r="M506">
        <v>4</v>
      </c>
      <c r="N506" t="s">
        <v>51</v>
      </c>
      <c r="O506" t="s">
        <v>81</v>
      </c>
      <c r="P506" t="s">
        <v>53</v>
      </c>
      <c r="Q506">
        <v>26313.55</v>
      </c>
      <c r="R506">
        <v>4373.63</v>
      </c>
      <c r="S506">
        <v>3.4</v>
      </c>
      <c r="T506" t="s">
        <v>64</v>
      </c>
      <c r="U506" t="s">
        <v>39</v>
      </c>
      <c r="V506" t="s">
        <v>83</v>
      </c>
      <c r="W506" t="s">
        <v>101</v>
      </c>
      <c r="X506" t="s">
        <v>42</v>
      </c>
      <c r="Y506" t="s">
        <v>75</v>
      </c>
      <c r="Z506" t="s">
        <v>94</v>
      </c>
      <c r="AA506" s="9">
        <f>Table1[[#This Row],[Date]]</f>
        <v>45431</v>
      </c>
    </row>
    <row r="507" spans="1:27" x14ac:dyDescent="0.25">
      <c r="A507" t="s">
        <v>1097</v>
      </c>
      <c r="B507" s="1">
        <v>45432</v>
      </c>
      <c r="C507" t="s">
        <v>59</v>
      </c>
      <c r="D507" t="s">
        <v>1098</v>
      </c>
      <c r="E507" t="s">
        <v>29</v>
      </c>
      <c r="F507">
        <v>32</v>
      </c>
      <c r="G507" t="s">
        <v>70</v>
      </c>
      <c r="H507" t="s">
        <v>4088</v>
      </c>
      <c r="I507" t="s">
        <v>49</v>
      </c>
      <c r="J507" t="s">
        <v>33</v>
      </c>
      <c r="K507" t="s">
        <v>118</v>
      </c>
      <c r="L507">
        <v>11</v>
      </c>
      <c r="M507">
        <v>1</v>
      </c>
      <c r="N507" t="s">
        <v>72</v>
      </c>
      <c r="O507" t="s">
        <v>73</v>
      </c>
      <c r="P507" t="s">
        <v>53</v>
      </c>
      <c r="Q507">
        <v>17038.150000000001</v>
      </c>
      <c r="R507">
        <v>3924.19</v>
      </c>
      <c r="S507">
        <v>3.7</v>
      </c>
      <c r="T507" t="s">
        <v>92</v>
      </c>
      <c r="U507" t="s">
        <v>87</v>
      </c>
      <c r="V507" t="s">
        <v>83</v>
      </c>
      <c r="W507" t="s">
        <v>101</v>
      </c>
      <c r="X507" t="s">
        <v>57</v>
      </c>
      <c r="Y507" t="s">
        <v>43</v>
      </c>
      <c r="Z507" t="s">
        <v>88</v>
      </c>
      <c r="AA507" s="9">
        <f>Table1[[#This Row],[Date]]</f>
        <v>45432</v>
      </c>
    </row>
    <row r="508" spans="1:27" x14ac:dyDescent="0.25">
      <c r="A508" t="s">
        <v>1099</v>
      </c>
      <c r="B508" s="1">
        <v>45433</v>
      </c>
      <c r="C508" t="s">
        <v>45</v>
      </c>
      <c r="D508" t="s">
        <v>1100</v>
      </c>
      <c r="E508" t="s">
        <v>69</v>
      </c>
      <c r="F508">
        <v>52</v>
      </c>
      <c r="G508" t="s">
        <v>62</v>
      </c>
      <c r="H508" t="s">
        <v>79</v>
      </c>
      <c r="I508" t="s">
        <v>49</v>
      </c>
      <c r="J508" t="s">
        <v>33</v>
      </c>
      <c r="K508" t="s">
        <v>34</v>
      </c>
      <c r="L508">
        <v>5</v>
      </c>
      <c r="M508">
        <v>5</v>
      </c>
      <c r="N508" t="s">
        <v>80</v>
      </c>
      <c r="O508" t="s">
        <v>81</v>
      </c>
      <c r="P508" t="s">
        <v>37</v>
      </c>
      <c r="Q508">
        <v>8604.51</v>
      </c>
      <c r="R508">
        <v>560.57000000000005</v>
      </c>
      <c r="S508">
        <v>2.9</v>
      </c>
      <c r="T508" t="s">
        <v>64</v>
      </c>
      <c r="U508" t="s">
        <v>87</v>
      </c>
      <c r="V508" t="s">
        <v>55</v>
      </c>
      <c r="W508" t="s">
        <v>56</v>
      </c>
      <c r="X508" t="s">
        <v>57</v>
      </c>
      <c r="Y508" t="s">
        <v>75</v>
      </c>
      <c r="Z508" t="s">
        <v>4089</v>
      </c>
      <c r="AA508" s="9">
        <f>Table1[[#This Row],[Date]]</f>
        <v>45433</v>
      </c>
    </row>
    <row r="509" spans="1:27" x14ac:dyDescent="0.25">
      <c r="A509" t="s">
        <v>1101</v>
      </c>
      <c r="B509" s="1">
        <v>45434</v>
      </c>
      <c r="C509" t="s">
        <v>27</v>
      </c>
      <c r="D509" t="s">
        <v>1102</v>
      </c>
      <c r="E509" t="s">
        <v>47</v>
      </c>
      <c r="F509">
        <v>54</v>
      </c>
      <c r="G509" t="s">
        <v>70</v>
      </c>
      <c r="H509" t="s">
        <v>31</v>
      </c>
      <c r="I509" t="s">
        <v>32</v>
      </c>
      <c r="J509" t="s">
        <v>33</v>
      </c>
      <c r="K509" t="s">
        <v>100</v>
      </c>
      <c r="L509">
        <v>12</v>
      </c>
      <c r="M509">
        <v>4</v>
      </c>
      <c r="N509" t="s">
        <v>51</v>
      </c>
      <c r="O509" t="s">
        <v>81</v>
      </c>
      <c r="P509" t="s">
        <v>37</v>
      </c>
      <c r="Q509">
        <v>22226.57</v>
      </c>
      <c r="R509">
        <v>1905.35</v>
      </c>
      <c r="S509">
        <v>2.2999999999999998</v>
      </c>
      <c r="T509" t="s">
        <v>64</v>
      </c>
      <c r="U509" t="s">
        <v>87</v>
      </c>
      <c r="V509" t="s">
        <v>83</v>
      </c>
      <c r="W509" t="s">
        <v>101</v>
      </c>
      <c r="X509" t="s">
        <v>42</v>
      </c>
      <c r="Y509" t="s">
        <v>113</v>
      </c>
      <c r="Z509" t="s">
        <v>88</v>
      </c>
      <c r="AA509" s="9">
        <f>Table1[[#This Row],[Date]]</f>
        <v>45434</v>
      </c>
    </row>
    <row r="510" spans="1:27" x14ac:dyDescent="0.25">
      <c r="A510" t="s">
        <v>1103</v>
      </c>
      <c r="B510" s="1">
        <v>45435</v>
      </c>
      <c r="C510" t="s">
        <v>45</v>
      </c>
      <c r="D510" t="s">
        <v>1104</v>
      </c>
      <c r="E510" t="s">
        <v>61</v>
      </c>
      <c r="F510">
        <v>18</v>
      </c>
      <c r="G510" t="s">
        <v>70</v>
      </c>
      <c r="H510" t="s">
        <v>4087</v>
      </c>
      <c r="I510" t="s">
        <v>32</v>
      </c>
      <c r="J510" t="s">
        <v>33</v>
      </c>
      <c r="K510" t="s">
        <v>71</v>
      </c>
      <c r="L510">
        <v>4</v>
      </c>
      <c r="M510">
        <v>5</v>
      </c>
      <c r="N510" t="s">
        <v>35</v>
      </c>
      <c r="O510" t="s">
        <v>36</v>
      </c>
      <c r="P510" t="s">
        <v>82</v>
      </c>
      <c r="Q510">
        <v>4340.37</v>
      </c>
      <c r="R510">
        <v>3872.8</v>
      </c>
      <c r="S510">
        <v>3.5</v>
      </c>
      <c r="T510" t="s">
        <v>92</v>
      </c>
      <c r="U510" t="s">
        <v>39</v>
      </c>
      <c r="V510" t="s">
        <v>55</v>
      </c>
      <c r="W510" t="s">
        <v>56</v>
      </c>
      <c r="X510" t="s">
        <v>57</v>
      </c>
      <c r="Y510" t="s">
        <v>4089</v>
      </c>
      <c r="Z510" t="s">
        <v>88</v>
      </c>
      <c r="AA510" s="9">
        <f>Table1[[#This Row],[Date]]</f>
        <v>45435</v>
      </c>
    </row>
    <row r="511" spans="1:27" x14ac:dyDescent="0.25">
      <c r="A511" t="s">
        <v>1105</v>
      </c>
      <c r="B511" s="1">
        <v>45436</v>
      </c>
      <c r="C511" t="s">
        <v>103</v>
      </c>
      <c r="D511" t="s">
        <v>1106</v>
      </c>
      <c r="E511" t="s">
        <v>61</v>
      </c>
      <c r="F511">
        <v>20</v>
      </c>
      <c r="G511" t="s">
        <v>62</v>
      </c>
      <c r="H511" t="s">
        <v>4088</v>
      </c>
      <c r="I511" t="s">
        <v>49</v>
      </c>
      <c r="J511" t="s">
        <v>33</v>
      </c>
      <c r="K511" t="s">
        <v>118</v>
      </c>
      <c r="L511">
        <v>10</v>
      </c>
      <c r="M511">
        <v>2</v>
      </c>
      <c r="N511" t="s">
        <v>51</v>
      </c>
      <c r="O511" t="s">
        <v>52</v>
      </c>
      <c r="P511" t="s">
        <v>37</v>
      </c>
      <c r="Q511">
        <v>12919.63</v>
      </c>
      <c r="R511">
        <v>2086.71</v>
      </c>
      <c r="S511">
        <v>4.9000000000000004</v>
      </c>
      <c r="T511" t="s">
        <v>38</v>
      </c>
      <c r="U511" t="s">
        <v>93</v>
      </c>
      <c r="V511" t="s">
        <v>83</v>
      </c>
      <c r="W511" t="s">
        <v>41</v>
      </c>
      <c r="X511" t="s">
        <v>42</v>
      </c>
      <c r="Y511" t="s">
        <v>113</v>
      </c>
      <c r="Z511" t="s">
        <v>4089</v>
      </c>
      <c r="AA511" s="9">
        <f>Table1[[#This Row],[Date]]</f>
        <v>45436</v>
      </c>
    </row>
    <row r="512" spans="1:27" x14ac:dyDescent="0.25">
      <c r="A512" t="s">
        <v>1107</v>
      </c>
      <c r="B512" s="1">
        <v>45437</v>
      </c>
      <c r="C512" t="s">
        <v>59</v>
      </c>
      <c r="D512" t="s">
        <v>1108</v>
      </c>
      <c r="E512" t="s">
        <v>29</v>
      </c>
      <c r="F512">
        <v>64</v>
      </c>
      <c r="G512" t="s">
        <v>62</v>
      </c>
      <c r="H512" t="s">
        <v>48</v>
      </c>
      <c r="I512" t="s">
        <v>49</v>
      </c>
      <c r="J512" t="s">
        <v>33</v>
      </c>
      <c r="K512" t="s">
        <v>50</v>
      </c>
      <c r="L512">
        <v>9</v>
      </c>
      <c r="M512">
        <v>4</v>
      </c>
      <c r="N512" t="s">
        <v>35</v>
      </c>
      <c r="O512" t="s">
        <v>52</v>
      </c>
      <c r="P512" t="s">
        <v>53</v>
      </c>
      <c r="Q512">
        <v>23326.720000000001</v>
      </c>
      <c r="R512">
        <v>4861.83</v>
      </c>
      <c r="S512">
        <v>2.7</v>
      </c>
      <c r="T512" t="s">
        <v>64</v>
      </c>
      <c r="U512" t="s">
        <v>87</v>
      </c>
      <c r="V512" t="s">
        <v>83</v>
      </c>
      <c r="W512" t="s">
        <v>101</v>
      </c>
      <c r="X512" t="s">
        <v>42</v>
      </c>
      <c r="Y512" t="s">
        <v>4089</v>
      </c>
      <c r="Z512" t="s">
        <v>76</v>
      </c>
      <c r="AA512" s="9">
        <f>Table1[[#This Row],[Date]]</f>
        <v>45437</v>
      </c>
    </row>
    <row r="513" spans="1:27" x14ac:dyDescent="0.25">
      <c r="A513" t="s">
        <v>1109</v>
      </c>
      <c r="B513" s="1">
        <v>45438</v>
      </c>
      <c r="C513" t="s">
        <v>103</v>
      </c>
      <c r="D513" t="s">
        <v>1110</v>
      </c>
      <c r="E513" t="s">
        <v>61</v>
      </c>
      <c r="F513">
        <v>41</v>
      </c>
      <c r="G513" t="s">
        <v>30</v>
      </c>
      <c r="H513" t="s">
        <v>4088</v>
      </c>
      <c r="I513" t="s">
        <v>49</v>
      </c>
      <c r="J513" t="s">
        <v>33</v>
      </c>
      <c r="K513" t="s">
        <v>118</v>
      </c>
      <c r="L513">
        <v>7</v>
      </c>
      <c r="M513">
        <v>3</v>
      </c>
      <c r="N513" t="s">
        <v>51</v>
      </c>
      <c r="O513" t="s">
        <v>73</v>
      </c>
      <c r="P513" t="s">
        <v>63</v>
      </c>
      <c r="Q513">
        <v>22674.44</v>
      </c>
      <c r="R513">
        <v>3678.7</v>
      </c>
      <c r="S513">
        <v>2.6</v>
      </c>
      <c r="T513" t="s">
        <v>64</v>
      </c>
      <c r="U513" t="s">
        <v>87</v>
      </c>
      <c r="V513" t="s">
        <v>83</v>
      </c>
      <c r="W513" t="s">
        <v>56</v>
      </c>
      <c r="X513" t="s">
        <v>42</v>
      </c>
      <c r="Y513" t="s">
        <v>75</v>
      </c>
      <c r="Z513" t="s">
        <v>88</v>
      </c>
      <c r="AA513" s="9">
        <f>Table1[[#This Row],[Date]]</f>
        <v>45438</v>
      </c>
    </row>
    <row r="514" spans="1:27" x14ac:dyDescent="0.25">
      <c r="A514" t="s">
        <v>1111</v>
      </c>
      <c r="B514" s="1">
        <v>45439</v>
      </c>
      <c r="C514" t="s">
        <v>27</v>
      </c>
      <c r="D514" t="s">
        <v>1112</v>
      </c>
      <c r="E514" t="s">
        <v>69</v>
      </c>
      <c r="F514">
        <v>44</v>
      </c>
      <c r="G514" t="s">
        <v>62</v>
      </c>
      <c r="H514" t="s">
        <v>4087</v>
      </c>
      <c r="I514" t="s">
        <v>32</v>
      </c>
      <c r="J514" t="s">
        <v>33</v>
      </c>
      <c r="K514" t="s">
        <v>71</v>
      </c>
      <c r="L514">
        <v>2</v>
      </c>
      <c r="M514">
        <v>2</v>
      </c>
      <c r="N514" t="s">
        <v>80</v>
      </c>
      <c r="O514" t="s">
        <v>52</v>
      </c>
      <c r="P514" t="s">
        <v>63</v>
      </c>
      <c r="Q514">
        <v>5081.8900000000003</v>
      </c>
      <c r="R514">
        <v>77.5</v>
      </c>
      <c r="S514">
        <v>2.9</v>
      </c>
      <c r="T514" t="s">
        <v>64</v>
      </c>
      <c r="U514" t="s">
        <v>39</v>
      </c>
      <c r="V514" t="s">
        <v>55</v>
      </c>
      <c r="W514" t="s">
        <v>56</v>
      </c>
      <c r="X514" t="s">
        <v>57</v>
      </c>
      <c r="Y514" t="s">
        <v>113</v>
      </c>
      <c r="Z514" t="s">
        <v>94</v>
      </c>
      <c r="AA514" s="9">
        <f>Table1[[#This Row],[Date]]</f>
        <v>45439</v>
      </c>
    </row>
    <row r="515" spans="1:27" x14ac:dyDescent="0.25">
      <c r="A515" t="s">
        <v>1113</v>
      </c>
      <c r="B515" s="1">
        <v>45440</v>
      </c>
      <c r="C515" t="s">
        <v>103</v>
      </c>
      <c r="D515" t="s">
        <v>1114</v>
      </c>
      <c r="E515" t="s">
        <v>69</v>
      </c>
      <c r="F515">
        <v>57</v>
      </c>
      <c r="G515" t="s">
        <v>30</v>
      </c>
      <c r="H515" t="s">
        <v>4088</v>
      </c>
      <c r="I515" t="s">
        <v>49</v>
      </c>
      <c r="J515" t="s">
        <v>33</v>
      </c>
      <c r="K515" t="s">
        <v>118</v>
      </c>
      <c r="L515">
        <v>11</v>
      </c>
      <c r="M515">
        <v>1</v>
      </c>
      <c r="N515" t="s">
        <v>35</v>
      </c>
      <c r="O515" t="s">
        <v>52</v>
      </c>
      <c r="P515" t="s">
        <v>63</v>
      </c>
      <c r="Q515">
        <v>30685.83</v>
      </c>
      <c r="R515">
        <v>4399.93</v>
      </c>
      <c r="S515">
        <v>1.3</v>
      </c>
      <c r="T515" t="s">
        <v>54</v>
      </c>
      <c r="U515" t="s">
        <v>65</v>
      </c>
      <c r="V515" t="s">
        <v>83</v>
      </c>
      <c r="W515" t="s">
        <v>56</v>
      </c>
      <c r="X515" t="s">
        <v>57</v>
      </c>
      <c r="Y515" t="s">
        <v>43</v>
      </c>
      <c r="Z515" t="s">
        <v>88</v>
      </c>
      <c r="AA515" s="9">
        <f>Table1[[#This Row],[Date]]</f>
        <v>45440</v>
      </c>
    </row>
    <row r="516" spans="1:27" x14ac:dyDescent="0.25">
      <c r="A516" t="s">
        <v>1115</v>
      </c>
      <c r="B516" s="1">
        <v>45441</v>
      </c>
      <c r="C516" t="s">
        <v>103</v>
      </c>
      <c r="D516" t="s">
        <v>1116</v>
      </c>
      <c r="E516" t="s">
        <v>29</v>
      </c>
      <c r="F516">
        <v>53</v>
      </c>
      <c r="G516" t="s">
        <v>62</v>
      </c>
      <c r="H516" t="s">
        <v>79</v>
      </c>
      <c r="I516" t="s">
        <v>49</v>
      </c>
      <c r="J516" t="s">
        <v>33</v>
      </c>
      <c r="K516" t="s">
        <v>34</v>
      </c>
      <c r="L516">
        <v>14</v>
      </c>
      <c r="M516">
        <v>1</v>
      </c>
      <c r="N516" t="s">
        <v>35</v>
      </c>
      <c r="O516" t="s">
        <v>73</v>
      </c>
      <c r="P516" t="s">
        <v>82</v>
      </c>
      <c r="Q516">
        <v>28835.16</v>
      </c>
      <c r="R516">
        <v>504.02</v>
      </c>
      <c r="S516">
        <v>3.2</v>
      </c>
      <c r="T516" t="s">
        <v>64</v>
      </c>
      <c r="U516" t="s">
        <v>39</v>
      </c>
      <c r="V516" t="s">
        <v>55</v>
      </c>
      <c r="W516" t="s">
        <v>56</v>
      </c>
      <c r="X516" t="s">
        <v>42</v>
      </c>
      <c r="Y516" t="s">
        <v>75</v>
      </c>
      <c r="Z516" t="s">
        <v>88</v>
      </c>
      <c r="AA516" s="9">
        <f>Table1[[#This Row],[Date]]</f>
        <v>45441</v>
      </c>
    </row>
    <row r="517" spans="1:27" x14ac:dyDescent="0.25">
      <c r="A517" t="s">
        <v>1117</v>
      </c>
      <c r="B517" s="1">
        <v>45442</v>
      </c>
      <c r="C517" t="s">
        <v>27</v>
      </c>
      <c r="D517" t="s">
        <v>1118</v>
      </c>
      <c r="E517" t="s">
        <v>29</v>
      </c>
      <c r="F517">
        <v>51</v>
      </c>
      <c r="G517" t="s">
        <v>70</v>
      </c>
      <c r="H517" t="s">
        <v>4088</v>
      </c>
      <c r="I517" t="s">
        <v>49</v>
      </c>
      <c r="J517" t="s">
        <v>33</v>
      </c>
      <c r="K517" t="s">
        <v>118</v>
      </c>
      <c r="L517">
        <v>13</v>
      </c>
      <c r="M517">
        <v>5</v>
      </c>
      <c r="N517" t="s">
        <v>51</v>
      </c>
      <c r="O517" t="s">
        <v>73</v>
      </c>
      <c r="P517" t="s">
        <v>37</v>
      </c>
      <c r="Q517">
        <v>6670.9</v>
      </c>
      <c r="R517">
        <v>702.62</v>
      </c>
      <c r="S517">
        <v>2.2999999999999998</v>
      </c>
      <c r="T517" t="s">
        <v>64</v>
      </c>
      <c r="U517" t="s">
        <v>65</v>
      </c>
      <c r="V517" t="s">
        <v>40</v>
      </c>
      <c r="W517" t="s">
        <v>41</v>
      </c>
      <c r="X517" t="s">
        <v>42</v>
      </c>
      <c r="Y517" t="s">
        <v>43</v>
      </c>
      <c r="Z517" t="s">
        <v>4089</v>
      </c>
      <c r="AA517" s="9">
        <f>Table1[[#This Row],[Date]]</f>
        <v>45442</v>
      </c>
    </row>
    <row r="518" spans="1:27" x14ac:dyDescent="0.25">
      <c r="A518" t="s">
        <v>1119</v>
      </c>
      <c r="B518" s="1">
        <v>45443</v>
      </c>
      <c r="C518" t="s">
        <v>45</v>
      </c>
      <c r="D518" t="s">
        <v>1120</v>
      </c>
      <c r="E518" t="s">
        <v>29</v>
      </c>
      <c r="F518">
        <v>46</v>
      </c>
      <c r="G518" t="s">
        <v>62</v>
      </c>
      <c r="H518" t="s">
        <v>4088</v>
      </c>
      <c r="I518" t="s">
        <v>49</v>
      </c>
      <c r="J518" t="s">
        <v>33</v>
      </c>
      <c r="K518" t="s">
        <v>118</v>
      </c>
      <c r="L518">
        <v>12</v>
      </c>
      <c r="M518">
        <v>5</v>
      </c>
      <c r="N518" t="s">
        <v>72</v>
      </c>
      <c r="O518" t="s">
        <v>52</v>
      </c>
      <c r="P518" t="s">
        <v>37</v>
      </c>
      <c r="Q518">
        <v>47328.66</v>
      </c>
      <c r="R518">
        <v>3672.46</v>
      </c>
      <c r="S518">
        <v>1.5</v>
      </c>
      <c r="T518" t="s">
        <v>54</v>
      </c>
      <c r="U518" t="s">
        <v>87</v>
      </c>
      <c r="V518" t="s">
        <v>55</v>
      </c>
      <c r="W518" t="s">
        <v>101</v>
      </c>
      <c r="X518" t="s">
        <v>57</v>
      </c>
      <c r="Y518" t="s">
        <v>4089</v>
      </c>
      <c r="Z518" t="s">
        <v>4089</v>
      </c>
      <c r="AA518" s="9">
        <f>Table1[[#This Row],[Date]]</f>
        <v>45443</v>
      </c>
    </row>
    <row r="519" spans="1:27" x14ac:dyDescent="0.25">
      <c r="A519" t="s">
        <v>1121</v>
      </c>
      <c r="B519" s="1">
        <v>45444</v>
      </c>
      <c r="C519" t="s">
        <v>103</v>
      </c>
      <c r="D519" t="s">
        <v>1122</v>
      </c>
      <c r="E519" t="s">
        <v>47</v>
      </c>
      <c r="F519">
        <v>41</v>
      </c>
      <c r="G519" t="s">
        <v>70</v>
      </c>
      <c r="H519" t="s">
        <v>48</v>
      </c>
      <c r="I519" t="s">
        <v>49</v>
      </c>
      <c r="J519" t="s">
        <v>33</v>
      </c>
      <c r="K519" t="s">
        <v>50</v>
      </c>
      <c r="L519">
        <v>2</v>
      </c>
      <c r="M519">
        <v>3</v>
      </c>
      <c r="N519" t="s">
        <v>35</v>
      </c>
      <c r="O519" t="s">
        <v>36</v>
      </c>
      <c r="P519" t="s">
        <v>37</v>
      </c>
      <c r="Q519">
        <v>7670.99</v>
      </c>
      <c r="R519">
        <v>4324.84</v>
      </c>
      <c r="S519">
        <v>2.9</v>
      </c>
      <c r="T519" t="s">
        <v>64</v>
      </c>
      <c r="U519" t="s">
        <v>87</v>
      </c>
      <c r="V519" t="s">
        <v>40</v>
      </c>
      <c r="W519" t="s">
        <v>101</v>
      </c>
      <c r="X519" t="s">
        <v>42</v>
      </c>
      <c r="Y519" t="s">
        <v>66</v>
      </c>
      <c r="Z519" t="s">
        <v>94</v>
      </c>
      <c r="AA519" s="9">
        <f>Table1[[#This Row],[Date]]</f>
        <v>45444</v>
      </c>
    </row>
    <row r="520" spans="1:27" x14ac:dyDescent="0.25">
      <c r="A520" t="s">
        <v>1123</v>
      </c>
      <c r="B520" s="1">
        <v>45445</v>
      </c>
      <c r="C520" t="s">
        <v>45</v>
      </c>
      <c r="D520" t="s">
        <v>1124</v>
      </c>
      <c r="E520" t="s">
        <v>61</v>
      </c>
      <c r="F520">
        <v>41</v>
      </c>
      <c r="G520" t="s">
        <v>70</v>
      </c>
      <c r="H520" t="s">
        <v>79</v>
      </c>
      <c r="I520" t="s">
        <v>49</v>
      </c>
      <c r="J520" t="s">
        <v>33</v>
      </c>
      <c r="K520" t="s">
        <v>34</v>
      </c>
      <c r="L520">
        <v>13</v>
      </c>
      <c r="M520">
        <v>3</v>
      </c>
      <c r="N520" t="s">
        <v>51</v>
      </c>
      <c r="O520" t="s">
        <v>73</v>
      </c>
      <c r="P520" t="s">
        <v>37</v>
      </c>
      <c r="Q520">
        <v>43177.21</v>
      </c>
      <c r="R520">
        <v>2681.75</v>
      </c>
      <c r="S520">
        <v>1</v>
      </c>
      <c r="T520" t="s">
        <v>54</v>
      </c>
      <c r="U520" t="s">
        <v>93</v>
      </c>
      <c r="V520" t="s">
        <v>55</v>
      </c>
      <c r="W520" t="s">
        <v>101</v>
      </c>
      <c r="X520" t="s">
        <v>57</v>
      </c>
      <c r="Y520" t="s">
        <v>66</v>
      </c>
      <c r="Z520" t="s">
        <v>84</v>
      </c>
      <c r="AA520" s="9">
        <f>Table1[[#This Row],[Date]]</f>
        <v>45445</v>
      </c>
    </row>
    <row r="521" spans="1:27" x14ac:dyDescent="0.25">
      <c r="A521" t="s">
        <v>1125</v>
      </c>
      <c r="B521" s="1">
        <v>45446</v>
      </c>
      <c r="C521" t="s">
        <v>103</v>
      </c>
      <c r="D521" t="s">
        <v>1126</v>
      </c>
      <c r="E521" t="s">
        <v>29</v>
      </c>
      <c r="F521">
        <v>59</v>
      </c>
      <c r="G521" t="s">
        <v>70</v>
      </c>
      <c r="H521" t="s">
        <v>79</v>
      </c>
      <c r="I521" t="s">
        <v>49</v>
      </c>
      <c r="J521" t="s">
        <v>33</v>
      </c>
      <c r="K521" t="s">
        <v>34</v>
      </c>
      <c r="L521">
        <v>7</v>
      </c>
      <c r="M521">
        <v>1</v>
      </c>
      <c r="N521" t="s">
        <v>80</v>
      </c>
      <c r="O521" t="s">
        <v>81</v>
      </c>
      <c r="P521" t="s">
        <v>53</v>
      </c>
      <c r="Q521">
        <v>3014.56</v>
      </c>
      <c r="R521">
        <v>1445.25</v>
      </c>
      <c r="S521">
        <v>2.6</v>
      </c>
      <c r="T521" t="s">
        <v>64</v>
      </c>
      <c r="U521" t="s">
        <v>93</v>
      </c>
      <c r="V521" t="s">
        <v>55</v>
      </c>
      <c r="W521" t="s">
        <v>101</v>
      </c>
      <c r="X521" t="s">
        <v>57</v>
      </c>
      <c r="Y521" t="s">
        <v>4089</v>
      </c>
      <c r="Z521" t="s">
        <v>4089</v>
      </c>
      <c r="AA521" s="9">
        <f>Table1[[#This Row],[Date]]</f>
        <v>45446</v>
      </c>
    </row>
    <row r="522" spans="1:27" x14ac:dyDescent="0.25">
      <c r="A522" t="s">
        <v>1127</v>
      </c>
      <c r="B522" s="1">
        <v>45447</v>
      </c>
      <c r="C522" t="s">
        <v>45</v>
      </c>
      <c r="D522" t="s">
        <v>1128</v>
      </c>
      <c r="E522" t="s">
        <v>91</v>
      </c>
      <c r="F522">
        <v>21</v>
      </c>
      <c r="G522" t="s">
        <v>30</v>
      </c>
      <c r="H522" t="s">
        <v>4088</v>
      </c>
      <c r="I522" t="s">
        <v>49</v>
      </c>
      <c r="J522" t="s">
        <v>33</v>
      </c>
      <c r="K522" t="s">
        <v>118</v>
      </c>
      <c r="L522">
        <v>14</v>
      </c>
      <c r="M522">
        <v>4</v>
      </c>
      <c r="N522" t="s">
        <v>51</v>
      </c>
      <c r="O522" t="s">
        <v>73</v>
      </c>
      <c r="P522" t="s">
        <v>63</v>
      </c>
      <c r="Q522">
        <v>44467.21</v>
      </c>
      <c r="R522">
        <v>1756.58</v>
      </c>
      <c r="S522">
        <v>1.4</v>
      </c>
      <c r="T522" t="s">
        <v>54</v>
      </c>
      <c r="U522" t="s">
        <v>65</v>
      </c>
      <c r="V522" t="s">
        <v>83</v>
      </c>
      <c r="W522" t="s">
        <v>101</v>
      </c>
      <c r="X522" t="s">
        <v>57</v>
      </c>
      <c r="Y522" t="s">
        <v>66</v>
      </c>
      <c r="Z522" t="s">
        <v>84</v>
      </c>
      <c r="AA522" s="9">
        <f>Table1[[#This Row],[Date]]</f>
        <v>45447</v>
      </c>
    </row>
    <row r="523" spans="1:27" x14ac:dyDescent="0.25">
      <c r="A523" t="s">
        <v>1129</v>
      </c>
      <c r="B523" s="1">
        <v>45448</v>
      </c>
      <c r="C523" t="s">
        <v>27</v>
      </c>
      <c r="D523" t="s">
        <v>1130</v>
      </c>
      <c r="E523" t="s">
        <v>91</v>
      </c>
      <c r="F523">
        <v>20</v>
      </c>
      <c r="G523" t="s">
        <v>62</v>
      </c>
      <c r="H523" t="s">
        <v>48</v>
      </c>
      <c r="I523" t="s">
        <v>49</v>
      </c>
      <c r="J523" t="s">
        <v>33</v>
      </c>
      <c r="K523" t="s">
        <v>50</v>
      </c>
      <c r="L523">
        <v>4</v>
      </c>
      <c r="M523">
        <v>1</v>
      </c>
      <c r="N523" t="s">
        <v>51</v>
      </c>
      <c r="O523" t="s">
        <v>81</v>
      </c>
      <c r="P523" t="s">
        <v>53</v>
      </c>
      <c r="Q523">
        <v>3926.83</v>
      </c>
      <c r="R523">
        <v>1714.45</v>
      </c>
      <c r="S523">
        <v>1.1000000000000001</v>
      </c>
      <c r="T523" t="s">
        <v>97</v>
      </c>
      <c r="U523" t="s">
        <v>87</v>
      </c>
      <c r="V523" t="s">
        <v>74</v>
      </c>
      <c r="W523" t="s">
        <v>101</v>
      </c>
      <c r="X523" t="s">
        <v>57</v>
      </c>
      <c r="Y523" t="s">
        <v>75</v>
      </c>
      <c r="Z523" t="s">
        <v>94</v>
      </c>
      <c r="AA523" s="9">
        <f>Table1[[#This Row],[Date]]</f>
        <v>45448</v>
      </c>
    </row>
    <row r="524" spans="1:27" x14ac:dyDescent="0.25">
      <c r="A524" t="s">
        <v>1131</v>
      </c>
      <c r="B524" s="1">
        <v>45449</v>
      </c>
      <c r="C524" t="s">
        <v>103</v>
      </c>
      <c r="D524" t="s">
        <v>1132</v>
      </c>
      <c r="E524" t="s">
        <v>69</v>
      </c>
      <c r="F524">
        <v>51</v>
      </c>
      <c r="G524" t="s">
        <v>70</v>
      </c>
      <c r="H524" t="s">
        <v>4088</v>
      </c>
      <c r="I524" t="s">
        <v>49</v>
      </c>
      <c r="J524" t="s">
        <v>33</v>
      </c>
      <c r="K524" t="s">
        <v>118</v>
      </c>
      <c r="L524">
        <v>4</v>
      </c>
      <c r="M524">
        <v>1</v>
      </c>
      <c r="N524" t="s">
        <v>35</v>
      </c>
      <c r="O524" t="s">
        <v>73</v>
      </c>
      <c r="P524" t="s">
        <v>82</v>
      </c>
      <c r="Q524">
        <v>38617.17</v>
      </c>
      <c r="R524">
        <v>1633.39</v>
      </c>
      <c r="S524">
        <v>4.3</v>
      </c>
      <c r="T524" t="s">
        <v>92</v>
      </c>
      <c r="U524" t="s">
        <v>87</v>
      </c>
      <c r="V524" t="s">
        <v>74</v>
      </c>
      <c r="W524" t="s">
        <v>56</v>
      </c>
      <c r="X524" t="s">
        <v>42</v>
      </c>
      <c r="Y524" t="s">
        <v>75</v>
      </c>
      <c r="Z524" t="s">
        <v>88</v>
      </c>
      <c r="AA524" s="9">
        <f>Table1[[#This Row],[Date]]</f>
        <v>45449</v>
      </c>
    </row>
    <row r="525" spans="1:27" x14ac:dyDescent="0.25">
      <c r="A525" t="s">
        <v>1133</v>
      </c>
      <c r="B525" s="1">
        <v>45450</v>
      </c>
      <c r="C525" t="s">
        <v>27</v>
      </c>
      <c r="D525" t="s">
        <v>1134</v>
      </c>
      <c r="E525" t="s">
        <v>61</v>
      </c>
      <c r="F525">
        <v>66</v>
      </c>
      <c r="G525" t="s">
        <v>70</v>
      </c>
      <c r="H525" t="s">
        <v>4088</v>
      </c>
      <c r="I525" t="s">
        <v>49</v>
      </c>
      <c r="J525" t="s">
        <v>33</v>
      </c>
      <c r="K525" t="s">
        <v>118</v>
      </c>
      <c r="L525">
        <v>7</v>
      </c>
      <c r="M525">
        <v>3</v>
      </c>
      <c r="N525" t="s">
        <v>72</v>
      </c>
      <c r="O525" t="s">
        <v>73</v>
      </c>
      <c r="P525" t="s">
        <v>63</v>
      </c>
      <c r="Q525">
        <v>19999.47</v>
      </c>
      <c r="R525">
        <v>1214.55</v>
      </c>
      <c r="S525">
        <v>4.7</v>
      </c>
      <c r="T525" t="s">
        <v>38</v>
      </c>
      <c r="U525" t="s">
        <v>39</v>
      </c>
      <c r="V525" t="s">
        <v>83</v>
      </c>
      <c r="W525" t="s">
        <v>101</v>
      </c>
      <c r="X525" t="s">
        <v>57</v>
      </c>
      <c r="Y525" t="s">
        <v>113</v>
      </c>
      <c r="Z525" t="s">
        <v>88</v>
      </c>
      <c r="AA525" s="9">
        <f>Table1[[#This Row],[Date]]</f>
        <v>45450</v>
      </c>
    </row>
    <row r="526" spans="1:27" x14ac:dyDescent="0.25">
      <c r="A526" t="s">
        <v>1135</v>
      </c>
      <c r="B526" s="1">
        <v>45451</v>
      </c>
      <c r="C526" t="s">
        <v>103</v>
      </c>
      <c r="D526" t="s">
        <v>1136</v>
      </c>
      <c r="E526" t="s">
        <v>29</v>
      </c>
      <c r="F526">
        <v>40</v>
      </c>
      <c r="G526" t="s">
        <v>30</v>
      </c>
      <c r="H526" t="s">
        <v>4087</v>
      </c>
      <c r="I526" t="s">
        <v>32</v>
      </c>
      <c r="J526" t="s">
        <v>33</v>
      </c>
      <c r="K526" t="s">
        <v>71</v>
      </c>
      <c r="L526">
        <v>14</v>
      </c>
      <c r="M526">
        <v>5</v>
      </c>
      <c r="N526" t="s">
        <v>80</v>
      </c>
      <c r="O526" t="s">
        <v>52</v>
      </c>
      <c r="P526" t="s">
        <v>63</v>
      </c>
      <c r="Q526">
        <v>37696.19</v>
      </c>
      <c r="R526">
        <v>3044.34</v>
      </c>
      <c r="S526">
        <v>1.8</v>
      </c>
      <c r="T526" t="s">
        <v>54</v>
      </c>
      <c r="U526" t="s">
        <v>87</v>
      </c>
      <c r="V526" t="s">
        <v>40</v>
      </c>
      <c r="W526" t="s">
        <v>56</v>
      </c>
      <c r="X526" t="s">
        <v>57</v>
      </c>
      <c r="Y526" t="s">
        <v>75</v>
      </c>
      <c r="Z526" t="s">
        <v>84</v>
      </c>
      <c r="AA526" s="9">
        <f>Table1[[#This Row],[Date]]</f>
        <v>45451</v>
      </c>
    </row>
    <row r="527" spans="1:27" x14ac:dyDescent="0.25">
      <c r="A527" t="s">
        <v>1137</v>
      </c>
      <c r="B527" s="1">
        <v>45452</v>
      </c>
      <c r="C527" t="s">
        <v>27</v>
      </c>
      <c r="D527" t="s">
        <v>1138</v>
      </c>
      <c r="E527" t="s">
        <v>91</v>
      </c>
      <c r="F527">
        <v>69</v>
      </c>
      <c r="G527" t="s">
        <v>62</v>
      </c>
      <c r="H527" t="s">
        <v>4087</v>
      </c>
      <c r="I527" t="s">
        <v>32</v>
      </c>
      <c r="J527" t="s">
        <v>33</v>
      </c>
      <c r="K527" t="s">
        <v>71</v>
      </c>
      <c r="L527">
        <v>4</v>
      </c>
      <c r="M527">
        <v>3</v>
      </c>
      <c r="N527" t="s">
        <v>35</v>
      </c>
      <c r="O527" t="s">
        <v>52</v>
      </c>
      <c r="P527" t="s">
        <v>53</v>
      </c>
      <c r="Q527">
        <v>21882.02</v>
      </c>
      <c r="R527">
        <v>4502.03</v>
      </c>
      <c r="S527">
        <v>3.2</v>
      </c>
      <c r="T527" t="s">
        <v>64</v>
      </c>
      <c r="U527" t="s">
        <v>87</v>
      </c>
      <c r="V527" t="s">
        <v>83</v>
      </c>
      <c r="W527" t="s">
        <v>41</v>
      </c>
      <c r="X527" t="s">
        <v>57</v>
      </c>
      <c r="Y527" t="s">
        <v>66</v>
      </c>
      <c r="Z527" t="s">
        <v>94</v>
      </c>
      <c r="AA527" s="9">
        <f>Table1[[#This Row],[Date]]</f>
        <v>45452</v>
      </c>
    </row>
    <row r="528" spans="1:27" x14ac:dyDescent="0.25">
      <c r="A528" t="s">
        <v>1139</v>
      </c>
      <c r="B528" s="1">
        <v>45453</v>
      </c>
      <c r="C528" t="s">
        <v>27</v>
      </c>
      <c r="D528" t="s">
        <v>1140</v>
      </c>
      <c r="E528" t="s">
        <v>61</v>
      </c>
      <c r="F528">
        <v>40</v>
      </c>
      <c r="G528" t="s">
        <v>62</v>
      </c>
      <c r="H528" t="s">
        <v>48</v>
      </c>
      <c r="I528" t="s">
        <v>49</v>
      </c>
      <c r="J528" t="s">
        <v>33</v>
      </c>
      <c r="K528" t="s">
        <v>50</v>
      </c>
      <c r="L528">
        <v>14</v>
      </c>
      <c r="M528">
        <v>3</v>
      </c>
      <c r="N528" t="s">
        <v>35</v>
      </c>
      <c r="O528" t="s">
        <v>52</v>
      </c>
      <c r="P528" t="s">
        <v>82</v>
      </c>
      <c r="Q528">
        <v>6332.67</v>
      </c>
      <c r="R528">
        <v>1535.41</v>
      </c>
      <c r="S528">
        <v>2.1</v>
      </c>
      <c r="T528" t="s">
        <v>64</v>
      </c>
      <c r="U528" t="s">
        <v>39</v>
      </c>
      <c r="V528" t="s">
        <v>74</v>
      </c>
      <c r="W528" t="s">
        <v>56</v>
      </c>
      <c r="X528" t="s">
        <v>42</v>
      </c>
      <c r="Y528" t="s">
        <v>43</v>
      </c>
      <c r="Z528" t="s">
        <v>94</v>
      </c>
      <c r="AA528" s="9">
        <f>Table1[[#This Row],[Date]]</f>
        <v>45453</v>
      </c>
    </row>
    <row r="529" spans="1:27" x14ac:dyDescent="0.25">
      <c r="A529" t="s">
        <v>1141</v>
      </c>
      <c r="B529" s="1">
        <v>45454</v>
      </c>
      <c r="C529" t="s">
        <v>103</v>
      </c>
      <c r="D529" t="s">
        <v>1142</v>
      </c>
      <c r="E529" t="s">
        <v>69</v>
      </c>
      <c r="F529">
        <v>62</v>
      </c>
      <c r="G529" t="s">
        <v>30</v>
      </c>
      <c r="H529" t="s">
        <v>31</v>
      </c>
      <c r="I529" t="s">
        <v>32</v>
      </c>
      <c r="J529" t="s">
        <v>33</v>
      </c>
      <c r="K529" t="s">
        <v>100</v>
      </c>
      <c r="L529">
        <v>12</v>
      </c>
      <c r="M529">
        <v>3</v>
      </c>
      <c r="N529" t="s">
        <v>35</v>
      </c>
      <c r="O529" t="s">
        <v>36</v>
      </c>
      <c r="P529" t="s">
        <v>82</v>
      </c>
      <c r="Q529">
        <v>39072.81</v>
      </c>
      <c r="R529">
        <v>933.47</v>
      </c>
      <c r="S529">
        <v>3</v>
      </c>
      <c r="T529" t="s">
        <v>64</v>
      </c>
      <c r="U529" t="s">
        <v>39</v>
      </c>
      <c r="V529" t="s">
        <v>55</v>
      </c>
      <c r="W529" t="s">
        <v>41</v>
      </c>
      <c r="X529" t="s">
        <v>42</v>
      </c>
      <c r="Y529" t="s">
        <v>113</v>
      </c>
      <c r="Z529" t="s">
        <v>4089</v>
      </c>
      <c r="AA529" s="9">
        <f>Table1[[#This Row],[Date]]</f>
        <v>45454</v>
      </c>
    </row>
    <row r="530" spans="1:27" x14ac:dyDescent="0.25">
      <c r="A530" t="s">
        <v>1143</v>
      </c>
      <c r="B530" s="1">
        <v>45455</v>
      </c>
      <c r="C530" t="s">
        <v>103</v>
      </c>
      <c r="D530" t="s">
        <v>1144</v>
      </c>
      <c r="E530" t="s">
        <v>47</v>
      </c>
      <c r="F530">
        <v>22</v>
      </c>
      <c r="G530" t="s">
        <v>30</v>
      </c>
      <c r="H530" t="s">
        <v>4087</v>
      </c>
      <c r="I530" t="s">
        <v>32</v>
      </c>
      <c r="J530" t="s">
        <v>33</v>
      </c>
      <c r="K530" t="s">
        <v>71</v>
      </c>
      <c r="L530">
        <v>11</v>
      </c>
      <c r="M530">
        <v>1</v>
      </c>
      <c r="N530" t="s">
        <v>80</v>
      </c>
      <c r="O530" t="s">
        <v>52</v>
      </c>
      <c r="P530" t="s">
        <v>63</v>
      </c>
      <c r="Q530">
        <v>6348.88</v>
      </c>
      <c r="R530">
        <v>4192.8900000000003</v>
      </c>
      <c r="S530">
        <v>2.7</v>
      </c>
      <c r="T530" t="s">
        <v>64</v>
      </c>
      <c r="U530" t="s">
        <v>87</v>
      </c>
      <c r="V530" t="s">
        <v>83</v>
      </c>
      <c r="W530" t="s">
        <v>101</v>
      </c>
      <c r="X530" t="s">
        <v>42</v>
      </c>
      <c r="Y530" t="s">
        <v>43</v>
      </c>
      <c r="Z530" t="s">
        <v>84</v>
      </c>
      <c r="AA530" s="9">
        <f>Table1[[#This Row],[Date]]</f>
        <v>45455</v>
      </c>
    </row>
    <row r="531" spans="1:27" x14ac:dyDescent="0.25">
      <c r="A531" t="s">
        <v>1145</v>
      </c>
      <c r="B531" s="1">
        <v>45456</v>
      </c>
      <c r="C531" t="s">
        <v>103</v>
      </c>
      <c r="D531" t="s">
        <v>1146</v>
      </c>
      <c r="E531" t="s">
        <v>61</v>
      </c>
      <c r="F531">
        <v>48</v>
      </c>
      <c r="G531" t="s">
        <v>62</v>
      </c>
      <c r="H531" t="s">
        <v>31</v>
      </c>
      <c r="I531" t="s">
        <v>32</v>
      </c>
      <c r="J531" t="s">
        <v>33</v>
      </c>
      <c r="K531" t="s">
        <v>100</v>
      </c>
      <c r="L531">
        <v>7</v>
      </c>
      <c r="M531">
        <v>4</v>
      </c>
      <c r="N531" t="s">
        <v>72</v>
      </c>
      <c r="O531" t="s">
        <v>52</v>
      </c>
      <c r="P531" t="s">
        <v>37</v>
      </c>
      <c r="Q531">
        <v>46339.66</v>
      </c>
      <c r="R531">
        <v>3708.92</v>
      </c>
      <c r="S531">
        <v>2.1</v>
      </c>
      <c r="T531" t="s">
        <v>64</v>
      </c>
      <c r="U531" t="s">
        <v>93</v>
      </c>
      <c r="V531" t="s">
        <v>40</v>
      </c>
      <c r="W531" t="s">
        <v>41</v>
      </c>
      <c r="X531" t="s">
        <v>42</v>
      </c>
      <c r="Y531" t="s">
        <v>66</v>
      </c>
      <c r="Z531" t="s">
        <v>4089</v>
      </c>
      <c r="AA531" s="9">
        <f>Table1[[#This Row],[Date]]</f>
        <v>45456</v>
      </c>
    </row>
    <row r="532" spans="1:27" x14ac:dyDescent="0.25">
      <c r="A532" t="s">
        <v>1147</v>
      </c>
      <c r="B532" s="1">
        <v>45457</v>
      </c>
      <c r="C532" t="s">
        <v>59</v>
      </c>
      <c r="D532" t="s">
        <v>1148</v>
      </c>
      <c r="E532" t="s">
        <v>61</v>
      </c>
      <c r="F532">
        <v>58</v>
      </c>
      <c r="G532" t="s">
        <v>30</v>
      </c>
      <c r="H532" t="s">
        <v>79</v>
      </c>
      <c r="I532" t="s">
        <v>49</v>
      </c>
      <c r="J532" t="s">
        <v>33</v>
      </c>
      <c r="K532" t="s">
        <v>34</v>
      </c>
      <c r="L532">
        <v>6</v>
      </c>
      <c r="M532">
        <v>1</v>
      </c>
      <c r="N532" t="s">
        <v>80</v>
      </c>
      <c r="O532" t="s">
        <v>73</v>
      </c>
      <c r="P532" t="s">
        <v>82</v>
      </c>
      <c r="Q532">
        <v>5395.78</v>
      </c>
      <c r="R532">
        <v>4654.1899999999996</v>
      </c>
      <c r="S532">
        <v>3.8</v>
      </c>
      <c r="T532" t="s">
        <v>97</v>
      </c>
      <c r="U532" t="s">
        <v>93</v>
      </c>
      <c r="V532" t="s">
        <v>83</v>
      </c>
      <c r="W532" t="s">
        <v>41</v>
      </c>
      <c r="X532" t="s">
        <v>42</v>
      </c>
      <c r="Y532" t="s">
        <v>43</v>
      </c>
      <c r="Z532" t="s">
        <v>84</v>
      </c>
      <c r="AA532" s="9">
        <f>Table1[[#This Row],[Date]]</f>
        <v>45457</v>
      </c>
    </row>
    <row r="533" spans="1:27" x14ac:dyDescent="0.25">
      <c r="A533" t="s">
        <v>1149</v>
      </c>
      <c r="B533" s="1">
        <v>45458</v>
      </c>
      <c r="C533" t="s">
        <v>45</v>
      </c>
      <c r="D533" t="s">
        <v>1150</v>
      </c>
      <c r="E533" t="s">
        <v>47</v>
      </c>
      <c r="F533">
        <v>23</v>
      </c>
      <c r="G533" t="s">
        <v>62</v>
      </c>
      <c r="H533" t="s">
        <v>4087</v>
      </c>
      <c r="I533" t="s">
        <v>32</v>
      </c>
      <c r="J533" t="s">
        <v>33</v>
      </c>
      <c r="K533" t="s">
        <v>71</v>
      </c>
      <c r="L533">
        <v>5</v>
      </c>
      <c r="M533">
        <v>2</v>
      </c>
      <c r="N533" t="s">
        <v>80</v>
      </c>
      <c r="O533" t="s">
        <v>73</v>
      </c>
      <c r="P533" t="s">
        <v>53</v>
      </c>
      <c r="Q533">
        <v>25528.29</v>
      </c>
      <c r="R533">
        <v>827.6</v>
      </c>
      <c r="S533">
        <v>1.5</v>
      </c>
      <c r="T533" t="s">
        <v>97</v>
      </c>
      <c r="U533" t="s">
        <v>87</v>
      </c>
      <c r="V533" t="s">
        <v>74</v>
      </c>
      <c r="W533" t="s">
        <v>56</v>
      </c>
      <c r="X533" t="s">
        <v>57</v>
      </c>
      <c r="Y533" t="s">
        <v>66</v>
      </c>
      <c r="Z533" t="s">
        <v>4089</v>
      </c>
      <c r="AA533" s="9">
        <f>Table1[[#This Row],[Date]]</f>
        <v>45458</v>
      </c>
    </row>
    <row r="534" spans="1:27" x14ac:dyDescent="0.25">
      <c r="A534" t="s">
        <v>1151</v>
      </c>
      <c r="B534" s="1">
        <v>45459</v>
      </c>
      <c r="C534" t="s">
        <v>59</v>
      </c>
      <c r="D534" t="s">
        <v>1152</v>
      </c>
      <c r="E534" t="s">
        <v>61</v>
      </c>
      <c r="F534">
        <v>54</v>
      </c>
      <c r="G534" t="s">
        <v>62</v>
      </c>
      <c r="H534" t="s">
        <v>4087</v>
      </c>
      <c r="I534" t="s">
        <v>32</v>
      </c>
      <c r="J534" t="s">
        <v>33</v>
      </c>
      <c r="K534" t="s">
        <v>71</v>
      </c>
      <c r="L534">
        <v>9</v>
      </c>
      <c r="M534">
        <v>3</v>
      </c>
      <c r="N534" t="s">
        <v>72</v>
      </c>
      <c r="O534" t="s">
        <v>36</v>
      </c>
      <c r="P534" t="s">
        <v>82</v>
      </c>
      <c r="Q534">
        <v>36982.620000000003</v>
      </c>
      <c r="R534">
        <v>721.26</v>
      </c>
      <c r="S534">
        <v>1.2</v>
      </c>
      <c r="T534" t="s">
        <v>54</v>
      </c>
      <c r="U534" t="s">
        <v>93</v>
      </c>
      <c r="V534" t="s">
        <v>55</v>
      </c>
      <c r="W534" t="s">
        <v>56</v>
      </c>
      <c r="X534" t="s">
        <v>42</v>
      </c>
      <c r="Y534" t="s">
        <v>75</v>
      </c>
      <c r="Z534" t="s">
        <v>4089</v>
      </c>
      <c r="AA534" s="9">
        <f>Table1[[#This Row],[Date]]</f>
        <v>45459</v>
      </c>
    </row>
    <row r="535" spans="1:27" x14ac:dyDescent="0.25">
      <c r="A535" t="s">
        <v>1153</v>
      </c>
      <c r="B535" s="1">
        <v>45460</v>
      </c>
      <c r="C535" t="s">
        <v>59</v>
      </c>
      <c r="D535" t="s">
        <v>1154</v>
      </c>
      <c r="E535" t="s">
        <v>69</v>
      </c>
      <c r="F535">
        <v>27</v>
      </c>
      <c r="G535" t="s">
        <v>70</v>
      </c>
      <c r="H535" t="s">
        <v>48</v>
      </c>
      <c r="I535" t="s">
        <v>49</v>
      </c>
      <c r="J535" t="s">
        <v>33</v>
      </c>
      <c r="K535" t="s">
        <v>50</v>
      </c>
      <c r="L535">
        <v>3</v>
      </c>
      <c r="M535">
        <v>3</v>
      </c>
      <c r="N535" t="s">
        <v>80</v>
      </c>
      <c r="O535" t="s">
        <v>81</v>
      </c>
      <c r="P535" t="s">
        <v>63</v>
      </c>
      <c r="Q535">
        <v>21482.58</v>
      </c>
      <c r="R535">
        <v>2707.15</v>
      </c>
      <c r="S535">
        <v>4.0999999999999996</v>
      </c>
      <c r="T535" t="s">
        <v>92</v>
      </c>
      <c r="U535" t="s">
        <v>39</v>
      </c>
      <c r="V535" t="s">
        <v>74</v>
      </c>
      <c r="W535" t="s">
        <v>41</v>
      </c>
      <c r="X535" t="s">
        <v>42</v>
      </c>
      <c r="Y535" t="s">
        <v>113</v>
      </c>
      <c r="Z535" t="s">
        <v>94</v>
      </c>
      <c r="AA535" s="9">
        <f>Table1[[#This Row],[Date]]</f>
        <v>45460</v>
      </c>
    </row>
    <row r="536" spans="1:27" x14ac:dyDescent="0.25">
      <c r="A536" t="s">
        <v>1155</v>
      </c>
      <c r="B536" s="1">
        <v>45461</v>
      </c>
      <c r="C536" t="s">
        <v>27</v>
      </c>
      <c r="D536" t="s">
        <v>1156</v>
      </c>
      <c r="E536" t="s">
        <v>69</v>
      </c>
      <c r="F536">
        <v>57</v>
      </c>
      <c r="G536" t="s">
        <v>70</v>
      </c>
      <c r="H536" t="s">
        <v>31</v>
      </c>
      <c r="I536" t="s">
        <v>32</v>
      </c>
      <c r="J536" t="s">
        <v>33</v>
      </c>
      <c r="K536" t="s">
        <v>100</v>
      </c>
      <c r="L536">
        <v>13</v>
      </c>
      <c r="M536">
        <v>2</v>
      </c>
      <c r="N536" t="s">
        <v>51</v>
      </c>
      <c r="O536" t="s">
        <v>73</v>
      </c>
      <c r="P536" t="s">
        <v>37</v>
      </c>
      <c r="Q536">
        <v>13209.97</v>
      </c>
      <c r="R536">
        <v>3072.17</v>
      </c>
      <c r="S536">
        <v>3.7</v>
      </c>
      <c r="T536" t="s">
        <v>97</v>
      </c>
      <c r="U536" t="s">
        <v>93</v>
      </c>
      <c r="V536" t="s">
        <v>74</v>
      </c>
      <c r="W536" t="s">
        <v>41</v>
      </c>
      <c r="X536" t="s">
        <v>57</v>
      </c>
      <c r="Y536" t="s">
        <v>4089</v>
      </c>
      <c r="Z536" t="s">
        <v>94</v>
      </c>
      <c r="AA536" s="9">
        <f>Table1[[#This Row],[Date]]</f>
        <v>45461</v>
      </c>
    </row>
    <row r="537" spans="1:27" x14ac:dyDescent="0.25">
      <c r="A537" t="s">
        <v>1157</v>
      </c>
      <c r="B537" s="1">
        <v>45462</v>
      </c>
      <c r="C537" t="s">
        <v>103</v>
      </c>
      <c r="D537" t="s">
        <v>1158</v>
      </c>
      <c r="E537" t="s">
        <v>47</v>
      </c>
      <c r="F537">
        <v>24</v>
      </c>
      <c r="G537" t="s">
        <v>62</v>
      </c>
      <c r="H537" t="s">
        <v>4087</v>
      </c>
      <c r="I537" t="s">
        <v>32</v>
      </c>
      <c r="J537" t="s">
        <v>33</v>
      </c>
      <c r="K537" t="s">
        <v>71</v>
      </c>
      <c r="L537">
        <v>12</v>
      </c>
      <c r="M537">
        <v>3</v>
      </c>
      <c r="N537" t="s">
        <v>80</v>
      </c>
      <c r="O537" t="s">
        <v>73</v>
      </c>
      <c r="P537" t="s">
        <v>82</v>
      </c>
      <c r="Q537">
        <v>38677.279999999999</v>
      </c>
      <c r="R537">
        <v>2400.87</v>
      </c>
      <c r="S537">
        <v>3</v>
      </c>
      <c r="T537" t="s">
        <v>64</v>
      </c>
      <c r="U537" t="s">
        <v>87</v>
      </c>
      <c r="V537" t="s">
        <v>74</v>
      </c>
      <c r="W537" t="s">
        <v>101</v>
      </c>
      <c r="X537" t="s">
        <v>42</v>
      </c>
      <c r="Y537" t="s">
        <v>66</v>
      </c>
      <c r="Z537" t="s">
        <v>88</v>
      </c>
      <c r="AA537" s="9">
        <f>Table1[[#This Row],[Date]]</f>
        <v>45462</v>
      </c>
    </row>
    <row r="538" spans="1:27" x14ac:dyDescent="0.25">
      <c r="A538" t="s">
        <v>1159</v>
      </c>
      <c r="B538" s="1">
        <v>45463</v>
      </c>
      <c r="C538" t="s">
        <v>45</v>
      </c>
      <c r="D538" t="s">
        <v>1160</v>
      </c>
      <c r="E538" t="s">
        <v>29</v>
      </c>
      <c r="F538">
        <v>56</v>
      </c>
      <c r="G538" t="s">
        <v>62</v>
      </c>
      <c r="H538" t="s">
        <v>4087</v>
      </c>
      <c r="I538" t="s">
        <v>32</v>
      </c>
      <c r="J538" t="s">
        <v>33</v>
      </c>
      <c r="K538" t="s">
        <v>71</v>
      </c>
      <c r="L538">
        <v>8</v>
      </c>
      <c r="M538">
        <v>3</v>
      </c>
      <c r="N538" t="s">
        <v>35</v>
      </c>
      <c r="O538" t="s">
        <v>81</v>
      </c>
      <c r="P538" t="s">
        <v>63</v>
      </c>
      <c r="Q538">
        <v>39861.85</v>
      </c>
      <c r="R538">
        <v>2994.83</v>
      </c>
      <c r="S538">
        <v>2.9</v>
      </c>
      <c r="T538" t="s">
        <v>64</v>
      </c>
      <c r="U538" t="s">
        <v>93</v>
      </c>
      <c r="V538" t="s">
        <v>74</v>
      </c>
      <c r="W538" t="s">
        <v>56</v>
      </c>
      <c r="X538" t="s">
        <v>42</v>
      </c>
      <c r="Y538" t="s">
        <v>75</v>
      </c>
      <c r="Z538" t="s">
        <v>88</v>
      </c>
      <c r="AA538" s="9">
        <f>Table1[[#This Row],[Date]]</f>
        <v>45463</v>
      </c>
    </row>
    <row r="539" spans="1:27" x14ac:dyDescent="0.25">
      <c r="A539" t="s">
        <v>1161</v>
      </c>
      <c r="B539" s="1">
        <v>45464</v>
      </c>
      <c r="C539" t="s">
        <v>27</v>
      </c>
      <c r="D539" t="s">
        <v>1162</v>
      </c>
      <c r="E539" t="s">
        <v>91</v>
      </c>
      <c r="F539">
        <v>55</v>
      </c>
      <c r="G539" t="s">
        <v>62</v>
      </c>
      <c r="H539" t="s">
        <v>48</v>
      </c>
      <c r="I539" t="s">
        <v>49</v>
      </c>
      <c r="J539" t="s">
        <v>33</v>
      </c>
      <c r="K539" t="s">
        <v>50</v>
      </c>
      <c r="L539">
        <v>5</v>
      </c>
      <c r="M539">
        <v>3</v>
      </c>
      <c r="N539" t="s">
        <v>80</v>
      </c>
      <c r="O539" t="s">
        <v>36</v>
      </c>
      <c r="P539" t="s">
        <v>82</v>
      </c>
      <c r="Q539">
        <v>46366.66</v>
      </c>
      <c r="R539">
        <v>901.9</v>
      </c>
      <c r="S539">
        <v>3</v>
      </c>
      <c r="T539" t="s">
        <v>97</v>
      </c>
      <c r="U539" t="s">
        <v>87</v>
      </c>
      <c r="V539" t="s">
        <v>55</v>
      </c>
      <c r="W539" t="s">
        <v>41</v>
      </c>
      <c r="X539" t="s">
        <v>57</v>
      </c>
      <c r="Y539" t="s">
        <v>43</v>
      </c>
      <c r="Z539" t="s">
        <v>94</v>
      </c>
      <c r="AA539" s="9">
        <f>Table1[[#This Row],[Date]]</f>
        <v>45464</v>
      </c>
    </row>
    <row r="540" spans="1:27" x14ac:dyDescent="0.25">
      <c r="A540" t="s">
        <v>1163</v>
      </c>
      <c r="B540" s="1">
        <v>45465</v>
      </c>
      <c r="C540" t="s">
        <v>59</v>
      </c>
      <c r="D540" t="s">
        <v>1164</v>
      </c>
      <c r="E540" t="s">
        <v>29</v>
      </c>
      <c r="F540">
        <v>38</v>
      </c>
      <c r="G540" t="s">
        <v>62</v>
      </c>
      <c r="H540" t="s">
        <v>48</v>
      </c>
      <c r="I540" t="s">
        <v>49</v>
      </c>
      <c r="J540" t="s">
        <v>33</v>
      </c>
      <c r="K540" t="s">
        <v>50</v>
      </c>
      <c r="L540">
        <v>3</v>
      </c>
      <c r="M540">
        <v>2</v>
      </c>
      <c r="N540" t="s">
        <v>35</v>
      </c>
      <c r="O540" t="s">
        <v>73</v>
      </c>
      <c r="P540" t="s">
        <v>37</v>
      </c>
      <c r="Q540">
        <v>20679.759999999998</v>
      </c>
      <c r="R540">
        <v>2398.0700000000002</v>
      </c>
      <c r="S540">
        <v>2.7</v>
      </c>
      <c r="T540" t="s">
        <v>64</v>
      </c>
      <c r="U540" t="s">
        <v>93</v>
      </c>
      <c r="V540" t="s">
        <v>74</v>
      </c>
      <c r="W540" t="s">
        <v>56</v>
      </c>
      <c r="X540" t="s">
        <v>42</v>
      </c>
      <c r="Y540" t="s">
        <v>75</v>
      </c>
      <c r="Z540" t="s">
        <v>94</v>
      </c>
      <c r="AA540" s="9">
        <f>Table1[[#This Row],[Date]]</f>
        <v>45465</v>
      </c>
    </row>
    <row r="541" spans="1:27" x14ac:dyDescent="0.25">
      <c r="A541" t="s">
        <v>1165</v>
      </c>
      <c r="B541" s="1">
        <v>45466</v>
      </c>
      <c r="C541" t="s">
        <v>103</v>
      </c>
      <c r="D541" t="s">
        <v>1166</v>
      </c>
      <c r="E541" t="s">
        <v>61</v>
      </c>
      <c r="F541">
        <v>37</v>
      </c>
      <c r="G541" t="s">
        <v>62</v>
      </c>
      <c r="H541" t="s">
        <v>31</v>
      </c>
      <c r="I541" t="s">
        <v>32</v>
      </c>
      <c r="J541" t="s">
        <v>33</v>
      </c>
      <c r="K541" t="s">
        <v>100</v>
      </c>
      <c r="L541">
        <v>8</v>
      </c>
      <c r="M541">
        <v>1</v>
      </c>
      <c r="N541" t="s">
        <v>80</v>
      </c>
      <c r="O541" t="s">
        <v>52</v>
      </c>
      <c r="P541" t="s">
        <v>53</v>
      </c>
      <c r="Q541">
        <v>26793.83</v>
      </c>
      <c r="R541">
        <v>3290.46</v>
      </c>
      <c r="S541">
        <v>2.6</v>
      </c>
      <c r="T541" t="s">
        <v>64</v>
      </c>
      <c r="U541" t="s">
        <v>87</v>
      </c>
      <c r="V541" t="s">
        <v>40</v>
      </c>
      <c r="W541" t="s">
        <v>101</v>
      </c>
      <c r="X541" t="s">
        <v>42</v>
      </c>
      <c r="Y541" t="s">
        <v>43</v>
      </c>
      <c r="Z541" t="s">
        <v>4089</v>
      </c>
      <c r="AA541" s="9">
        <f>Table1[[#This Row],[Date]]</f>
        <v>45466</v>
      </c>
    </row>
    <row r="542" spans="1:27" x14ac:dyDescent="0.25">
      <c r="A542" t="s">
        <v>1167</v>
      </c>
      <c r="B542" s="1">
        <v>45467</v>
      </c>
      <c r="C542" t="s">
        <v>27</v>
      </c>
      <c r="D542" t="s">
        <v>1168</v>
      </c>
      <c r="E542" t="s">
        <v>91</v>
      </c>
      <c r="F542">
        <v>20</v>
      </c>
      <c r="G542" t="s">
        <v>62</v>
      </c>
      <c r="H542" t="s">
        <v>79</v>
      </c>
      <c r="I542" t="s">
        <v>49</v>
      </c>
      <c r="J542" t="s">
        <v>33</v>
      </c>
      <c r="K542" t="s">
        <v>34</v>
      </c>
      <c r="L542">
        <v>14</v>
      </c>
      <c r="M542">
        <v>3</v>
      </c>
      <c r="N542" t="s">
        <v>35</v>
      </c>
      <c r="O542" t="s">
        <v>36</v>
      </c>
      <c r="P542" t="s">
        <v>63</v>
      </c>
      <c r="Q542">
        <v>20067.04</v>
      </c>
      <c r="R542">
        <v>2163.5300000000002</v>
      </c>
      <c r="S542">
        <v>3</v>
      </c>
      <c r="T542" t="s">
        <v>64</v>
      </c>
      <c r="U542" t="s">
        <v>87</v>
      </c>
      <c r="V542" t="s">
        <v>40</v>
      </c>
      <c r="W542" t="s">
        <v>101</v>
      </c>
      <c r="X542" t="s">
        <v>57</v>
      </c>
      <c r="Y542" t="s">
        <v>43</v>
      </c>
      <c r="Z542" t="s">
        <v>88</v>
      </c>
      <c r="AA542" s="9">
        <f>Table1[[#This Row],[Date]]</f>
        <v>45467</v>
      </c>
    </row>
    <row r="543" spans="1:27" x14ac:dyDescent="0.25">
      <c r="A543" t="s">
        <v>1169</v>
      </c>
      <c r="B543" s="1">
        <v>45468</v>
      </c>
      <c r="C543" t="s">
        <v>103</v>
      </c>
      <c r="D543" t="s">
        <v>1170</v>
      </c>
      <c r="E543" t="s">
        <v>47</v>
      </c>
      <c r="F543">
        <v>68</v>
      </c>
      <c r="G543" t="s">
        <v>30</v>
      </c>
      <c r="H543" t="s">
        <v>79</v>
      </c>
      <c r="I543" t="s">
        <v>49</v>
      </c>
      <c r="J543" t="s">
        <v>33</v>
      </c>
      <c r="K543" t="s">
        <v>34</v>
      </c>
      <c r="L543">
        <v>2</v>
      </c>
      <c r="M543">
        <v>4</v>
      </c>
      <c r="N543" t="s">
        <v>35</v>
      </c>
      <c r="O543" t="s">
        <v>81</v>
      </c>
      <c r="P543" t="s">
        <v>63</v>
      </c>
      <c r="Q543">
        <v>15082.85</v>
      </c>
      <c r="R543">
        <v>3397.24</v>
      </c>
      <c r="S543">
        <v>3.1</v>
      </c>
      <c r="T543" t="s">
        <v>64</v>
      </c>
      <c r="U543" t="s">
        <v>93</v>
      </c>
      <c r="V543" t="s">
        <v>74</v>
      </c>
      <c r="W543" t="s">
        <v>41</v>
      </c>
      <c r="X543" t="s">
        <v>42</v>
      </c>
      <c r="Y543" t="s">
        <v>43</v>
      </c>
      <c r="Z543" t="s">
        <v>94</v>
      </c>
      <c r="AA543" s="9">
        <f>Table1[[#This Row],[Date]]</f>
        <v>45468</v>
      </c>
    </row>
    <row r="544" spans="1:27" x14ac:dyDescent="0.25">
      <c r="A544" t="s">
        <v>1171</v>
      </c>
      <c r="B544" s="1">
        <v>45469</v>
      </c>
      <c r="C544" t="s">
        <v>27</v>
      </c>
      <c r="D544" t="s">
        <v>1172</v>
      </c>
      <c r="E544" t="s">
        <v>47</v>
      </c>
      <c r="F544">
        <v>39</v>
      </c>
      <c r="G544" t="s">
        <v>62</v>
      </c>
      <c r="H544" t="s">
        <v>4088</v>
      </c>
      <c r="I544" t="s">
        <v>49</v>
      </c>
      <c r="J544" t="s">
        <v>33</v>
      </c>
      <c r="K544" t="s">
        <v>118</v>
      </c>
      <c r="L544">
        <v>5</v>
      </c>
      <c r="M544">
        <v>2</v>
      </c>
      <c r="N544" t="s">
        <v>35</v>
      </c>
      <c r="O544" t="s">
        <v>81</v>
      </c>
      <c r="P544" t="s">
        <v>37</v>
      </c>
      <c r="Q544">
        <v>38298.550000000003</v>
      </c>
      <c r="R544">
        <v>2255.96</v>
      </c>
      <c r="S544">
        <v>3.8</v>
      </c>
      <c r="T544" t="s">
        <v>92</v>
      </c>
      <c r="U544" t="s">
        <v>93</v>
      </c>
      <c r="V544" t="s">
        <v>40</v>
      </c>
      <c r="W544" t="s">
        <v>101</v>
      </c>
      <c r="X544" t="s">
        <v>42</v>
      </c>
      <c r="Y544" t="s">
        <v>43</v>
      </c>
      <c r="Z544" t="s">
        <v>84</v>
      </c>
      <c r="AA544" s="9">
        <f>Table1[[#This Row],[Date]]</f>
        <v>45469</v>
      </c>
    </row>
    <row r="545" spans="1:27" x14ac:dyDescent="0.25">
      <c r="A545" t="s">
        <v>1173</v>
      </c>
      <c r="B545" s="1">
        <v>45470</v>
      </c>
      <c r="C545" t="s">
        <v>103</v>
      </c>
      <c r="D545" t="s">
        <v>1174</v>
      </c>
      <c r="E545" t="s">
        <v>91</v>
      </c>
      <c r="F545">
        <v>64</v>
      </c>
      <c r="G545" t="s">
        <v>30</v>
      </c>
      <c r="H545" t="s">
        <v>4087</v>
      </c>
      <c r="I545" t="s">
        <v>32</v>
      </c>
      <c r="J545" t="s">
        <v>33</v>
      </c>
      <c r="K545" t="s">
        <v>71</v>
      </c>
      <c r="L545">
        <v>10</v>
      </c>
      <c r="M545">
        <v>5</v>
      </c>
      <c r="N545" t="s">
        <v>72</v>
      </c>
      <c r="O545" t="s">
        <v>52</v>
      </c>
      <c r="P545" t="s">
        <v>63</v>
      </c>
      <c r="Q545">
        <v>18963.64</v>
      </c>
      <c r="R545">
        <v>1668</v>
      </c>
      <c r="S545">
        <v>3.8</v>
      </c>
      <c r="T545" t="s">
        <v>92</v>
      </c>
      <c r="U545" t="s">
        <v>39</v>
      </c>
      <c r="V545" t="s">
        <v>74</v>
      </c>
      <c r="W545" t="s">
        <v>41</v>
      </c>
      <c r="X545" t="s">
        <v>57</v>
      </c>
      <c r="Y545" t="s">
        <v>113</v>
      </c>
      <c r="Z545" t="s">
        <v>84</v>
      </c>
      <c r="AA545" s="9">
        <f>Table1[[#This Row],[Date]]</f>
        <v>45470</v>
      </c>
    </row>
    <row r="546" spans="1:27" x14ac:dyDescent="0.25">
      <c r="A546" t="s">
        <v>1175</v>
      </c>
      <c r="B546" s="1">
        <v>45471</v>
      </c>
      <c r="C546" t="s">
        <v>59</v>
      </c>
      <c r="D546" t="s">
        <v>1176</v>
      </c>
      <c r="E546" t="s">
        <v>69</v>
      </c>
      <c r="F546">
        <v>21</v>
      </c>
      <c r="G546" t="s">
        <v>30</v>
      </c>
      <c r="H546" t="s">
        <v>31</v>
      </c>
      <c r="I546" t="s">
        <v>32</v>
      </c>
      <c r="J546" t="s">
        <v>33</v>
      </c>
      <c r="K546" t="s">
        <v>100</v>
      </c>
      <c r="L546">
        <v>5</v>
      </c>
      <c r="M546">
        <v>2</v>
      </c>
      <c r="N546" t="s">
        <v>80</v>
      </c>
      <c r="O546" t="s">
        <v>52</v>
      </c>
      <c r="P546" t="s">
        <v>37</v>
      </c>
      <c r="Q546">
        <v>23123.02</v>
      </c>
      <c r="R546">
        <v>1518.03</v>
      </c>
      <c r="S546">
        <v>2.5</v>
      </c>
      <c r="T546" t="s">
        <v>64</v>
      </c>
      <c r="U546" t="s">
        <v>65</v>
      </c>
      <c r="V546" t="s">
        <v>55</v>
      </c>
      <c r="W546" t="s">
        <v>56</v>
      </c>
      <c r="X546" t="s">
        <v>42</v>
      </c>
      <c r="Y546" t="s">
        <v>43</v>
      </c>
      <c r="Z546" t="s">
        <v>88</v>
      </c>
      <c r="AA546" s="9">
        <f>Table1[[#This Row],[Date]]</f>
        <v>45471</v>
      </c>
    </row>
    <row r="547" spans="1:27" x14ac:dyDescent="0.25">
      <c r="A547" t="s">
        <v>1177</v>
      </c>
      <c r="B547" s="1">
        <v>45472</v>
      </c>
      <c r="C547" t="s">
        <v>45</v>
      </c>
      <c r="D547" t="s">
        <v>1178</v>
      </c>
      <c r="E547" t="s">
        <v>91</v>
      </c>
      <c r="F547">
        <v>45</v>
      </c>
      <c r="G547" t="s">
        <v>62</v>
      </c>
      <c r="H547" t="s">
        <v>4087</v>
      </c>
      <c r="I547" t="s">
        <v>32</v>
      </c>
      <c r="J547" t="s">
        <v>33</v>
      </c>
      <c r="K547" t="s">
        <v>71</v>
      </c>
      <c r="L547">
        <v>13</v>
      </c>
      <c r="M547">
        <v>1</v>
      </c>
      <c r="N547" t="s">
        <v>80</v>
      </c>
      <c r="O547" t="s">
        <v>52</v>
      </c>
      <c r="P547" t="s">
        <v>63</v>
      </c>
      <c r="Q547">
        <v>21972.66</v>
      </c>
      <c r="R547">
        <v>2054.5100000000002</v>
      </c>
      <c r="S547">
        <v>2.7</v>
      </c>
      <c r="T547" t="s">
        <v>64</v>
      </c>
      <c r="U547" t="s">
        <v>87</v>
      </c>
      <c r="V547" t="s">
        <v>55</v>
      </c>
      <c r="W547" t="s">
        <v>56</v>
      </c>
      <c r="X547" t="s">
        <v>42</v>
      </c>
      <c r="Y547" t="s">
        <v>113</v>
      </c>
      <c r="Z547" t="s">
        <v>84</v>
      </c>
      <c r="AA547" s="9">
        <f>Table1[[#This Row],[Date]]</f>
        <v>45472</v>
      </c>
    </row>
    <row r="548" spans="1:27" x14ac:dyDescent="0.25">
      <c r="A548" t="s">
        <v>1179</v>
      </c>
      <c r="B548" s="1">
        <v>45473</v>
      </c>
      <c r="C548" t="s">
        <v>59</v>
      </c>
      <c r="D548" t="s">
        <v>1180</v>
      </c>
      <c r="E548" t="s">
        <v>61</v>
      </c>
      <c r="F548">
        <v>29</v>
      </c>
      <c r="G548" t="s">
        <v>62</v>
      </c>
      <c r="H548" t="s">
        <v>31</v>
      </c>
      <c r="I548" t="s">
        <v>32</v>
      </c>
      <c r="J548" t="s">
        <v>33</v>
      </c>
      <c r="K548" t="s">
        <v>100</v>
      </c>
      <c r="L548">
        <v>14</v>
      </c>
      <c r="M548">
        <v>2</v>
      </c>
      <c r="N548" t="s">
        <v>51</v>
      </c>
      <c r="O548" t="s">
        <v>36</v>
      </c>
      <c r="P548" t="s">
        <v>37</v>
      </c>
      <c r="Q548">
        <v>36495.08</v>
      </c>
      <c r="R548">
        <v>115.45</v>
      </c>
      <c r="S548">
        <v>2.5</v>
      </c>
      <c r="T548" t="s">
        <v>64</v>
      </c>
      <c r="U548" t="s">
        <v>87</v>
      </c>
      <c r="V548" t="s">
        <v>40</v>
      </c>
      <c r="W548" t="s">
        <v>41</v>
      </c>
      <c r="X548" t="s">
        <v>42</v>
      </c>
      <c r="Y548" t="s">
        <v>4089</v>
      </c>
      <c r="Z548" t="s">
        <v>4089</v>
      </c>
      <c r="AA548" s="9">
        <f>Table1[[#This Row],[Date]]</f>
        <v>45473</v>
      </c>
    </row>
    <row r="549" spans="1:27" x14ac:dyDescent="0.25">
      <c r="A549" t="s">
        <v>1181</v>
      </c>
      <c r="B549" s="1">
        <v>45474</v>
      </c>
      <c r="C549" t="s">
        <v>45</v>
      </c>
      <c r="D549" t="s">
        <v>1182</v>
      </c>
      <c r="E549" t="s">
        <v>69</v>
      </c>
      <c r="F549">
        <v>55</v>
      </c>
      <c r="G549" t="s">
        <v>30</v>
      </c>
      <c r="H549" t="s">
        <v>31</v>
      </c>
      <c r="I549" t="s">
        <v>32</v>
      </c>
      <c r="J549" t="s">
        <v>33</v>
      </c>
      <c r="K549" t="s">
        <v>100</v>
      </c>
      <c r="L549">
        <v>4</v>
      </c>
      <c r="M549">
        <v>5</v>
      </c>
      <c r="N549" t="s">
        <v>51</v>
      </c>
      <c r="O549" t="s">
        <v>81</v>
      </c>
      <c r="P549" t="s">
        <v>82</v>
      </c>
      <c r="Q549">
        <v>46136.39</v>
      </c>
      <c r="R549">
        <v>3342.63</v>
      </c>
      <c r="S549">
        <v>3.1</v>
      </c>
      <c r="T549" t="s">
        <v>64</v>
      </c>
      <c r="U549" t="s">
        <v>87</v>
      </c>
      <c r="V549" t="s">
        <v>40</v>
      </c>
      <c r="W549" t="s">
        <v>41</v>
      </c>
      <c r="X549" t="s">
        <v>42</v>
      </c>
      <c r="Y549" t="s">
        <v>113</v>
      </c>
      <c r="Z549" t="s">
        <v>88</v>
      </c>
      <c r="AA549" s="9">
        <f>Table1[[#This Row],[Date]]</f>
        <v>45474</v>
      </c>
    </row>
    <row r="550" spans="1:27" x14ac:dyDescent="0.25">
      <c r="A550" t="s">
        <v>1183</v>
      </c>
      <c r="B550" s="1">
        <v>45475</v>
      </c>
      <c r="C550" t="s">
        <v>103</v>
      </c>
      <c r="D550" t="s">
        <v>1184</v>
      </c>
      <c r="E550" t="s">
        <v>47</v>
      </c>
      <c r="F550">
        <v>68</v>
      </c>
      <c r="G550" t="s">
        <v>30</v>
      </c>
      <c r="H550" t="s">
        <v>31</v>
      </c>
      <c r="I550" t="s">
        <v>32</v>
      </c>
      <c r="J550" t="s">
        <v>33</v>
      </c>
      <c r="K550" t="s">
        <v>100</v>
      </c>
      <c r="L550">
        <v>11</v>
      </c>
      <c r="M550">
        <v>4</v>
      </c>
      <c r="N550" t="s">
        <v>51</v>
      </c>
      <c r="O550" t="s">
        <v>52</v>
      </c>
      <c r="P550" t="s">
        <v>82</v>
      </c>
      <c r="Q550">
        <v>34337.53</v>
      </c>
      <c r="R550">
        <v>4225.53</v>
      </c>
      <c r="S550">
        <v>2.8</v>
      </c>
      <c r="T550" t="s">
        <v>64</v>
      </c>
      <c r="U550" t="s">
        <v>87</v>
      </c>
      <c r="V550" t="s">
        <v>74</v>
      </c>
      <c r="W550" t="s">
        <v>41</v>
      </c>
      <c r="X550" t="s">
        <v>42</v>
      </c>
      <c r="Y550" t="s">
        <v>43</v>
      </c>
      <c r="Z550" t="s">
        <v>94</v>
      </c>
      <c r="AA550" s="9">
        <f>Table1[[#This Row],[Date]]</f>
        <v>45475</v>
      </c>
    </row>
    <row r="551" spans="1:27" x14ac:dyDescent="0.25">
      <c r="A551" t="s">
        <v>1185</v>
      </c>
      <c r="B551" s="1">
        <v>45476</v>
      </c>
      <c r="C551" t="s">
        <v>27</v>
      </c>
      <c r="D551" t="s">
        <v>1186</v>
      </c>
      <c r="E551" t="s">
        <v>91</v>
      </c>
      <c r="F551">
        <v>53</v>
      </c>
      <c r="G551" t="s">
        <v>62</v>
      </c>
      <c r="H551" t="s">
        <v>4087</v>
      </c>
      <c r="I551" t="s">
        <v>32</v>
      </c>
      <c r="J551" t="s">
        <v>33</v>
      </c>
      <c r="K551" t="s">
        <v>71</v>
      </c>
      <c r="L551">
        <v>11</v>
      </c>
      <c r="M551">
        <v>5</v>
      </c>
      <c r="N551" t="s">
        <v>80</v>
      </c>
      <c r="O551" t="s">
        <v>52</v>
      </c>
      <c r="P551" t="s">
        <v>82</v>
      </c>
      <c r="Q551">
        <v>25164.38</v>
      </c>
      <c r="R551">
        <v>1773.14</v>
      </c>
      <c r="S551">
        <v>4.5999999999999996</v>
      </c>
      <c r="T551" t="s">
        <v>38</v>
      </c>
      <c r="U551" t="s">
        <v>93</v>
      </c>
      <c r="V551" t="s">
        <v>83</v>
      </c>
      <c r="W551" t="s">
        <v>56</v>
      </c>
      <c r="X551" t="s">
        <v>57</v>
      </c>
      <c r="Y551" t="s">
        <v>4089</v>
      </c>
      <c r="Z551" t="s">
        <v>84</v>
      </c>
      <c r="AA551" s="9">
        <f>Table1[[#This Row],[Date]]</f>
        <v>45476</v>
      </c>
    </row>
    <row r="552" spans="1:27" x14ac:dyDescent="0.25">
      <c r="A552" t="s">
        <v>1187</v>
      </c>
      <c r="B552" s="1">
        <v>45477</v>
      </c>
      <c r="C552" t="s">
        <v>59</v>
      </c>
      <c r="D552" t="s">
        <v>1188</v>
      </c>
      <c r="E552" t="s">
        <v>29</v>
      </c>
      <c r="F552">
        <v>64</v>
      </c>
      <c r="G552" t="s">
        <v>62</v>
      </c>
      <c r="H552" t="s">
        <v>48</v>
      </c>
      <c r="I552" t="s">
        <v>49</v>
      </c>
      <c r="J552" t="s">
        <v>33</v>
      </c>
      <c r="K552" t="s">
        <v>50</v>
      </c>
      <c r="L552">
        <v>3</v>
      </c>
      <c r="M552">
        <v>2</v>
      </c>
      <c r="N552" t="s">
        <v>72</v>
      </c>
      <c r="O552" t="s">
        <v>81</v>
      </c>
      <c r="P552" t="s">
        <v>63</v>
      </c>
      <c r="Q552">
        <v>39622.639999999999</v>
      </c>
      <c r="R552">
        <v>230.17</v>
      </c>
      <c r="S552">
        <v>3.8</v>
      </c>
      <c r="T552" t="s">
        <v>97</v>
      </c>
      <c r="U552" t="s">
        <v>93</v>
      </c>
      <c r="V552" t="s">
        <v>74</v>
      </c>
      <c r="W552" t="s">
        <v>56</v>
      </c>
      <c r="X552" t="s">
        <v>42</v>
      </c>
      <c r="Y552" t="s">
        <v>75</v>
      </c>
      <c r="Z552" t="s">
        <v>4089</v>
      </c>
      <c r="AA552" s="9">
        <f>Table1[[#This Row],[Date]]</f>
        <v>45477</v>
      </c>
    </row>
    <row r="553" spans="1:27" x14ac:dyDescent="0.25">
      <c r="A553" t="s">
        <v>1189</v>
      </c>
      <c r="B553" s="1">
        <v>45478</v>
      </c>
      <c r="C553" t="s">
        <v>45</v>
      </c>
      <c r="D553" t="s">
        <v>1190</v>
      </c>
      <c r="E553" t="s">
        <v>29</v>
      </c>
      <c r="F553">
        <v>58</v>
      </c>
      <c r="G553" t="s">
        <v>30</v>
      </c>
      <c r="H553" t="s">
        <v>4087</v>
      </c>
      <c r="I553" t="s">
        <v>32</v>
      </c>
      <c r="J553" t="s">
        <v>33</v>
      </c>
      <c r="K553" t="s">
        <v>71</v>
      </c>
      <c r="L553">
        <v>4</v>
      </c>
      <c r="M553">
        <v>5</v>
      </c>
      <c r="N553" t="s">
        <v>35</v>
      </c>
      <c r="O553" t="s">
        <v>73</v>
      </c>
      <c r="P553" t="s">
        <v>37</v>
      </c>
      <c r="Q553">
        <v>33125.65</v>
      </c>
      <c r="R553">
        <v>4933.88</v>
      </c>
      <c r="S553">
        <v>4.5999999999999996</v>
      </c>
      <c r="T553" t="s">
        <v>38</v>
      </c>
      <c r="U553" t="s">
        <v>65</v>
      </c>
      <c r="V553" t="s">
        <v>74</v>
      </c>
      <c r="W553" t="s">
        <v>101</v>
      </c>
      <c r="X553" t="s">
        <v>57</v>
      </c>
      <c r="Y553" t="s">
        <v>113</v>
      </c>
      <c r="Z553" t="s">
        <v>94</v>
      </c>
      <c r="AA553" s="9">
        <f>Table1[[#This Row],[Date]]</f>
        <v>45478</v>
      </c>
    </row>
    <row r="554" spans="1:27" x14ac:dyDescent="0.25">
      <c r="A554" t="s">
        <v>1191</v>
      </c>
      <c r="B554" s="1">
        <v>45479</v>
      </c>
      <c r="C554" t="s">
        <v>59</v>
      </c>
      <c r="D554" t="s">
        <v>1192</v>
      </c>
      <c r="E554" t="s">
        <v>61</v>
      </c>
      <c r="F554">
        <v>22</v>
      </c>
      <c r="G554" t="s">
        <v>30</v>
      </c>
      <c r="H554" t="s">
        <v>31</v>
      </c>
      <c r="I554" t="s">
        <v>32</v>
      </c>
      <c r="J554" t="s">
        <v>33</v>
      </c>
      <c r="K554" t="s">
        <v>100</v>
      </c>
      <c r="L554">
        <v>2</v>
      </c>
      <c r="M554">
        <v>2</v>
      </c>
      <c r="N554" t="s">
        <v>80</v>
      </c>
      <c r="O554" t="s">
        <v>36</v>
      </c>
      <c r="P554" t="s">
        <v>37</v>
      </c>
      <c r="Q554">
        <v>5848.69</v>
      </c>
      <c r="R554">
        <v>1318.49</v>
      </c>
      <c r="S554">
        <v>3.8</v>
      </c>
      <c r="T554" t="s">
        <v>92</v>
      </c>
      <c r="U554" t="s">
        <v>87</v>
      </c>
      <c r="V554" t="s">
        <v>55</v>
      </c>
      <c r="W554" t="s">
        <v>101</v>
      </c>
      <c r="X554" t="s">
        <v>42</v>
      </c>
      <c r="Y554" t="s">
        <v>75</v>
      </c>
      <c r="Z554" t="s">
        <v>76</v>
      </c>
      <c r="AA554" s="9">
        <f>Table1[[#This Row],[Date]]</f>
        <v>45479</v>
      </c>
    </row>
    <row r="555" spans="1:27" x14ac:dyDescent="0.25">
      <c r="A555" t="s">
        <v>1193</v>
      </c>
      <c r="B555" s="1">
        <v>45480</v>
      </c>
      <c r="C555" t="s">
        <v>45</v>
      </c>
      <c r="D555" t="s">
        <v>1194</v>
      </c>
      <c r="E555" t="s">
        <v>29</v>
      </c>
      <c r="F555">
        <v>30</v>
      </c>
      <c r="G555" t="s">
        <v>30</v>
      </c>
      <c r="H555" t="s">
        <v>4088</v>
      </c>
      <c r="I555" t="s">
        <v>49</v>
      </c>
      <c r="J555" t="s">
        <v>33</v>
      </c>
      <c r="K555" t="s">
        <v>118</v>
      </c>
      <c r="L555">
        <v>11</v>
      </c>
      <c r="M555">
        <v>4</v>
      </c>
      <c r="N555" t="s">
        <v>72</v>
      </c>
      <c r="O555" t="s">
        <v>73</v>
      </c>
      <c r="P555" t="s">
        <v>53</v>
      </c>
      <c r="Q555">
        <v>7496.19</v>
      </c>
      <c r="R555">
        <v>633.11</v>
      </c>
      <c r="S555">
        <v>4.9000000000000004</v>
      </c>
      <c r="T555" t="s">
        <v>38</v>
      </c>
      <c r="U555" t="s">
        <v>65</v>
      </c>
      <c r="V555" t="s">
        <v>83</v>
      </c>
      <c r="W555" t="s">
        <v>56</v>
      </c>
      <c r="X555" t="s">
        <v>42</v>
      </c>
      <c r="Y555" t="s">
        <v>4089</v>
      </c>
      <c r="Z555" t="s">
        <v>4089</v>
      </c>
      <c r="AA555" s="9">
        <f>Table1[[#This Row],[Date]]</f>
        <v>45480</v>
      </c>
    </row>
    <row r="556" spans="1:27" x14ac:dyDescent="0.25">
      <c r="A556" t="s">
        <v>1195</v>
      </c>
      <c r="B556" s="1">
        <v>45481</v>
      </c>
      <c r="C556" t="s">
        <v>59</v>
      </c>
      <c r="D556" t="s">
        <v>1196</v>
      </c>
      <c r="E556" t="s">
        <v>91</v>
      </c>
      <c r="F556">
        <v>40</v>
      </c>
      <c r="G556" t="s">
        <v>70</v>
      </c>
      <c r="H556" t="s">
        <v>79</v>
      </c>
      <c r="I556" t="s">
        <v>49</v>
      </c>
      <c r="J556" t="s">
        <v>33</v>
      </c>
      <c r="K556" t="s">
        <v>34</v>
      </c>
      <c r="L556">
        <v>9</v>
      </c>
      <c r="M556">
        <v>4</v>
      </c>
      <c r="N556" t="s">
        <v>72</v>
      </c>
      <c r="O556" t="s">
        <v>52</v>
      </c>
      <c r="P556" t="s">
        <v>82</v>
      </c>
      <c r="Q556">
        <v>4782.1000000000004</v>
      </c>
      <c r="R556">
        <v>1848.76</v>
      </c>
      <c r="S556">
        <v>3.5</v>
      </c>
      <c r="T556" t="s">
        <v>92</v>
      </c>
      <c r="U556" t="s">
        <v>39</v>
      </c>
      <c r="V556" t="s">
        <v>83</v>
      </c>
      <c r="W556" t="s">
        <v>56</v>
      </c>
      <c r="X556" t="s">
        <v>57</v>
      </c>
      <c r="Y556" t="s">
        <v>113</v>
      </c>
      <c r="Z556" t="s">
        <v>84</v>
      </c>
      <c r="AA556" s="9">
        <f>Table1[[#This Row],[Date]]</f>
        <v>45481</v>
      </c>
    </row>
    <row r="557" spans="1:27" x14ac:dyDescent="0.25">
      <c r="A557" t="s">
        <v>1197</v>
      </c>
      <c r="B557" s="1">
        <v>45482</v>
      </c>
      <c r="C557" t="s">
        <v>45</v>
      </c>
      <c r="D557" t="s">
        <v>1198</v>
      </c>
      <c r="E557" t="s">
        <v>91</v>
      </c>
      <c r="F557">
        <v>67</v>
      </c>
      <c r="G557" t="s">
        <v>30</v>
      </c>
      <c r="H557" t="s">
        <v>31</v>
      </c>
      <c r="I557" t="s">
        <v>32</v>
      </c>
      <c r="J557" t="s">
        <v>33</v>
      </c>
      <c r="K557" t="s">
        <v>100</v>
      </c>
      <c r="L557">
        <v>2</v>
      </c>
      <c r="M557">
        <v>1</v>
      </c>
      <c r="N557" t="s">
        <v>80</v>
      </c>
      <c r="O557" t="s">
        <v>36</v>
      </c>
      <c r="P557" t="s">
        <v>53</v>
      </c>
      <c r="Q557">
        <v>24470.37</v>
      </c>
      <c r="R557">
        <v>3692.79</v>
      </c>
      <c r="S557">
        <v>4.9000000000000004</v>
      </c>
      <c r="T557" t="s">
        <v>38</v>
      </c>
      <c r="U557" t="s">
        <v>65</v>
      </c>
      <c r="V557" t="s">
        <v>74</v>
      </c>
      <c r="W557" t="s">
        <v>41</v>
      </c>
      <c r="X557" t="s">
        <v>57</v>
      </c>
      <c r="Y557" t="s">
        <v>43</v>
      </c>
      <c r="Z557" t="s">
        <v>4089</v>
      </c>
      <c r="AA557" s="9">
        <f>Table1[[#This Row],[Date]]</f>
        <v>45482</v>
      </c>
    </row>
    <row r="558" spans="1:27" x14ac:dyDescent="0.25">
      <c r="A558" t="s">
        <v>1199</v>
      </c>
      <c r="B558" s="1">
        <v>45483</v>
      </c>
      <c r="C558" t="s">
        <v>45</v>
      </c>
      <c r="D558" t="s">
        <v>1200</v>
      </c>
      <c r="E558" t="s">
        <v>29</v>
      </c>
      <c r="F558">
        <v>47</v>
      </c>
      <c r="G558" t="s">
        <v>70</v>
      </c>
      <c r="H558" t="s">
        <v>4088</v>
      </c>
      <c r="I558" t="s">
        <v>49</v>
      </c>
      <c r="J558" t="s">
        <v>33</v>
      </c>
      <c r="K558" t="s">
        <v>118</v>
      </c>
      <c r="L558">
        <v>4</v>
      </c>
      <c r="M558">
        <v>4</v>
      </c>
      <c r="N558" t="s">
        <v>35</v>
      </c>
      <c r="O558" t="s">
        <v>73</v>
      </c>
      <c r="P558" t="s">
        <v>82</v>
      </c>
      <c r="Q558">
        <v>41815.11</v>
      </c>
      <c r="R558">
        <v>1469.58</v>
      </c>
      <c r="S558">
        <v>1.6</v>
      </c>
      <c r="T558" t="s">
        <v>97</v>
      </c>
      <c r="U558" t="s">
        <v>65</v>
      </c>
      <c r="V558" t="s">
        <v>55</v>
      </c>
      <c r="W558" t="s">
        <v>56</v>
      </c>
      <c r="X558" t="s">
        <v>57</v>
      </c>
      <c r="Y558" t="s">
        <v>113</v>
      </c>
      <c r="Z558" t="s">
        <v>76</v>
      </c>
      <c r="AA558" s="9">
        <f>Table1[[#This Row],[Date]]</f>
        <v>45483</v>
      </c>
    </row>
    <row r="559" spans="1:27" x14ac:dyDescent="0.25">
      <c r="A559" t="s">
        <v>1201</v>
      </c>
      <c r="B559" s="1">
        <v>45484</v>
      </c>
      <c r="C559" t="s">
        <v>103</v>
      </c>
      <c r="D559" t="s">
        <v>1202</v>
      </c>
      <c r="E559" t="s">
        <v>91</v>
      </c>
      <c r="F559">
        <v>54</v>
      </c>
      <c r="G559" t="s">
        <v>62</v>
      </c>
      <c r="H559" t="s">
        <v>48</v>
      </c>
      <c r="I559" t="s">
        <v>49</v>
      </c>
      <c r="J559" t="s">
        <v>33</v>
      </c>
      <c r="K559" t="s">
        <v>50</v>
      </c>
      <c r="L559">
        <v>4</v>
      </c>
      <c r="M559">
        <v>3</v>
      </c>
      <c r="N559" t="s">
        <v>72</v>
      </c>
      <c r="O559" t="s">
        <v>81</v>
      </c>
      <c r="P559" t="s">
        <v>53</v>
      </c>
      <c r="Q559">
        <v>17714.91</v>
      </c>
      <c r="R559">
        <v>2873.52</v>
      </c>
      <c r="S559">
        <v>1.2</v>
      </c>
      <c r="T559" t="s">
        <v>54</v>
      </c>
      <c r="U559" t="s">
        <v>39</v>
      </c>
      <c r="V559" t="s">
        <v>40</v>
      </c>
      <c r="W559" t="s">
        <v>56</v>
      </c>
      <c r="X559" t="s">
        <v>42</v>
      </c>
      <c r="Y559" t="s">
        <v>43</v>
      </c>
      <c r="Z559" t="s">
        <v>76</v>
      </c>
      <c r="AA559" s="9">
        <f>Table1[[#This Row],[Date]]</f>
        <v>45484</v>
      </c>
    </row>
    <row r="560" spans="1:27" x14ac:dyDescent="0.25">
      <c r="A560" t="s">
        <v>1203</v>
      </c>
      <c r="B560" s="1">
        <v>45485</v>
      </c>
      <c r="C560" t="s">
        <v>45</v>
      </c>
      <c r="D560" t="s">
        <v>1204</v>
      </c>
      <c r="E560" t="s">
        <v>61</v>
      </c>
      <c r="F560">
        <v>42</v>
      </c>
      <c r="G560" t="s">
        <v>62</v>
      </c>
      <c r="H560" t="s">
        <v>31</v>
      </c>
      <c r="I560" t="s">
        <v>32</v>
      </c>
      <c r="J560" t="s">
        <v>33</v>
      </c>
      <c r="K560" t="s">
        <v>100</v>
      </c>
      <c r="L560">
        <v>14</v>
      </c>
      <c r="M560">
        <v>5</v>
      </c>
      <c r="N560" t="s">
        <v>80</v>
      </c>
      <c r="O560" t="s">
        <v>52</v>
      </c>
      <c r="P560" t="s">
        <v>82</v>
      </c>
      <c r="Q560">
        <v>21055.53</v>
      </c>
      <c r="R560">
        <v>2077.8000000000002</v>
      </c>
      <c r="S560">
        <v>3.3</v>
      </c>
      <c r="T560" t="s">
        <v>64</v>
      </c>
      <c r="U560" t="s">
        <v>39</v>
      </c>
      <c r="V560" t="s">
        <v>55</v>
      </c>
      <c r="W560" t="s">
        <v>101</v>
      </c>
      <c r="X560" t="s">
        <v>42</v>
      </c>
      <c r="Y560" t="s">
        <v>66</v>
      </c>
      <c r="Z560" t="s">
        <v>4089</v>
      </c>
      <c r="AA560" s="9">
        <f>Table1[[#This Row],[Date]]</f>
        <v>45485</v>
      </c>
    </row>
    <row r="561" spans="1:27" x14ac:dyDescent="0.25">
      <c r="A561" t="s">
        <v>1205</v>
      </c>
      <c r="B561" s="1">
        <v>45486</v>
      </c>
      <c r="C561" t="s">
        <v>103</v>
      </c>
      <c r="D561" t="s">
        <v>1206</v>
      </c>
      <c r="E561" t="s">
        <v>69</v>
      </c>
      <c r="F561">
        <v>65</v>
      </c>
      <c r="G561" t="s">
        <v>30</v>
      </c>
      <c r="H561" t="s">
        <v>4088</v>
      </c>
      <c r="I561" t="s">
        <v>49</v>
      </c>
      <c r="J561" t="s">
        <v>33</v>
      </c>
      <c r="K561" t="s">
        <v>118</v>
      </c>
      <c r="L561">
        <v>3</v>
      </c>
      <c r="M561">
        <v>5</v>
      </c>
      <c r="N561" t="s">
        <v>35</v>
      </c>
      <c r="O561" t="s">
        <v>36</v>
      </c>
      <c r="P561" t="s">
        <v>37</v>
      </c>
      <c r="Q561">
        <v>45745.42</v>
      </c>
      <c r="R561">
        <v>588.82000000000005</v>
      </c>
      <c r="S561">
        <v>4.9000000000000004</v>
      </c>
      <c r="T561" t="s">
        <v>38</v>
      </c>
      <c r="U561" t="s">
        <v>65</v>
      </c>
      <c r="V561" t="s">
        <v>40</v>
      </c>
      <c r="W561" t="s">
        <v>101</v>
      </c>
      <c r="X561" t="s">
        <v>57</v>
      </c>
      <c r="Y561" t="s">
        <v>113</v>
      </c>
      <c r="Z561" t="s">
        <v>94</v>
      </c>
      <c r="AA561" s="9">
        <f>Table1[[#This Row],[Date]]</f>
        <v>45486</v>
      </c>
    </row>
    <row r="562" spans="1:27" x14ac:dyDescent="0.25">
      <c r="A562" t="s">
        <v>1207</v>
      </c>
      <c r="B562" s="1">
        <v>45487</v>
      </c>
      <c r="C562" t="s">
        <v>45</v>
      </c>
      <c r="D562" t="s">
        <v>1208</v>
      </c>
      <c r="E562" t="s">
        <v>61</v>
      </c>
      <c r="F562">
        <v>44</v>
      </c>
      <c r="G562" t="s">
        <v>62</v>
      </c>
      <c r="H562" t="s">
        <v>31</v>
      </c>
      <c r="I562" t="s">
        <v>32</v>
      </c>
      <c r="J562" t="s">
        <v>33</v>
      </c>
      <c r="K562" t="s">
        <v>100</v>
      </c>
      <c r="L562">
        <v>6</v>
      </c>
      <c r="M562">
        <v>2</v>
      </c>
      <c r="N562" t="s">
        <v>51</v>
      </c>
      <c r="O562" t="s">
        <v>36</v>
      </c>
      <c r="P562" t="s">
        <v>82</v>
      </c>
      <c r="Q562">
        <v>42334.46</v>
      </c>
      <c r="R562">
        <v>1651.44</v>
      </c>
      <c r="S562">
        <v>2.7</v>
      </c>
      <c r="T562" t="s">
        <v>64</v>
      </c>
      <c r="U562" t="s">
        <v>39</v>
      </c>
      <c r="V562" t="s">
        <v>55</v>
      </c>
      <c r="W562" t="s">
        <v>41</v>
      </c>
      <c r="X562" t="s">
        <v>42</v>
      </c>
      <c r="Y562" t="s">
        <v>113</v>
      </c>
      <c r="Z562" t="s">
        <v>94</v>
      </c>
      <c r="AA562" s="9">
        <f>Table1[[#This Row],[Date]]</f>
        <v>45487</v>
      </c>
    </row>
    <row r="563" spans="1:27" x14ac:dyDescent="0.25">
      <c r="A563" t="s">
        <v>1209</v>
      </c>
      <c r="B563" s="1">
        <v>45488</v>
      </c>
      <c r="C563" t="s">
        <v>27</v>
      </c>
      <c r="D563" t="s">
        <v>1210</v>
      </c>
      <c r="E563" t="s">
        <v>61</v>
      </c>
      <c r="F563">
        <v>68</v>
      </c>
      <c r="G563" t="s">
        <v>62</v>
      </c>
      <c r="H563" t="s">
        <v>4087</v>
      </c>
      <c r="I563" t="s">
        <v>32</v>
      </c>
      <c r="J563" t="s">
        <v>33</v>
      </c>
      <c r="K563" t="s">
        <v>71</v>
      </c>
      <c r="L563">
        <v>11</v>
      </c>
      <c r="M563">
        <v>4</v>
      </c>
      <c r="N563" t="s">
        <v>72</v>
      </c>
      <c r="O563" t="s">
        <v>36</v>
      </c>
      <c r="P563" t="s">
        <v>63</v>
      </c>
      <c r="Q563">
        <v>34257.26</v>
      </c>
      <c r="R563">
        <v>3624.35</v>
      </c>
      <c r="S563">
        <v>1.8</v>
      </c>
      <c r="T563" t="s">
        <v>97</v>
      </c>
      <c r="U563" t="s">
        <v>65</v>
      </c>
      <c r="V563" t="s">
        <v>83</v>
      </c>
      <c r="W563" t="s">
        <v>101</v>
      </c>
      <c r="X563" t="s">
        <v>42</v>
      </c>
      <c r="Y563" t="s">
        <v>75</v>
      </c>
      <c r="Z563" t="s">
        <v>76</v>
      </c>
      <c r="AA563" s="9">
        <f>Table1[[#This Row],[Date]]</f>
        <v>45488</v>
      </c>
    </row>
    <row r="564" spans="1:27" x14ac:dyDescent="0.25">
      <c r="A564" t="s">
        <v>1211</v>
      </c>
      <c r="B564" s="1">
        <v>45489</v>
      </c>
      <c r="C564" t="s">
        <v>27</v>
      </c>
      <c r="D564" t="s">
        <v>1212</v>
      </c>
      <c r="E564" t="s">
        <v>91</v>
      </c>
      <c r="F564">
        <v>31</v>
      </c>
      <c r="G564" t="s">
        <v>62</v>
      </c>
      <c r="H564" t="s">
        <v>4088</v>
      </c>
      <c r="I564" t="s">
        <v>49</v>
      </c>
      <c r="J564" t="s">
        <v>33</v>
      </c>
      <c r="K564" t="s">
        <v>118</v>
      </c>
      <c r="L564">
        <v>4</v>
      </c>
      <c r="M564">
        <v>1</v>
      </c>
      <c r="N564" t="s">
        <v>72</v>
      </c>
      <c r="O564" t="s">
        <v>36</v>
      </c>
      <c r="P564" t="s">
        <v>82</v>
      </c>
      <c r="Q564">
        <v>15539.78</v>
      </c>
      <c r="R564">
        <v>3060.02</v>
      </c>
      <c r="S564">
        <v>3.1</v>
      </c>
      <c r="T564" t="s">
        <v>97</v>
      </c>
      <c r="U564" t="s">
        <v>93</v>
      </c>
      <c r="V564" t="s">
        <v>55</v>
      </c>
      <c r="W564" t="s">
        <v>41</v>
      </c>
      <c r="X564" t="s">
        <v>42</v>
      </c>
      <c r="Y564" t="s">
        <v>75</v>
      </c>
      <c r="Z564" t="s">
        <v>88</v>
      </c>
      <c r="AA564" s="9">
        <f>Table1[[#This Row],[Date]]</f>
        <v>45489</v>
      </c>
    </row>
    <row r="565" spans="1:27" x14ac:dyDescent="0.25">
      <c r="A565" t="s">
        <v>1213</v>
      </c>
      <c r="B565" s="1">
        <v>45490</v>
      </c>
      <c r="C565" t="s">
        <v>27</v>
      </c>
      <c r="D565" t="s">
        <v>1214</v>
      </c>
      <c r="E565" t="s">
        <v>69</v>
      </c>
      <c r="F565">
        <v>65</v>
      </c>
      <c r="G565" t="s">
        <v>62</v>
      </c>
      <c r="H565" t="s">
        <v>4087</v>
      </c>
      <c r="I565" t="s">
        <v>32</v>
      </c>
      <c r="J565" t="s">
        <v>33</v>
      </c>
      <c r="K565" t="s">
        <v>71</v>
      </c>
      <c r="L565">
        <v>4</v>
      </c>
      <c r="M565">
        <v>1</v>
      </c>
      <c r="N565" t="s">
        <v>80</v>
      </c>
      <c r="O565" t="s">
        <v>52</v>
      </c>
      <c r="P565" t="s">
        <v>82</v>
      </c>
      <c r="Q565">
        <v>8500.9500000000007</v>
      </c>
      <c r="R565">
        <v>598.89</v>
      </c>
      <c r="S565">
        <v>3.6</v>
      </c>
      <c r="T565" t="s">
        <v>92</v>
      </c>
      <c r="U565" t="s">
        <v>93</v>
      </c>
      <c r="V565" t="s">
        <v>74</v>
      </c>
      <c r="W565" t="s">
        <v>56</v>
      </c>
      <c r="X565" t="s">
        <v>42</v>
      </c>
      <c r="Y565" t="s">
        <v>4089</v>
      </c>
      <c r="Z565" t="s">
        <v>88</v>
      </c>
      <c r="AA565" s="9">
        <f>Table1[[#This Row],[Date]]</f>
        <v>45490</v>
      </c>
    </row>
    <row r="566" spans="1:27" x14ac:dyDescent="0.25">
      <c r="A566" t="s">
        <v>1215</v>
      </c>
      <c r="B566" s="1">
        <v>45491</v>
      </c>
      <c r="C566" t="s">
        <v>45</v>
      </c>
      <c r="D566" t="s">
        <v>1216</v>
      </c>
      <c r="E566" t="s">
        <v>91</v>
      </c>
      <c r="F566">
        <v>64</v>
      </c>
      <c r="G566" t="s">
        <v>70</v>
      </c>
      <c r="H566" t="s">
        <v>4087</v>
      </c>
      <c r="I566" t="s">
        <v>32</v>
      </c>
      <c r="J566" t="s">
        <v>33</v>
      </c>
      <c r="K566" t="s">
        <v>71</v>
      </c>
      <c r="L566">
        <v>9</v>
      </c>
      <c r="M566">
        <v>1</v>
      </c>
      <c r="N566" t="s">
        <v>80</v>
      </c>
      <c r="O566" t="s">
        <v>52</v>
      </c>
      <c r="P566" t="s">
        <v>37</v>
      </c>
      <c r="Q566">
        <v>3754.76</v>
      </c>
      <c r="R566">
        <v>816.61</v>
      </c>
      <c r="S566">
        <v>2.2999999999999998</v>
      </c>
      <c r="T566" t="s">
        <v>64</v>
      </c>
      <c r="U566" t="s">
        <v>65</v>
      </c>
      <c r="V566" t="s">
        <v>40</v>
      </c>
      <c r="W566" t="s">
        <v>56</v>
      </c>
      <c r="X566" t="s">
        <v>42</v>
      </c>
      <c r="Y566" t="s">
        <v>43</v>
      </c>
      <c r="Z566" t="s">
        <v>94</v>
      </c>
      <c r="AA566" s="9">
        <f>Table1[[#This Row],[Date]]</f>
        <v>45491</v>
      </c>
    </row>
    <row r="567" spans="1:27" x14ac:dyDescent="0.25">
      <c r="A567" t="s">
        <v>1217</v>
      </c>
      <c r="B567" s="1">
        <v>45492</v>
      </c>
      <c r="C567" t="s">
        <v>103</v>
      </c>
      <c r="D567" t="s">
        <v>1218</v>
      </c>
      <c r="E567" t="s">
        <v>47</v>
      </c>
      <c r="F567">
        <v>53</v>
      </c>
      <c r="G567" t="s">
        <v>70</v>
      </c>
      <c r="H567" t="s">
        <v>4088</v>
      </c>
      <c r="I567" t="s">
        <v>49</v>
      </c>
      <c r="J567" t="s">
        <v>33</v>
      </c>
      <c r="K567" t="s">
        <v>118</v>
      </c>
      <c r="L567">
        <v>5</v>
      </c>
      <c r="M567">
        <v>3</v>
      </c>
      <c r="N567" t="s">
        <v>35</v>
      </c>
      <c r="O567" t="s">
        <v>81</v>
      </c>
      <c r="P567" t="s">
        <v>63</v>
      </c>
      <c r="Q567">
        <v>8029.5</v>
      </c>
      <c r="R567">
        <v>3203.67</v>
      </c>
      <c r="S567">
        <v>3.9</v>
      </c>
      <c r="T567" t="s">
        <v>92</v>
      </c>
      <c r="U567" t="s">
        <v>39</v>
      </c>
      <c r="V567" t="s">
        <v>55</v>
      </c>
      <c r="W567" t="s">
        <v>41</v>
      </c>
      <c r="X567" t="s">
        <v>57</v>
      </c>
      <c r="Y567" t="s">
        <v>75</v>
      </c>
      <c r="Z567" t="s">
        <v>88</v>
      </c>
      <c r="AA567" s="9">
        <f>Table1[[#This Row],[Date]]</f>
        <v>45492</v>
      </c>
    </row>
    <row r="568" spans="1:27" x14ac:dyDescent="0.25">
      <c r="A568" t="s">
        <v>1219</v>
      </c>
      <c r="B568" s="1">
        <v>45493</v>
      </c>
      <c r="C568" t="s">
        <v>103</v>
      </c>
      <c r="D568" t="s">
        <v>1220</v>
      </c>
      <c r="E568" t="s">
        <v>91</v>
      </c>
      <c r="F568">
        <v>56</v>
      </c>
      <c r="G568" t="s">
        <v>30</v>
      </c>
      <c r="H568" t="s">
        <v>79</v>
      </c>
      <c r="I568" t="s">
        <v>49</v>
      </c>
      <c r="J568" t="s">
        <v>33</v>
      </c>
      <c r="K568" t="s">
        <v>34</v>
      </c>
      <c r="L568">
        <v>5</v>
      </c>
      <c r="M568">
        <v>4</v>
      </c>
      <c r="N568" t="s">
        <v>51</v>
      </c>
      <c r="O568" t="s">
        <v>81</v>
      </c>
      <c r="P568" t="s">
        <v>37</v>
      </c>
      <c r="Q568">
        <v>16752.03</v>
      </c>
      <c r="R568">
        <v>4067.08</v>
      </c>
      <c r="S568">
        <v>4.9000000000000004</v>
      </c>
      <c r="T568" t="s">
        <v>38</v>
      </c>
      <c r="U568" t="s">
        <v>39</v>
      </c>
      <c r="V568" t="s">
        <v>55</v>
      </c>
      <c r="W568" t="s">
        <v>101</v>
      </c>
      <c r="X568" t="s">
        <v>42</v>
      </c>
      <c r="Y568" t="s">
        <v>4089</v>
      </c>
      <c r="Z568" t="s">
        <v>94</v>
      </c>
      <c r="AA568" s="9">
        <f>Table1[[#This Row],[Date]]</f>
        <v>45493</v>
      </c>
    </row>
    <row r="569" spans="1:27" x14ac:dyDescent="0.25">
      <c r="A569" t="s">
        <v>1221</v>
      </c>
      <c r="B569" s="1">
        <v>45494</v>
      </c>
      <c r="C569" t="s">
        <v>45</v>
      </c>
      <c r="D569" t="s">
        <v>1222</v>
      </c>
      <c r="E569" t="s">
        <v>91</v>
      </c>
      <c r="F569">
        <v>33</v>
      </c>
      <c r="G569" t="s">
        <v>30</v>
      </c>
      <c r="H569" t="s">
        <v>4088</v>
      </c>
      <c r="I569" t="s">
        <v>49</v>
      </c>
      <c r="J569" t="s">
        <v>33</v>
      </c>
      <c r="K569" t="s">
        <v>118</v>
      </c>
      <c r="L569">
        <v>4</v>
      </c>
      <c r="M569">
        <v>1</v>
      </c>
      <c r="N569" t="s">
        <v>51</v>
      </c>
      <c r="O569" t="s">
        <v>81</v>
      </c>
      <c r="P569" t="s">
        <v>53</v>
      </c>
      <c r="Q569">
        <v>28934.13</v>
      </c>
      <c r="R569">
        <v>1747.37</v>
      </c>
      <c r="S569">
        <v>4.5999999999999996</v>
      </c>
      <c r="T569" t="s">
        <v>38</v>
      </c>
      <c r="U569" t="s">
        <v>93</v>
      </c>
      <c r="V569" t="s">
        <v>40</v>
      </c>
      <c r="W569" t="s">
        <v>101</v>
      </c>
      <c r="X569" t="s">
        <v>57</v>
      </c>
      <c r="Y569" t="s">
        <v>43</v>
      </c>
      <c r="Z569" t="s">
        <v>84</v>
      </c>
      <c r="AA569" s="9">
        <f>Table1[[#This Row],[Date]]</f>
        <v>45494</v>
      </c>
    </row>
    <row r="570" spans="1:27" x14ac:dyDescent="0.25">
      <c r="A570" t="s">
        <v>1223</v>
      </c>
      <c r="B570" s="1">
        <v>45495</v>
      </c>
      <c r="C570" t="s">
        <v>27</v>
      </c>
      <c r="D570" t="s">
        <v>1224</v>
      </c>
      <c r="E570" t="s">
        <v>91</v>
      </c>
      <c r="F570">
        <v>39</v>
      </c>
      <c r="G570" t="s">
        <v>30</v>
      </c>
      <c r="H570" t="s">
        <v>79</v>
      </c>
      <c r="I570" t="s">
        <v>49</v>
      </c>
      <c r="J570" t="s">
        <v>33</v>
      </c>
      <c r="K570" t="s">
        <v>34</v>
      </c>
      <c r="L570">
        <v>12</v>
      </c>
      <c r="M570">
        <v>3</v>
      </c>
      <c r="N570" t="s">
        <v>80</v>
      </c>
      <c r="O570" t="s">
        <v>73</v>
      </c>
      <c r="P570" t="s">
        <v>53</v>
      </c>
      <c r="Q570">
        <v>6008</v>
      </c>
      <c r="R570">
        <v>2976.55</v>
      </c>
      <c r="S570">
        <v>2.2000000000000002</v>
      </c>
      <c r="T570" t="s">
        <v>64</v>
      </c>
      <c r="U570" t="s">
        <v>93</v>
      </c>
      <c r="V570" t="s">
        <v>55</v>
      </c>
      <c r="W570" t="s">
        <v>56</v>
      </c>
      <c r="X570" t="s">
        <v>42</v>
      </c>
      <c r="Y570" t="s">
        <v>43</v>
      </c>
      <c r="Z570" t="s">
        <v>94</v>
      </c>
      <c r="AA570" s="9">
        <f>Table1[[#This Row],[Date]]</f>
        <v>45495</v>
      </c>
    </row>
    <row r="571" spans="1:27" x14ac:dyDescent="0.25">
      <c r="A571" t="s">
        <v>1225</v>
      </c>
      <c r="B571" s="1">
        <v>45496</v>
      </c>
      <c r="C571" t="s">
        <v>27</v>
      </c>
      <c r="D571" t="s">
        <v>1226</v>
      </c>
      <c r="E571" t="s">
        <v>69</v>
      </c>
      <c r="F571">
        <v>38</v>
      </c>
      <c r="G571" t="s">
        <v>62</v>
      </c>
      <c r="H571" t="s">
        <v>31</v>
      </c>
      <c r="I571" t="s">
        <v>32</v>
      </c>
      <c r="J571" t="s">
        <v>33</v>
      </c>
      <c r="K571" t="s">
        <v>100</v>
      </c>
      <c r="L571">
        <v>2</v>
      </c>
      <c r="M571">
        <v>5</v>
      </c>
      <c r="N571" t="s">
        <v>80</v>
      </c>
      <c r="O571" t="s">
        <v>81</v>
      </c>
      <c r="P571" t="s">
        <v>63</v>
      </c>
      <c r="Q571">
        <v>9402.7099999999991</v>
      </c>
      <c r="R571">
        <v>853.22</v>
      </c>
      <c r="S571">
        <v>2.2999999999999998</v>
      </c>
      <c r="T571" t="s">
        <v>64</v>
      </c>
      <c r="U571" t="s">
        <v>39</v>
      </c>
      <c r="V571" t="s">
        <v>40</v>
      </c>
      <c r="W571" t="s">
        <v>101</v>
      </c>
      <c r="X571" t="s">
        <v>42</v>
      </c>
      <c r="Y571" t="s">
        <v>43</v>
      </c>
      <c r="Z571" t="s">
        <v>84</v>
      </c>
      <c r="AA571" s="9">
        <f>Table1[[#This Row],[Date]]</f>
        <v>45496</v>
      </c>
    </row>
    <row r="572" spans="1:27" x14ac:dyDescent="0.25">
      <c r="A572" t="s">
        <v>1227</v>
      </c>
      <c r="B572" s="1">
        <v>45497</v>
      </c>
      <c r="C572" t="s">
        <v>103</v>
      </c>
      <c r="D572" t="s">
        <v>1228</v>
      </c>
      <c r="E572" t="s">
        <v>91</v>
      </c>
      <c r="F572">
        <v>38</v>
      </c>
      <c r="G572" t="s">
        <v>62</v>
      </c>
      <c r="H572" t="s">
        <v>31</v>
      </c>
      <c r="I572" t="s">
        <v>32</v>
      </c>
      <c r="J572" t="s">
        <v>33</v>
      </c>
      <c r="K572" t="s">
        <v>100</v>
      </c>
      <c r="L572">
        <v>9</v>
      </c>
      <c r="M572">
        <v>2</v>
      </c>
      <c r="N572" t="s">
        <v>35</v>
      </c>
      <c r="O572" t="s">
        <v>52</v>
      </c>
      <c r="P572" t="s">
        <v>53</v>
      </c>
      <c r="Q572">
        <v>11510.79</v>
      </c>
      <c r="R572">
        <v>1556.88</v>
      </c>
      <c r="S572">
        <v>2.5</v>
      </c>
      <c r="T572" t="s">
        <v>64</v>
      </c>
      <c r="U572" t="s">
        <v>39</v>
      </c>
      <c r="V572" t="s">
        <v>83</v>
      </c>
      <c r="W572" t="s">
        <v>41</v>
      </c>
      <c r="X572" t="s">
        <v>42</v>
      </c>
      <c r="Y572" t="s">
        <v>66</v>
      </c>
      <c r="Z572" t="s">
        <v>76</v>
      </c>
      <c r="AA572" s="9">
        <f>Table1[[#This Row],[Date]]</f>
        <v>45497</v>
      </c>
    </row>
    <row r="573" spans="1:27" x14ac:dyDescent="0.25">
      <c r="A573" t="s">
        <v>1229</v>
      </c>
      <c r="B573" s="1">
        <v>45498</v>
      </c>
      <c r="C573" t="s">
        <v>27</v>
      </c>
      <c r="D573" t="s">
        <v>1230</v>
      </c>
      <c r="E573" t="s">
        <v>69</v>
      </c>
      <c r="F573">
        <v>25</v>
      </c>
      <c r="G573" t="s">
        <v>70</v>
      </c>
      <c r="H573" t="s">
        <v>4088</v>
      </c>
      <c r="I573" t="s">
        <v>49</v>
      </c>
      <c r="J573" t="s">
        <v>33</v>
      </c>
      <c r="K573" t="s">
        <v>118</v>
      </c>
      <c r="L573">
        <v>2</v>
      </c>
      <c r="M573">
        <v>4</v>
      </c>
      <c r="N573" t="s">
        <v>80</v>
      </c>
      <c r="O573" t="s">
        <v>73</v>
      </c>
      <c r="P573" t="s">
        <v>63</v>
      </c>
      <c r="Q573">
        <v>32703.16</v>
      </c>
      <c r="R573">
        <v>101.35</v>
      </c>
      <c r="S573">
        <v>2.6</v>
      </c>
      <c r="T573" t="s">
        <v>64</v>
      </c>
      <c r="U573" t="s">
        <v>39</v>
      </c>
      <c r="V573" t="s">
        <v>40</v>
      </c>
      <c r="W573" t="s">
        <v>56</v>
      </c>
      <c r="X573" t="s">
        <v>42</v>
      </c>
      <c r="Y573" t="s">
        <v>43</v>
      </c>
      <c r="Z573" t="s">
        <v>88</v>
      </c>
      <c r="AA573" s="9">
        <f>Table1[[#This Row],[Date]]</f>
        <v>45498</v>
      </c>
    </row>
    <row r="574" spans="1:27" x14ac:dyDescent="0.25">
      <c r="A574" t="s">
        <v>1231</v>
      </c>
      <c r="B574" s="1">
        <v>45499</v>
      </c>
      <c r="C574" t="s">
        <v>59</v>
      </c>
      <c r="D574" t="s">
        <v>1232</v>
      </c>
      <c r="E574" t="s">
        <v>29</v>
      </c>
      <c r="F574">
        <v>66</v>
      </c>
      <c r="G574" t="s">
        <v>70</v>
      </c>
      <c r="H574" t="s">
        <v>31</v>
      </c>
      <c r="I574" t="s">
        <v>32</v>
      </c>
      <c r="J574" t="s">
        <v>33</v>
      </c>
      <c r="K574" t="s">
        <v>100</v>
      </c>
      <c r="L574">
        <v>8</v>
      </c>
      <c r="M574">
        <v>4</v>
      </c>
      <c r="N574" t="s">
        <v>35</v>
      </c>
      <c r="O574" t="s">
        <v>52</v>
      </c>
      <c r="P574" t="s">
        <v>82</v>
      </c>
      <c r="Q574">
        <v>31942.12</v>
      </c>
      <c r="R574">
        <v>3841.38</v>
      </c>
      <c r="S574">
        <v>1.4</v>
      </c>
      <c r="T574" t="s">
        <v>54</v>
      </c>
      <c r="U574" t="s">
        <v>39</v>
      </c>
      <c r="V574" t="s">
        <v>40</v>
      </c>
      <c r="W574" t="s">
        <v>101</v>
      </c>
      <c r="X574" t="s">
        <v>57</v>
      </c>
      <c r="Y574" t="s">
        <v>4089</v>
      </c>
      <c r="Z574" t="s">
        <v>76</v>
      </c>
      <c r="AA574" s="9">
        <f>Table1[[#This Row],[Date]]</f>
        <v>45499</v>
      </c>
    </row>
    <row r="575" spans="1:27" x14ac:dyDescent="0.25">
      <c r="A575" t="s">
        <v>1233</v>
      </c>
      <c r="B575" s="1">
        <v>45500</v>
      </c>
      <c r="C575" t="s">
        <v>103</v>
      </c>
      <c r="D575" t="s">
        <v>1234</v>
      </c>
      <c r="E575" t="s">
        <v>47</v>
      </c>
      <c r="F575">
        <v>33</v>
      </c>
      <c r="G575" t="s">
        <v>30</v>
      </c>
      <c r="H575" t="s">
        <v>48</v>
      </c>
      <c r="I575" t="s">
        <v>49</v>
      </c>
      <c r="J575" t="s">
        <v>33</v>
      </c>
      <c r="K575" t="s">
        <v>50</v>
      </c>
      <c r="L575">
        <v>6</v>
      </c>
      <c r="M575">
        <v>5</v>
      </c>
      <c r="N575" t="s">
        <v>35</v>
      </c>
      <c r="O575" t="s">
        <v>73</v>
      </c>
      <c r="P575" t="s">
        <v>53</v>
      </c>
      <c r="Q575">
        <v>28885.99</v>
      </c>
      <c r="R575">
        <v>2005.05</v>
      </c>
      <c r="S575">
        <v>4</v>
      </c>
      <c r="T575" t="s">
        <v>92</v>
      </c>
      <c r="U575" t="s">
        <v>65</v>
      </c>
      <c r="V575" t="s">
        <v>83</v>
      </c>
      <c r="W575" t="s">
        <v>56</v>
      </c>
      <c r="X575" t="s">
        <v>42</v>
      </c>
      <c r="Y575" t="s">
        <v>43</v>
      </c>
      <c r="Z575" t="s">
        <v>4089</v>
      </c>
      <c r="AA575" s="9">
        <f>Table1[[#This Row],[Date]]</f>
        <v>45500</v>
      </c>
    </row>
    <row r="576" spans="1:27" x14ac:dyDescent="0.25">
      <c r="A576" t="s">
        <v>1235</v>
      </c>
      <c r="B576" s="1">
        <v>45501</v>
      </c>
      <c r="C576" t="s">
        <v>27</v>
      </c>
      <c r="D576" t="s">
        <v>1236</v>
      </c>
      <c r="E576" t="s">
        <v>69</v>
      </c>
      <c r="F576">
        <v>48</v>
      </c>
      <c r="G576" t="s">
        <v>70</v>
      </c>
      <c r="H576" t="s">
        <v>4087</v>
      </c>
      <c r="I576" t="s">
        <v>32</v>
      </c>
      <c r="J576" t="s">
        <v>33</v>
      </c>
      <c r="K576" t="s">
        <v>71</v>
      </c>
      <c r="L576">
        <v>5</v>
      </c>
      <c r="M576">
        <v>4</v>
      </c>
      <c r="N576" t="s">
        <v>51</v>
      </c>
      <c r="O576" t="s">
        <v>81</v>
      </c>
      <c r="P576" t="s">
        <v>82</v>
      </c>
      <c r="Q576">
        <v>14773.57</v>
      </c>
      <c r="R576">
        <v>4080.63</v>
      </c>
      <c r="S576">
        <v>2.5</v>
      </c>
      <c r="T576" t="s">
        <v>97</v>
      </c>
      <c r="U576" t="s">
        <v>39</v>
      </c>
      <c r="V576" t="s">
        <v>55</v>
      </c>
      <c r="W576" t="s">
        <v>56</v>
      </c>
      <c r="X576" t="s">
        <v>42</v>
      </c>
      <c r="Y576" t="s">
        <v>43</v>
      </c>
      <c r="Z576" t="s">
        <v>4089</v>
      </c>
      <c r="AA576" s="9">
        <f>Table1[[#This Row],[Date]]</f>
        <v>45501</v>
      </c>
    </row>
    <row r="577" spans="1:27" x14ac:dyDescent="0.25">
      <c r="A577" t="s">
        <v>1237</v>
      </c>
      <c r="B577" s="1">
        <v>45502</v>
      </c>
      <c r="C577" t="s">
        <v>103</v>
      </c>
      <c r="D577" t="s">
        <v>1238</v>
      </c>
      <c r="E577" t="s">
        <v>29</v>
      </c>
      <c r="F577">
        <v>59</v>
      </c>
      <c r="G577" t="s">
        <v>70</v>
      </c>
      <c r="H577" t="s">
        <v>4087</v>
      </c>
      <c r="I577" t="s">
        <v>32</v>
      </c>
      <c r="J577" t="s">
        <v>33</v>
      </c>
      <c r="K577" t="s">
        <v>71</v>
      </c>
      <c r="L577">
        <v>5</v>
      </c>
      <c r="M577">
        <v>4</v>
      </c>
      <c r="N577" t="s">
        <v>35</v>
      </c>
      <c r="O577" t="s">
        <v>81</v>
      </c>
      <c r="P577" t="s">
        <v>37</v>
      </c>
      <c r="Q577">
        <v>20442.63</v>
      </c>
      <c r="R577">
        <v>3541.86</v>
      </c>
      <c r="S577">
        <v>4.5</v>
      </c>
      <c r="T577" t="s">
        <v>97</v>
      </c>
      <c r="U577" t="s">
        <v>93</v>
      </c>
      <c r="V577" t="s">
        <v>55</v>
      </c>
      <c r="W577" t="s">
        <v>101</v>
      </c>
      <c r="X577" t="s">
        <v>57</v>
      </c>
      <c r="Y577" t="s">
        <v>4089</v>
      </c>
      <c r="Z577" t="s">
        <v>76</v>
      </c>
      <c r="AA577" s="9">
        <f>Table1[[#This Row],[Date]]</f>
        <v>45502</v>
      </c>
    </row>
    <row r="578" spans="1:27" x14ac:dyDescent="0.25">
      <c r="A578" t="s">
        <v>1239</v>
      </c>
      <c r="B578" s="1">
        <v>45503</v>
      </c>
      <c r="C578" t="s">
        <v>59</v>
      </c>
      <c r="D578" t="s">
        <v>1240</v>
      </c>
      <c r="E578" t="s">
        <v>69</v>
      </c>
      <c r="F578">
        <v>27</v>
      </c>
      <c r="G578" t="s">
        <v>70</v>
      </c>
      <c r="H578" t="s">
        <v>79</v>
      </c>
      <c r="I578" t="s">
        <v>49</v>
      </c>
      <c r="J578" t="s">
        <v>33</v>
      </c>
      <c r="K578" t="s">
        <v>34</v>
      </c>
      <c r="L578">
        <v>9</v>
      </c>
      <c r="M578">
        <v>4</v>
      </c>
      <c r="N578" t="s">
        <v>51</v>
      </c>
      <c r="O578" t="s">
        <v>81</v>
      </c>
      <c r="P578" t="s">
        <v>53</v>
      </c>
      <c r="Q578">
        <v>7544.42</v>
      </c>
      <c r="R578">
        <v>4143.72</v>
      </c>
      <c r="S578">
        <v>4.7</v>
      </c>
      <c r="T578" t="s">
        <v>97</v>
      </c>
      <c r="U578" t="s">
        <v>93</v>
      </c>
      <c r="V578" t="s">
        <v>83</v>
      </c>
      <c r="W578" t="s">
        <v>41</v>
      </c>
      <c r="X578" t="s">
        <v>42</v>
      </c>
      <c r="Y578" t="s">
        <v>113</v>
      </c>
      <c r="Z578" t="s">
        <v>94</v>
      </c>
      <c r="AA578" s="9">
        <f>Table1[[#This Row],[Date]]</f>
        <v>45503</v>
      </c>
    </row>
    <row r="579" spans="1:27" x14ac:dyDescent="0.25">
      <c r="A579" t="s">
        <v>1241</v>
      </c>
      <c r="B579" s="1">
        <v>45504</v>
      </c>
      <c r="C579" t="s">
        <v>103</v>
      </c>
      <c r="D579" t="s">
        <v>1242</v>
      </c>
      <c r="E579" t="s">
        <v>69</v>
      </c>
      <c r="F579">
        <v>49</v>
      </c>
      <c r="G579" t="s">
        <v>70</v>
      </c>
      <c r="H579" t="s">
        <v>31</v>
      </c>
      <c r="I579" t="s">
        <v>32</v>
      </c>
      <c r="J579" t="s">
        <v>33</v>
      </c>
      <c r="K579" t="s">
        <v>100</v>
      </c>
      <c r="L579">
        <v>12</v>
      </c>
      <c r="M579">
        <v>4</v>
      </c>
      <c r="N579" t="s">
        <v>51</v>
      </c>
      <c r="O579" t="s">
        <v>73</v>
      </c>
      <c r="P579" t="s">
        <v>37</v>
      </c>
      <c r="Q579">
        <v>13643.65</v>
      </c>
      <c r="R579">
        <v>1428.29</v>
      </c>
      <c r="S579">
        <v>1.1000000000000001</v>
      </c>
      <c r="T579" t="s">
        <v>54</v>
      </c>
      <c r="U579" t="s">
        <v>87</v>
      </c>
      <c r="V579" t="s">
        <v>74</v>
      </c>
      <c r="W579" t="s">
        <v>101</v>
      </c>
      <c r="X579" t="s">
        <v>42</v>
      </c>
      <c r="Y579" t="s">
        <v>43</v>
      </c>
      <c r="Z579" t="s">
        <v>94</v>
      </c>
      <c r="AA579" s="9">
        <f>Table1[[#This Row],[Date]]</f>
        <v>45504</v>
      </c>
    </row>
    <row r="580" spans="1:27" x14ac:dyDescent="0.25">
      <c r="A580" t="s">
        <v>1243</v>
      </c>
      <c r="B580" s="1">
        <v>45505</v>
      </c>
      <c r="C580" t="s">
        <v>103</v>
      </c>
      <c r="D580" t="s">
        <v>1244</v>
      </c>
      <c r="E580" t="s">
        <v>47</v>
      </c>
      <c r="F580">
        <v>51</v>
      </c>
      <c r="G580" t="s">
        <v>70</v>
      </c>
      <c r="H580" t="s">
        <v>79</v>
      </c>
      <c r="I580" t="s">
        <v>49</v>
      </c>
      <c r="J580" t="s">
        <v>33</v>
      </c>
      <c r="K580" t="s">
        <v>34</v>
      </c>
      <c r="L580">
        <v>12</v>
      </c>
      <c r="M580">
        <v>3</v>
      </c>
      <c r="N580" t="s">
        <v>51</v>
      </c>
      <c r="O580" t="s">
        <v>52</v>
      </c>
      <c r="P580" t="s">
        <v>37</v>
      </c>
      <c r="Q580">
        <v>45192.15</v>
      </c>
      <c r="R580">
        <v>925.54</v>
      </c>
      <c r="S580">
        <v>5</v>
      </c>
      <c r="T580" t="s">
        <v>97</v>
      </c>
      <c r="U580" t="s">
        <v>39</v>
      </c>
      <c r="V580" t="s">
        <v>40</v>
      </c>
      <c r="W580" t="s">
        <v>101</v>
      </c>
      <c r="X580" t="s">
        <v>42</v>
      </c>
      <c r="Y580" t="s">
        <v>4089</v>
      </c>
      <c r="Z580" t="s">
        <v>88</v>
      </c>
      <c r="AA580" s="9">
        <f>Table1[[#This Row],[Date]]</f>
        <v>45505</v>
      </c>
    </row>
    <row r="581" spans="1:27" x14ac:dyDescent="0.25">
      <c r="A581" t="s">
        <v>1245</v>
      </c>
      <c r="B581" s="1">
        <v>45506</v>
      </c>
      <c r="C581" t="s">
        <v>103</v>
      </c>
      <c r="D581" t="s">
        <v>1246</v>
      </c>
      <c r="E581" t="s">
        <v>61</v>
      </c>
      <c r="F581">
        <v>26</v>
      </c>
      <c r="G581" t="s">
        <v>30</v>
      </c>
      <c r="H581" t="s">
        <v>4087</v>
      </c>
      <c r="I581" t="s">
        <v>32</v>
      </c>
      <c r="J581" t="s">
        <v>33</v>
      </c>
      <c r="K581" t="s">
        <v>71</v>
      </c>
      <c r="L581">
        <v>14</v>
      </c>
      <c r="M581">
        <v>3</v>
      </c>
      <c r="N581" t="s">
        <v>80</v>
      </c>
      <c r="O581" t="s">
        <v>36</v>
      </c>
      <c r="P581" t="s">
        <v>63</v>
      </c>
      <c r="Q581">
        <v>49045.51</v>
      </c>
      <c r="R581">
        <v>4859.53</v>
      </c>
      <c r="S581">
        <v>3.8</v>
      </c>
      <c r="T581" t="s">
        <v>92</v>
      </c>
      <c r="U581" t="s">
        <v>65</v>
      </c>
      <c r="V581" t="s">
        <v>55</v>
      </c>
      <c r="W581" t="s">
        <v>101</v>
      </c>
      <c r="X581" t="s">
        <v>57</v>
      </c>
      <c r="Y581" t="s">
        <v>75</v>
      </c>
      <c r="Z581" t="s">
        <v>76</v>
      </c>
      <c r="AA581" s="9">
        <f>Table1[[#This Row],[Date]]</f>
        <v>45506</v>
      </c>
    </row>
    <row r="582" spans="1:27" x14ac:dyDescent="0.25">
      <c r="A582" t="s">
        <v>1247</v>
      </c>
      <c r="B582" s="1">
        <v>45507</v>
      </c>
      <c r="C582" t="s">
        <v>103</v>
      </c>
      <c r="D582" t="s">
        <v>1248</v>
      </c>
      <c r="E582" t="s">
        <v>61</v>
      </c>
      <c r="F582">
        <v>34</v>
      </c>
      <c r="G582" t="s">
        <v>30</v>
      </c>
      <c r="H582" t="s">
        <v>4087</v>
      </c>
      <c r="I582" t="s">
        <v>32</v>
      </c>
      <c r="J582" t="s">
        <v>33</v>
      </c>
      <c r="K582" t="s">
        <v>71</v>
      </c>
      <c r="L582">
        <v>7</v>
      </c>
      <c r="M582">
        <v>2</v>
      </c>
      <c r="N582" t="s">
        <v>51</v>
      </c>
      <c r="O582" t="s">
        <v>52</v>
      </c>
      <c r="P582" t="s">
        <v>37</v>
      </c>
      <c r="Q582">
        <v>33440</v>
      </c>
      <c r="R582">
        <v>3586.64</v>
      </c>
      <c r="S582">
        <v>3.1</v>
      </c>
      <c r="T582" t="s">
        <v>64</v>
      </c>
      <c r="U582" t="s">
        <v>87</v>
      </c>
      <c r="V582" t="s">
        <v>55</v>
      </c>
      <c r="W582" t="s">
        <v>101</v>
      </c>
      <c r="X582" t="s">
        <v>42</v>
      </c>
      <c r="Y582" t="s">
        <v>4089</v>
      </c>
      <c r="Z582" t="s">
        <v>4089</v>
      </c>
      <c r="AA582" s="9">
        <f>Table1[[#This Row],[Date]]</f>
        <v>45507</v>
      </c>
    </row>
    <row r="583" spans="1:27" x14ac:dyDescent="0.25">
      <c r="A583" t="s">
        <v>1249</v>
      </c>
      <c r="B583" s="1">
        <v>45508</v>
      </c>
      <c r="C583" t="s">
        <v>59</v>
      </c>
      <c r="D583" t="s">
        <v>1250</v>
      </c>
      <c r="E583" t="s">
        <v>69</v>
      </c>
      <c r="F583">
        <v>28</v>
      </c>
      <c r="G583" t="s">
        <v>70</v>
      </c>
      <c r="H583" t="s">
        <v>31</v>
      </c>
      <c r="I583" t="s">
        <v>32</v>
      </c>
      <c r="J583" t="s">
        <v>33</v>
      </c>
      <c r="K583" t="s">
        <v>100</v>
      </c>
      <c r="L583">
        <v>13</v>
      </c>
      <c r="M583">
        <v>4</v>
      </c>
      <c r="N583" t="s">
        <v>35</v>
      </c>
      <c r="O583" t="s">
        <v>81</v>
      </c>
      <c r="P583" t="s">
        <v>63</v>
      </c>
      <c r="Q583">
        <v>46090.69</v>
      </c>
      <c r="R583">
        <v>4170.21</v>
      </c>
      <c r="S583">
        <v>2.6</v>
      </c>
      <c r="T583" t="s">
        <v>97</v>
      </c>
      <c r="U583" t="s">
        <v>87</v>
      </c>
      <c r="V583" t="s">
        <v>40</v>
      </c>
      <c r="W583" t="s">
        <v>101</v>
      </c>
      <c r="X583" t="s">
        <v>57</v>
      </c>
      <c r="Y583" t="s">
        <v>66</v>
      </c>
      <c r="Z583" t="s">
        <v>76</v>
      </c>
      <c r="AA583" s="9">
        <f>Table1[[#This Row],[Date]]</f>
        <v>45508</v>
      </c>
    </row>
    <row r="584" spans="1:27" x14ac:dyDescent="0.25">
      <c r="A584" t="s">
        <v>1251</v>
      </c>
      <c r="B584" s="1">
        <v>45509</v>
      </c>
      <c r="C584" t="s">
        <v>45</v>
      </c>
      <c r="D584" t="s">
        <v>1252</v>
      </c>
      <c r="E584" t="s">
        <v>91</v>
      </c>
      <c r="F584">
        <v>49</v>
      </c>
      <c r="G584" t="s">
        <v>30</v>
      </c>
      <c r="H584" t="s">
        <v>48</v>
      </c>
      <c r="I584" t="s">
        <v>49</v>
      </c>
      <c r="J584" t="s">
        <v>33</v>
      </c>
      <c r="K584" t="s">
        <v>50</v>
      </c>
      <c r="L584">
        <v>2</v>
      </c>
      <c r="M584">
        <v>5</v>
      </c>
      <c r="N584" t="s">
        <v>80</v>
      </c>
      <c r="O584" t="s">
        <v>73</v>
      </c>
      <c r="P584" t="s">
        <v>63</v>
      </c>
      <c r="Q584">
        <v>33208.870000000003</v>
      </c>
      <c r="R584">
        <v>65.67</v>
      </c>
      <c r="S584">
        <v>3.1</v>
      </c>
      <c r="T584" t="s">
        <v>64</v>
      </c>
      <c r="U584" t="s">
        <v>65</v>
      </c>
      <c r="V584" t="s">
        <v>40</v>
      </c>
      <c r="W584" t="s">
        <v>101</v>
      </c>
      <c r="X584" t="s">
        <v>57</v>
      </c>
      <c r="Y584" t="s">
        <v>75</v>
      </c>
      <c r="Z584" t="s">
        <v>76</v>
      </c>
      <c r="AA584" s="9">
        <f>Table1[[#This Row],[Date]]</f>
        <v>45509</v>
      </c>
    </row>
    <row r="585" spans="1:27" x14ac:dyDescent="0.25">
      <c r="A585" t="s">
        <v>1253</v>
      </c>
      <c r="B585" s="1">
        <v>45510</v>
      </c>
      <c r="C585" t="s">
        <v>103</v>
      </c>
      <c r="D585" t="s">
        <v>1254</v>
      </c>
      <c r="E585" t="s">
        <v>29</v>
      </c>
      <c r="F585">
        <v>27</v>
      </c>
      <c r="G585" t="s">
        <v>62</v>
      </c>
      <c r="H585" t="s">
        <v>48</v>
      </c>
      <c r="I585" t="s">
        <v>49</v>
      </c>
      <c r="J585" t="s">
        <v>33</v>
      </c>
      <c r="K585" t="s">
        <v>50</v>
      </c>
      <c r="L585">
        <v>11</v>
      </c>
      <c r="M585">
        <v>1</v>
      </c>
      <c r="N585" t="s">
        <v>35</v>
      </c>
      <c r="O585" t="s">
        <v>73</v>
      </c>
      <c r="P585" t="s">
        <v>63</v>
      </c>
      <c r="Q585">
        <v>4560.2299999999996</v>
      </c>
      <c r="R585">
        <v>1772.31</v>
      </c>
      <c r="S585">
        <v>2.2999999999999998</v>
      </c>
      <c r="T585" t="s">
        <v>64</v>
      </c>
      <c r="U585" t="s">
        <v>87</v>
      </c>
      <c r="V585" t="s">
        <v>40</v>
      </c>
      <c r="W585" t="s">
        <v>41</v>
      </c>
      <c r="X585" t="s">
        <v>42</v>
      </c>
      <c r="Y585" t="s">
        <v>113</v>
      </c>
      <c r="Z585" t="s">
        <v>88</v>
      </c>
      <c r="AA585" s="9">
        <f>Table1[[#This Row],[Date]]</f>
        <v>45510</v>
      </c>
    </row>
    <row r="586" spans="1:27" x14ac:dyDescent="0.25">
      <c r="A586" t="s">
        <v>1255</v>
      </c>
      <c r="B586" s="1">
        <v>45511</v>
      </c>
      <c r="C586" t="s">
        <v>103</v>
      </c>
      <c r="D586" t="s">
        <v>1256</v>
      </c>
      <c r="E586" t="s">
        <v>91</v>
      </c>
      <c r="F586">
        <v>39</v>
      </c>
      <c r="G586" t="s">
        <v>70</v>
      </c>
      <c r="H586" t="s">
        <v>31</v>
      </c>
      <c r="I586" t="s">
        <v>32</v>
      </c>
      <c r="J586" t="s">
        <v>33</v>
      </c>
      <c r="K586" t="s">
        <v>100</v>
      </c>
      <c r="L586">
        <v>9</v>
      </c>
      <c r="M586">
        <v>2</v>
      </c>
      <c r="N586" t="s">
        <v>80</v>
      </c>
      <c r="O586" t="s">
        <v>81</v>
      </c>
      <c r="P586" t="s">
        <v>63</v>
      </c>
      <c r="Q586">
        <v>49847.839999999997</v>
      </c>
      <c r="R586">
        <v>3714.08</v>
      </c>
      <c r="S586">
        <v>3.5</v>
      </c>
      <c r="T586" t="s">
        <v>92</v>
      </c>
      <c r="U586" t="s">
        <v>87</v>
      </c>
      <c r="V586" t="s">
        <v>74</v>
      </c>
      <c r="W586" t="s">
        <v>56</v>
      </c>
      <c r="X586" t="s">
        <v>42</v>
      </c>
      <c r="Y586" t="s">
        <v>113</v>
      </c>
      <c r="Z586" t="s">
        <v>94</v>
      </c>
      <c r="AA586" s="9">
        <f>Table1[[#This Row],[Date]]</f>
        <v>45511</v>
      </c>
    </row>
    <row r="587" spans="1:27" x14ac:dyDescent="0.25">
      <c r="A587" t="s">
        <v>1257</v>
      </c>
      <c r="B587" s="1">
        <v>45512</v>
      </c>
      <c r="C587" t="s">
        <v>27</v>
      </c>
      <c r="D587" t="s">
        <v>1258</v>
      </c>
      <c r="E587" t="s">
        <v>91</v>
      </c>
      <c r="F587">
        <v>34</v>
      </c>
      <c r="G587" t="s">
        <v>62</v>
      </c>
      <c r="H587" t="s">
        <v>31</v>
      </c>
      <c r="I587" t="s">
        <v>32</v>
      </c>
      <c r="J587" t="s">
        <v>33</v>
      </c>
      <c r="K587" t="s">
        <v>100</v>
      </c>
      <c r="L587">
        <v>14</v>
      </c>
      <c r="M587">
        <v>1</v>
      </c>
      <c r="N587" t="s">
        <v>35</v>
      </c>
      <c r="O587" t="s">
        <v>73</v>
      </c>
      <c r="P587" t="s">
        <v>63</v>
      </c>
      <c r="Q587">
        <v>7650.76</v>
      </c>
      <c r="R587">
        <v>389.91</v>
      </c>
      <c r="S587">
        <v>1.4</v>
      </c>
      <c r="T587" t="s">
        <v>54</v>
      </c>
      <c r="U587" t="s">
        <v>93</v>
      </c>
      <c r="V587" t="s">
        <v>83</v>
      </c>
      <c r="W587" t="s">
        <v>41</v>
      </c>
      <c r="X587" t="s">
        <v>42</v>
      </c>
      <c r="Y587" t="s">
        <v>4089</v>
      </c>
      <c r="Z587" t="s">
        <v>4089</v>
      </c>
      <c r="AA587" s="9">
        <f>Table1[[#This Row],[Date]]</f>
        <v>45512</v>
      </c>
    </row>
    <row r="588" spans="1:27" x14ac:dyDescent="0.25">
      <c r="A588" t="s">
        <v>1259</v>
      </c>
      <c r="B588" s="1">
        <v>45513</v>
      </c>
      <c r="C588" t="s">
        <v>103</v>
      </c>
      <c r="D588" t="s">
        <v>1260</v>
      </c>
      <c r="E588" t="s">
        <v>69</v>
      </c>
      <c r="F588">
        <v>21</v>
      </c>
      <c r="G588" t="s">
        <v>30</v>
      </c>
      <c r="H588" t="s">
        <v>79</v>
      </c>
      <c r="I588" t="s">
        <v>49</v>
      </c>
      <c r="J588" t="s">
        <v>33</v>
      </c>
      <c r="K588" t="s">
        <v>34</v>
      </c>
      <c r="L588">
        <v>3</v>
      </c>
      <c r="M588">
        <v>1</v>
      </c>
      <c r="N588" t="s">
        <v>72</v>
      </c>
      <c r="O588" t="s">
        <v>81</v>
      </c>
      <c r="P588" t="s">
        <v>82</v>
      </c>
      <c r="Q588">
        <v>35084.160000000003</v>
      </c>
      <c r="R588">
        <v>2836.7</v>
      </c>
      <c r="S588">
        <v>3.5</v>
      </c>
      <c r="T588" t="s">
        <v>92</v>
      </c>
      <c r="U588" t="s">
        <v>87</v>
      </c>
      <c r="V588" t="s">
        <v>74</v>
      </c>
      <c r="W588" t="s">
        <v>101</v>
      </c>
      <c r="X588" t="s">
        <v>42</v>
      </c>
      <c r="Y588" t="s">
        <v>4089</v>
      </c>
      <c r="Z588" t="s">
        <v>88</v>
      </c>
      <c r="AA588" s="9">
        <f>Table1[[#This Row],[Date]]</f>
        <v>45513</v>
      </c>
    </row>
    <row r="589" spans="1:27" x14ac:dyDescent="0.25">
      <c r="A589" t="s">
        <v>1261</v>
      </c>
      <c r="B589" s="1">
        <v>45514</v>
      </c>
      <c r="C589" t="s">
        <v>27</v>
      </c>
      <c r="D589" t="s">
        <v>1262</v>
      </c>
      <c r="E589" t="s">
        <v>69</v>
      </c>
      <c r="F589">
        <v>65</v>
      </c>
      <c r="G589" t="s">
        <v>30</v>
      </c>
      <c r="H589" t="s">
        <v>31</v>
      </c>
      <c r="I589" t="s">
        <v>32</v>
      </c>
      <c r="J589" t="s">
        <v>33</v>
      </c>
      <c r="K589" t="s">
        <v>100</v>
      </c>
      <c r="L589">
        <v>7</v>
      </c>
      <c r="M589">
        <v>4</v>
      </c>
      <c r="N589" t="s">
        <v>72</v>
      </c>
      <c r="O589" t="s">
        <v>52</v>
      </c>
      <c r="P589" t="s">
        <v>63</v>
      </c>
      <c r="Q589">
        <v>14883.3</v>
      </c>
      <c r="R589">
        <v>2145.36</v>
      </c>
      <c r="S589">
        <v>2.1</v>
      </c>
      <c r="T589" t="s">
        <v>64</v>
      </c>
      <c r="U589" t="s">
        <v>65</v>
      </c>
      <c r="V589" t="s">
        <v>74</v>
      </c>
      <c r="W589" t="s">
        <v>41</v>
      </c>
      <c r="X589" t="s">
        <v>57</v>
      </c>
      <c r="Y589" t="s">
        <v>43</v>
      </c>
      <c r="Z589" t="s">
        <v>4089</v>
      </c>
      <c r="AA589" s="9">
        <f>Table1[[#This Row],[Date]]</f>
        <v>45514</v>
      </c>
    </row>
    <row r="590" spans="1:27" x14ac:dyDescent="0.25">
      <c r="A590" t="s">
        <v>1263</v>
      </c>
      <c r="B590" s="1">
        <v>45515</v>
      </c>
      <c r="C590" t="s">
        <v>45</v>
      </c>
      <c r="D590" t="s">
        <v>1264</v>
      </c>
      <c r="E590" t="s">
        <v>69</v>
      </c>
      <c r="F590">
        <v>69</v>
      </c>
      <c r="G590" t="s">
        <v>62</v>
      </c>
      <c r="H590" t="s">
        <v>48</v>
      </c>
      <c r="I590" t="s">
        <v>49</v>
      </c>
      <c r="J590" t="s">
        <v>33</v>
      </c>
      <c r="K590" t="s">
        <v>50</v>
      </c>
      <c r="L590">
        <v>10</v>
      </c>
      <c r="M590">
        <v>5</v>
      </c>
      <c r="N590" t="s">
        <v>72</v>
      </c>
      <c r="O590" t="s">
        <v>73</v>
      </c>
      <c r="P590" t="s">
        <v>53</v>
      </c>
      <c r="Q590">
        <v>21423.11</v>
      </c>
      <c r="R590">
        <v>88.08</v>
      </c>
      <c r="S590">
        <v>1.1000000000000001</v>
      </c>
      <c r="T590" t="s">
        <v>54</v>
      </c>
      <c r="U590" t="s">
        <v>39</v>
      </c>
      <c r="V590" t="s">
        <v>40</v>
      </c>
      <c r="W590" t="s">
        <v>56</v>
      </c>
      <c r="X590" t="s">
        <v>42</v>
      </c>
      <c r="Y590" t="s">
        <v>43</v>
      </c>
      <c r="Z590" t="s">
        <v>4089</v>
      </c>
      <c r="AA590" s="9">
        <f>Table1[[#This Row],[Date]]</f>
        <v>45515</v>
      </c>
    </row>
    <row r="591" spans="1:27" x14ac:dyDescent="0.25">
      <c r="A591" t="s">
        <v>1265</v>
      </c>
      <c r="B591" s="1">
        <v>45516</v>
      </c>
      <c r="C591" t="s">
        <v>59</v>
      </c>
      <c r="D591" t="s">
        <v>1266</v>
      </c>
      <c r="E591" t="s">
        <v>69</v>
      </c>
      <c r="F591">
        <v>64</v>
      </c>
      <c r="G591" t="s">
        <v>30</v>
      </c>
      <c r="H591" t="s">
        <v>31</v>
      </c>
      <c r="I591" t="s">
        <v>32</v>
      </c>
      <c r="J591" t="s">
        <v>33</v>
      </c>
      <c r="K591" t="s">
        <v>100</v>
      </c>
      <c r="L591">
        <v>2</v>
      </c>
      <c r="M591">
        <v>1</v>
      </c>
      <c r="N591" t="s">
        <v>35</v>
      </c>
      <c r="O591" t="s">
        <v>36</v>
      </c>
      <c r="P591" t="s">
        <v>63</v>
      </c>
      <c r="Q591">
        <v>33358.910000000003</v>
      </c>
      <c r="R591">
        <v>1179.8800000000001</v>
      </c>
      <c r="S591">
        <v>3.2</v>
      </c>
      <c r="T591" t="s">
        <v>64</v>
      </c>
      <c r="U591" t="s">
        <v>39</v>
      </c>
      <c r="V591" t="s">
        <v>83</v>
      </c>
      <c r="W591" t="s">
        <v>41</v>
      </c>
      <c r="X591" t="s">
        <v>42</v>
      </c>
      <c r="Y591" t="s">
        <v>66</v>
      </c>
      <c r="Z591" t="s">
        <v>94</v>
      </c>
      <c r="AA591" s="9">
        <f>Table1[[#This Row],[Date]]</f>
        <v>45516</v>
      </c>
    </row>
    <row r="592" spans="1:27" x14ac:dyDescent="0.25">
      <c r="A592" t="s">
        <v>1267</v>
      </c>
      <c r="B592" s="1">
        <v>45517</v>
      </c>
      <c r="C592" t="s">
        <v>59</v>
      </c>
      <c r="D592" t="s">
        <v>1268</v>
      </c>
      <c r="E592" t="s">
        <v>61</v>
      </c>
      <c r="F592">
        <v>42</v>
      </c>
      <c r="G592" t="s">
        <v>70</v>
      </c>
      <c r="H592" t="s">
        <v>79</v>
      </c>
      <c r="I592" t="s">
        <v>49</v>
      </c>
      <c r="J592" t="s">
        <v>33</v>
      </c>
      <c r="K592" t="s">
        <v>34</v>
      </c>
      <c r="L592">
        <v>7</v>
      </c>
      <c r="M592">
        <v>1</v>
      </c>
      <c r="N592" t="s">
        <v>80</v>
      </c>
      <c r="O592" t="s">
        <v>73</v>
      </c>
      <c r="P592" t="s">
        <v>82</v>
      </c>
      <c r="Q592">
        <v>23514.91</v>
      </c>
      <c r="R592">
        <v>1423.96</v>
      </c>
      <c r="S592">
        <v>3.3</v>
      </c>
      <c r="T592" t="s">
        <v>64</v>
      </c>
      <c r="U592" t="s">
        <v>39</v>
      </c>
      <c r="V592" t="s">
        <v>55</v>
      </c>
      <c r="W592" t="s">
        <v>101</v>
      </c>
      <c r="X592" t="s">
        <v>42</v>
      </c>
      <c r="Y592" t="s">
        <v>43</v>
      </c>
      <c r="Z592" t="s">
        <v>94</v>
      </c>
      <c r="AA592" s="9">
        <f>Table1[[#This Row],[Date]]</f>
        <v>45517</v>
      </c>
    </row>
    <row r="593" spans="1:27" x14ac:dyDescent="0.25">
      <c r="A593" t="s">
        <v>1269</v>
      </c>
      <c r="B593" s="1">
        <v>45518</v>
      </c>
      <c r="C593" t="s">
        <v>45</v>
      </c>
      <c r="D593" t="s">
        <v>1270</v>
      </c>
      <c r="E593" t="s">
        <v>69</v>
      </c>
      <c r="F593">
        <v>38</v>
      </c>
      <c r="G593" t="s">
        <v>62</v>
      </c>
      <c r="H593" t="s">
        <v>79</v>
      </c>
      <c r="I593" t="s">
        <v>49</v>
      </c>
      <c r="J593" t="s">
        <v>33</v>
      </c>
      <c r="K593" t="s">
        <v>34</v>
      </c>
      <c r="L593">
        <v>9</v>
      </c>
      <c r="M593">
        <v>2</v>
      </c>
      <c r="N593" t="s">
        <v>51</v>
      </c>
      <c r="O593" t="s">
        <v>81</v>
      </c>
      <c r="P593" t="s">
        <v>53</v>
      </c>
      <c r="Q593">
        <v>14775.66</v>
      </c>
      <c r="R593">
        <v>559.29999999999995</v>
      </c>
      <c r="S593">
        <v>2.7</v>
      </c>
      <c r="T593" t="s">
        <v>64</v>
      </c>
      <c r="U593" t="s">
        <v>93</v>
      </c>
      <c r="V593" t="s">
        <v>40</v>
      </c>
      <c r="W593" t="s">
        <v>56</v>
      </c>
      <c r="X593" t="s">
        <v>57</v>
      </c>
      <c r="Y593" t="s">
        <v>4089</v>
      </c>
      <c r="Z593" t="s">
        <v>88</v>
      </c>
      <c r="AA593" s="9">
        <f>Table1[[#This Row],[Date]]</f>
        <v>45518</v>
      </c>
    </row>
    <row r="594" spans="1:27" x14ac:dyDescent="0.25">
      <c r="A594" t="s">
        <v>1271</v>
      </c>
      <c r="B594" s="1">
        <v>45519</v>
      </c>
      <c r="C594" t="s">
        <v>59</v>
      </c>
      <c r="D594" t="s">
        <v>1272</v>
      </c>
      <c r="E594" t="s">
        <v>61</v>
      </c>
      <c r="F594">
        <v>54</v>
      </c>
      <c r="G594" t="s">
        <v>70</v>
      </c>
      <c r="H594" t="s">
        <v>79</v>
      </c>
      <c r="I594" t="s">
        <v>49</v>
      </c>
      <c r="J594" t="s">
        <v>33</v>
      </c>
      <c r="K594" t="s">
        <v>34</v>
      </c>
      <c r="L594">
        <v>11</v>
      </c>
      <c r="M594">
        <v>5</v>
      </c>
      <c r="N594" t="s">
        <v>51</v>
      </c>
      <c r="O594" t="s">
        <v>36</v>
      </c>
      <c r="P594" t="s">
        <v>53</v>
      </c>
      <c r="Q594">
        <v>18718.97</v>
      </c>
      <c r="R594">
        <v>3157.68</v>
      </c>
      <c r="S594">
        <v>1.3</v>
      </c>
      <c r="T594" t="s">
        <v>54</v>
      </c>
      <c r="U594" t="s">
        <v>93</v>
      </c>
      <c r="V594" t="s">
        <v>83</v>
      </c>
      <c r="W594" t="s">
        <v>101</v>
      </c>
      <c r="X594" t="s">
        <v>42</v>
      </c>
      <c r="Y594" t="s">
        <v>4089</v>
      </c>
      <c r="Z594" t="s">
        <v>84</v>
      </c>
      <c r="AA594" s="9">
        <f>Table1[[#This Row],[Date]]</f>
        <v>45519</v>
      </c>
    </row>
    <row r="595" spans="1:27" x14ac:dyDescent="0.25">
      <c r="A595" t="s">
        <v>1273</v>
      </c>
      <c r="B595" s="1">
        <v>45520</v>
      </c>
      <c r="C595" t="s">
        <v>45</v>
      </c>
      <c r="D595" t="s">
        <v>1274</v>
      </c>
      <c r="E595" t="s">
        <v>61</v>
      </c>
      <c r="F595">
        <v>55</v>
      </c>
      <c r="G595" t="s">
        <v>62</v>
      </c>
      <c r="H595" t="s">
        <v>79</v>
      </c>
      <c r="I595" t="s">
        <v>49</v>
      </c>
      <c r="J595" t="s">
        <v>33</v>
      </c>
      <c r="K595" t="s">
        <v>34</v>
      </c>
      <c r="L595">
        <v>14</v>
      </c>
      <c r="M595">
        <v>5</v>
      </c>
      <c r="N595" t="s">
        <v>35</v>
      </c>
      <c r="O595" t="s">
        <v>81</v>
      </c>
      <c r="P595" t="s">
        <v>82</v>
      </c>
      <c r="Q595">
        <v>19052.759999999998</v>
      </c>
      <c r="R595">
        <v>1211.99</v>
      </c>
      <c r="S595">
        <v>4.5999999999999996</v>
      </c>
      <c r="T595" t="s">
        <v>38</v>
      </c>
      <c r="U595" t="s">
        <v>93</v>
      </c>
      <c r="V595" t="s">
        <v>55</v>
      </c>
      <c r="W595" t="s">
        <v>101</v>
      </c>
      <c r="X595" t="s">
        <v>42</v>
      </c>
      <c r="Y595" t="s">
        <v>43</v>
      </c>
      <c r="Z595" t="s">
        <v>88</v>
      </c>
      <c r="AA595" s="9">
        <f>Table1[[#This Row],[Date]]</f>
        <v>45520</v>
      </c>
    </row>
    <row r="596" spans="1:27" x14ac:dyDescent="0.25">
      <c r="A596" t="s">
        <v>1275</v>
      </c>
      <c r="B596" s="1">
        <v>45521</v>
      </c>
      <c r="C596" t="s">
        <v>45</v>
      </c>
      <c r="D596" t="s">
        <v>1276</v>
      </c>
      <c r="E596" t="s">
        <v>69</v>
      </c>
      <c r="F596">
        <v>66</v>
      </c>
      <c r="G596" t="s">
        <v>30</v>
      </c>
      <c r="H596" t="s">
        <v>4088</v>
      </c>
      <c r="I596" t="s">
        <v>49</v>
      </c>
      <c r="J596" t="s">
        <v>33</v>
      </c>
      <c r="K596" t="s">
        <v>118</v>
      </c>
      <c r="L596">
        <v>3</v>
      </c>
      <c r="M596">
        <v>1</v>
      </c>
      <c r="N596" t="s">
        <v>35</v>
      </c>
      <c r="O596" t="s">
        <v>73</v>
      </c>
      <c r="P596" t="s">
        <v>53</v>
      </c>
      <c r="Q596">
        <v>48088.22</v>
      </c>
      <c r="R596">
        <v>1388.1</v>
      </c>
      <c r="S596">
        <v>3.4</v>
      </c>
      <c r="T596" t="s">
        <v>64</v>
      </c>
      <c r="U596" t="s">
        <v>65</v>
      </c>
      <c r="V596" t="s">
        <v>74</v>
      </c>
      <c r="W596" t="s">
        <v>56</v>
      </c>
      <c r="X596" t="s">
        <v>42</v>
      </c>
      <c r="Y596" t="s">
        <v>66</v>
      </c>
      <c r="Z596" t="s">
        <v>88</v>
      </c>
      <c r="AA596" s="9">
        <f>Table1[[#This Row],[Date]]</f>
        <v>45521</v>
      </c>
    </row>
    <row r="597" spans="1:27" x14ac:dyDescent="0.25">
      <c r="A597" t="s">
        <v>1277</v>
      </c>
      <c r="B597" s="1">
        <v>45522</v>
      </c>
      <c r="C597" t="s">
        <v>45</v>
      </c>
      <c r="D597" t="s">
        <v>1278</v>
      </c>
      <c r="E597" t="s">
        <v>47</v>
      </c>
      <c r="F597">
        <v>18</v>
      </c>
      <c r="G597" t="s">
        <v>62</v>
      </c>
      <c r="H597" t="s">
        <v>31</v>
      </c>
      <c r="I597" t="s">
        <v>32</v>
      </c>
      <c r="J597" t="s">
        <v>33</v>
      </c>
      <c r="K597" t="s">
        <v>100</v>
      </c>
      <c r="L597">
        <v>6</v>
      </c>
      <c r="M597">
        <v>5</v>
      </c>
      <c r="N597" t="s">
        <v>35</v>
      </c>
      <c r="O597" t="s">
        <v>36</v>
      </c>
      <c r="P597" t="s">
        <v>82</v>
      </c>
      <c r="Q597">
        <v>40534.81</v>
      </c>
      <c r="R597">
        <v>4491.1899999999996</v>
      </c>
      <c r="S597">
        <v>1.5</v>
      </c>
      <c r="T597" t="s">
        <v>54</v>
      </c>
      <c r="U597" t="s">
        <v>39</v>
      </c>
      <c r="V597" t="s">
        <v>83</v>
      </c>
      <c r="W597" t="s">
        <v>56</v>
      </c>
      <c r="X597" t="s">
        <v>42</v>
      </c>
      <c r="Y597" t="s">
        <v>4089</v>
      </c>
      <c r="Z597" t="s">
        <v>84</v>
      </c>
      <c r="AA597" s="9">
        <f>Table1[[#This Row],[Date]]</f>
        <v>45522</v>
      </c>
    </row>
    <row r="598" spans="1:27" x14ac:dyDescent="0.25">
      <c r="A598" t="s">
        <v>1279</v>
      </c>
      <c r="B598" s="1">
        <v>45523</v>
      </c>
      <c r="C598" t="s">
        <v>59</v>
      </c>
      <c r="D598" t="s">
        <v>1280</v>
      </c>
      <c r="E598" t="s">
        <v>29</v>
      </c>
      <c r="F598">
        <v>42</v>
      </c>
      <c r="G598" t="s">
        <v>62</v>
      </c>
      <c r="H598" t="s">
        <v>4087</v>
      </c>
      <c r="I598" t="s">
        <v>32</v>
      </c>
      <c r="J598" t="s">
        <v>33</v>
      </c>
      <c r="K598" t="s">
        <v>71</v>
      </c>
      <c r="L598">
        <v>7</v>
      </c>
      <c r="M598">
        <v>2</v>
      </c>
      <c r="N598" t="s">
        <v>35</v>
      </c>
      <c r="O598" t="s">
        <v>36</v>
      </c>
      <c r="P598" t="s">
        <v>37</v>
      </c>
      <c r="Q598">
        <v>24551.79</v>
      </c>
      <c r="R598">
        <v>2335.62</v>
      </c>
      <c r="S598">
        <v>3</v>
      </c>
      <c r="T598" t="s">
        <v>97</v>
      </c>
      <c r="U598" t="s">
        <v>65</v>
      </c>
      <c r="V598" t="s">
        <v>74</v>
      </c>
      <c r="W598" t="s">
        <v>101</v>
      </c>
      <c r="X598" t="s">
        <v>42</v>
      </c>
      <c r="Y598" t="s">
        <v>66</v>
      </c>
      <c r="Z598" t="s">
        <v>4089</v>
      </c>
      <c r="AA598" s="9">
        <f>Table1[[#This Row],[Date]]</f>
        <v>45523</v>
      </c>
    </row>
    <row r="599" spans="1:27" x14ac:dyDescent="0.25">
      <c r="A599" t="s">
        <v>1281</v>
      </c>
      <c r="B599" s="1">
        <v>45524</v>
      </c>
      <c r="C599" t="s">
        <v>27</v>
      </c>
      <c r="D599" t="s">
        <v>1282</v>
      </c>
      <c r="E599" t="s">
        <v>91</v>
      </c>
      <c r="F599">
        <v>68</v>
      </c>
      <c r="G599" t="s">
        <v>70</v>
      </c>
      <c r="H599" t="s">
        <v>31</v>
      </c>
      <c r="I599" t="s">
        <v>32</v>
      </c>
      <c r="J599" t="s">
        <v>33</v>
      </c>
      <c r="K599" t="s">
        <v>100</v>
      </c>
      <c r="L599">
        <v>6</v>
      </c>
      <c r="M599">
        <v>2</v>
      </c>
      <c r="N599" t="s">
        <v>51</v>
      </c>
      <c r="O599" t="s">
        <v>73</v>
      </c>
      <c r="P599" t="s">
        <v>37</v>
      </c>
      <c r="Q599">
        <v>12391.58</v>
      </c>
      <c r="R599">
        <v>1960.64</v>
      </c>
      <c r="S599">
        <v>3</v>
      </c>
      <c r="T599" t="s">
        <v>64</v>
      </c>
      <c r="U599" t="s">
        <v>65</v>
      </c>
      <c r="V599" t="s">
        <v>74</v>
      </c>
      <c r="W599" t="s">
        <v>41</v>
      </c>
      <c r="X599" t="s">
        <v>42</v>
      </c>
      <c r="Y599" t="s">
        <v>4089</v>
      </c>
      <c r="Z599" t="s">
        <v>76</v>
      </c>
      <c r="AA599" s="9">
        <f>Table1[[#This Row],[Date]]</f>
        <v>45524</v>
      </c>
    </row>
    <row r="600" spans="1:27" x14ac:dyDescent="0.25">
      <c r="A600" t="s">
        <v>1283</v>
      </c>
      <c r="B600" s="1">
        <v>45525</v>
      </c>
      <c r="C600" t="s">
        <v>45</v>
      </c>
      <c r="D600" t="s">
        <v>1284</v>
      </c>
      <c r="E600" t="s">
        <v>61</v>
      </c>
      <c r="F600">
        <v>53</v>
      </c>
      <c r="G600" t="s">
        <v>30</v>
      </c>
      <c r="H600" t="s">
        <v>4088</v>
      </c>
      <c r="I600" t="s">
        <v>49</v>
      </c>
      <c r="J600" t="s">
        <v>33</v>
      </c>
      <c r="K600" t="s">
        <v>118</v>
      </c>
      <c r="L600">
        <v>4</v>
      </c>
      <c r="M600">
        <v>2</v>
      </c>
      <c r="N600" t="s">
        <v>80</v>
      </c>
      <c r="O600" t="s">
        <v>36</v>
      </c>
      <c r="P600" t="s">
        <v>63</v>
      </c>
      <c r="Q600">
        <v>41117.760000000002</v>
      </c>
      <c r="R600">
        <v>3619.36</v>
      </c>
      <c r="S600">
        <v>1.2</v>
      </c>
      <c r="T600" t="s">
        <v>54</v>
      </c>
      <c r="U600" t="s">
        <v>87</v>
      </c>
      <c r="V600" t="s">
        <v>83</v>
      </c>
      <c r="W600" t="s">
        <v>56</v>
      </c>
      <c r="X600" t="s">
        <v>42</v>
      </c>
      <c r="Y600" t="s">
        <v>66</v>
      </c>
      <c r="Z600" t="s">
        <v>84</v>
      </c>
      <c r="AA600" s="9">
        <f>Table1[[#This Row],[Date]]</f>
        <v>45525</v>
      </c>
    </row>
    <row r="601" spans="1:27" x14ac:dyDescent="0.25">
      <c r="A601" t="s">
        <v>1285</v>
      </c>
      <c r="B601" s="1">
        <v>45526</v>
      </c>
      <c r="C601" t="s">
        <v>103</v>
      </c>
      <c r="D601" t="s">
        <v>1286</v>
      </c>
      <c r="E601" t="s">
        <v>29</v>
      </c>
      <c r="F601">
        <v>34</v>
      </c>
      <c r="G601" t="s">
        <v>70</v>
      </c>
      <c r="H601" t="s">
        <v>79</v>
      </c>
      <c r="I601" t="s">
        <v>49</v>
      </c>
      <c r="J601" t="s">
        <v>33</v>
      </c>
      <c r="K601" t="s">
        <v>34</v>
      </c>
      <c r="L601">
        <v>5</v>
      </c>
      <c r="M601">
        <v>4</v>
      </c>
      <c r="N601" t="s">
        <v>51</v>
      </c>
      <c r="O601" t="s">
        <v>52</v>
      </c>
      <c r="P601" t="s">
        <v>63</v>
      </c>
      <c r="Q601">
        <v>10387.58</v>
      </c>
      <c r="R601">
        <v>4548.07</v>
      </c>
      <c r="S601">
        <v>3.4</v>
      </c>
      <c r="T601" t="s">
        <v>64</v>
      </c>
      <c r="U601" t="s">
        <v>39</v>
      </c>
      <c r="V601" t="s">
        <v>55</v>
      </c>
      <c r="W601" t="s">
        <v>41</v>
      </c>
      <c r="X601" t="s">
        <v>57</v>
      </c>
      <c r="Y601" t="s">
        <v>66</v>
      </c>
      <c r="Z601" t="s">
        <v>76</v>
      </c>
      <c r="AA601" s="9">
        <f>Table1[[#This Row],[Date]]</f>
        <v>45526</v>
      </c>
    </row>
    <row r="602" spans="1:27" x14ac:dyDescent="0.25">
      <c r="A602" t="s">
        <v>1287</v>
      </c>
      <c r="B602" s="1">
        <v>45527</v>
      </c>
      <c r="C602" t="s">
        <v>59</v>
      </c>
      <c r="D602" t="s">
        <v>1288</v>
      </c>
      <c r="E602" t="s">
        <v>47</v>
      </c>
      <c r="F602">
        <v>58</v>
      </c>
      <c r="G602" t="s">
        <v>30</v>
      </c>
      <c r="H602" t="s">
        <v>4088</v>
      </c>
      <c r="I602" t="s">
        <v>49</v>
      </c>
      <c r="J602" t="s">
        <v>33</v>
      </c>
      <c r="K602" t="s">
        <v>118</v>
      </c>
      <c r="L602">
        <v>8</v>
      </c>
      <c r="M602">
        <v>1</v>
      </c>
      <c r="N602" t="s">
        <v>35</v>
      </c>
      <c r="O602" t="s">
        <v>36</v>
      </c>
      <c r="P602" t="s">
        <v>63</v>
      </c>
      <c r="Q602">
        <v>12891.72</v>
      </c>
      <c r="R602">
        <v>125.18</v>
      </c>
      <c r="S602">
        <v>4.2</v>
      </c>
      <c r="T602" t="s">
        <v>92</v>
      </c>
      <c r="U602" t="s">
        <v>87</v>
      </c>
      <c r="V602" t="s">
        <v>83</v>
      </c>
      <c r="W602" t="s">
        <v>41</v>
      </c>
      <c r="X602" t="s">
        <v>57</v>
      </c>
      <c r="Y602" t="s">
        <v>66</v>
      </c>
      <c r="Z602" t="s">
        <v>4089</v>
      </c>
      <c r="AA602" s="9">
        <f>Table1[[#This Row],[Date]]</f>
        <v>45527</v>
      </c>
    </row>
    <row r="603" spans="1:27" x14ac:dyDescent="0.25">
      <c r="A603" t="s">
        <v>1289</v>
      </c>
      <c r="B603" s="1">
        <v>45528</v>
      </c>
      <c r="C603" t="s">
        <v>45</v>
      </c>
      <c r="D603" t="s">
        <v>1290</v>
      </c>
      <c r="E603" t="s">
        <v>91</v>
      </c>
      <c r="F603">
        <v>41</v>
      </c>
      <c r="G603" t="s">
        <v>70</v>
      </c>
      <c r="H603" t="s">
        <v>48</v>
      </c>
      <c r="I603" t="s">
        <v>49</v>
      </c>
      <c r="J603" t="s">
        <v>33</v>
      </c>
      <c r="K603" t="s">
        <v>50</v>
      </c>
      <c r="L603">
        <v>5</v>
      </c>
      <c r="M603">
        <v>5</v>
      </c>
      <c r="N603" t="s">
        <v>72</v>
      </c>
      <c r="O603" t="s">
        <v>36</v>
      </c>
      <c r="P603" t="s">
        <v>63</v>
      </c>
      <c r="Q603">
        <v>20202.63</v>
      </c>
      <c r="R603">
        <v>2241.19</v>
      </c>
      <c r="S603">
        <v>4</v>
      </c>
      <c r="T603" t="s">
        <v>92</v>
      </c>
      <c r="U603" t="s">
        <v>93</v>
      </c>
      <c r="V603" t="s">
        <v>55</v>
      </c>
      <c r="W603" t="s">
        <v>56</v>
      </c>
      <c r="X603" t="s">
        <v>42</v>
      </c>
      <c r="Y603" t="s">
        <v>43</v>
      </c>
      <c r="Z603" t="s">
        <v>84</v>
      </c>
      <c r="AA603" s="9">
        <f>Table1[[#This Row],[Date]]</f>
        <v>45528</v>
      </c>
    </row>
    <row r="604" spans="1:27" x14ac:dyDescent="0.25">
      <c r="A604" t="s">
        <v>1291</v>
      </c>
      <c r="B604" s="1">
        <v>45529</v>
      </c>
      <c r="C604" t="s">
        <v>45</v>
      </c>
      <c r="D604" t="s">
        <v>1292</v>
      </c>
      <c r="E604" t="s">
        <v>91</v>
      </c>
      <c r="F604">
        <v>19</v>
      </c>
      <c r="G604" t="s">
        <v>62</v>
      </c>
      <c r="H604" t="s">
        <v>48</v>
      </c>
      <c r="I604" t="s">
        <v>49</v>
      </c>
      <c r="J604" t="s">
        <v>33</v>
      </c>
      <c r="K604" t="s">
        <v>50</v>
      </c>
      <c r="L604">
        <v>10</v>
      </c>
      <c r="M604">
        <v>2</v>
      </c>
      <c r="N604" t="s">
        <v>51</v>
      </c>
      <c r="O604" t="s">
        <v>52</v>
      </c>
      <c r="P604" t="s">
        <v>82</v>
      </c>
      <c r="Q604">
        <v>44376.37</v>
      </c>
      <c r="R604">
        <v>3053.91</v>
      </c>
      <c r="S604">
        <v>1.8</v>
      </c>
      <c r="T604" t="s">
        <v>54</v>
      </c>
      <c r="U604" t="s">
        <v>93</v>
      </c>
      <c r="V604" t="s">
        <v>40</v>
      </c>
      <c r="W604" t="s">
        <v>41</v>
      </c>
      <c r="X604" t="s">
        <v>42</v>
      </c>
      <c r="Y604" t="s">
        <v>113</v>
      </c>
      <c r="Z604" t="s">
        <v>94</v>
      </c>
      <c r="AA604" s="9">
        <f>Table1[[#This Row],[Date]]</f>
        <v>45529</v>
      </c>
    </row>
    <row r="605" spans="1:27" x14ac:dyDescent="0.25">
      <c r="A605" t="s">
        <v>1293</v>
      </c>
      <c r="B605" s="1">
        <v>45530</v>
      </c>
      <c r="C605" t="s">
        <v>103</v>
      </c>
      <c r="D605" t="s">
        <v>1294</v>
      </c>
      <c r="E605" t="s">
        <v>61</v>
      </c>
      <c r="F605">
        <v>57</v>
      </c>
      <c r="G605" t="s">
        <v>70</v>
      </c>
      <c r="H605" t="s">
        <v>31</v>
      </c>
      <c r="I605" t="s">
        <v>32</v>
      </c>
      <c r="J605" t="s">
        <v>33</v>
      </c>
      <c r="K605" t="s">
        <v>100</v>
      </c>
      <c r="L605">
        <v>12</v>
      </c>
      <c r="M605">
        <v>1</v>
      </c>
      <c r="N605" t="s">
        <v>72</v>
      </c>
      <c r="O605" t="s">
        <v>81</v>
      </c>
      <c r="P605" t="s">
        <v>37</v>
      </c>
      <c r="Q605">
        <v>9193.9699999999993</v>
      </c>
      <c r="R605">
        <v>1592.82</v>
      </c>
      <c r="S605">
        <v>4.4000000000000004</v>
      </c>
      <c r="T605" t="s">
        <v>92</v>
      </c>
      <c r="U605" t="s">
        <v>65</v>
      </c>
      <c r="V605" t="s">
        <v>40</v>
      </c>
      <c r="W605" t="s">
        <v>56</v>
      </c>
      <c r="X605" t="s">
        <v>42</v>
      </c>
      <c r="Y605" t="s">
        <v>66</v>
      </c>
      <c r="Z605" t="s">
        <v>88</v>
      </c>
      <c r="AA605" s="9">
        <f>Table1[[#This Row],[Date]]</f>
        <v>45530</v>
      </c>
    </row>
    <row r="606" spans="1:27" x14ac:dyDescent="0.25">
      <c r="A606" t="s">
        <v>1295</v>
      </c>
      <c r="B606" s="1">
        <v>45531</v>
      </c>
      <c r="C606" t="s">
        <v>27</v>
      </c>
      <c r="D606" t="s">
        <v>1296</v>
      </c>
      <c r="E606" t="s">
        <v>69</v>
      </c>
      <c r="F606">
        <v>32</v>
      </c>
      <c r="G606" t="s">
        <v>30</v>
      </c>
      <c r="H606" t="s">
        <v>31</v>
      </c>
      <c r="I606" t="s">
        <v>32</v>
      </c>
      <c r="J606" t="s">
        <v>33</v>
      </c>
      <c r="K606" t="s">
        <v>100</v>
      </c>
      <c r="L606">
        <v>13</v>
      </c>
      <c r="M606">
        <v>1</v>
      </c>
      <c r="N606" t="s">
        <v>72</v>
      </c>
      <c r="O606" t="s">
        <v>81</v>
      </c>
      <c r="P606" t="s">
        <v>82</v>
      </c>
      <c r="Q606">
        <v>8745.01</v>
      </c>
      <c r="R606">
        <v>3862.04</v>
      </c>
      <c r="S606">
        <v>2.4</v>
      </c>
      <c r="T606" t="s">
        <v>64</v>
      </c>
      <c r="U606" t="s">
        <v>65</v>
      </c>
      <c r="V606" t="s">
        <v>40</v>
      </c>
      <c r="W606" t="s">
        <v>56</v>
      </c>
      <c r="X606" t="s">
        <v>57</v>
      </c>
      <c r="Y606" t="s">
        <v>66</v>
      </c>
      <c r="Z606" t="s">
        <v>84</v>
      </c>
      <c r="AA606" s="9">
        <f>Table1[[#This Row],[Date]]</f>
        <v>45531</v>
      </c>
    </row>
    <row r="607" spans="1:27" x14ac:dyDescent="0.25">
      <c r="A607" t="s">
        <v>1297</v>
      </c>
      <c r="B607" s="1">
        <v>45532</v>
      </c>
      <c r="C607" t="s">
        <v>27</v>
      </c>
      <c r="D607" t="s">
        <v>1298</v>
      </c>
      <c r="E607" t="s">
        <v>47</v>
      </c>
      <c r="F607">
        <v>49</v>
      </c>
      <c r="G607" t="s">
        <v>30</v>
      </c>
      <c r="H607" t="s">
        <v>4087</v>
      </c>
      <c r="I607" t="s">
        <v>32</v>
      </c>
      <c r="J607" t="s">
        <v>33</v>
      </c>
      <c r="K607" t="s">
        <v>71</v>
      </c>
      <c r="L607">
        <v>14</v>
      </c>
      <c r="M607">
        <v>4</v>
      </c>
      <c r="N607" t="s">
        <v>35</v>
      </c>
      <c r="O607" t="s">
        <v>52</v>
      </c>
      <c r="P607" t="s">
        <v>53</v>
      </c>
      <c r="Q607">
        <v>26216.82</v>
      </c>
      <c r="R607">
        <v>4857.3900000000003</v>
      </c>
      <c r="S607">
        <v>4.8</v>
      </c>
      <c r="T607" t="s">
        <v>38</v>
      </c>
      <c r="U607" t="s">
        <v>87</v>
      </c>
      <c r="V607" t="s">
        <v>74</v>
      </c>
      <c r="W607" t="s">
        <v>56</v>
      </c>
      <c r="X607" t="s">
        <v>42</v>
      </c>
      <c r="Y607" t="s">
        <v>4089</v>
      </c>
      <c r="Z607" t="s">
        <v>84</v>
      </c>
      <c r="AA607" s="9">
        <f>Table1[[#This Row],[Date]]</f>
        <v>45532</v>
      </c>
    </row>
    <row r="608" spans="1:27" x14ac:dyDescent="0.25">
      <c r="A608" t="s">
        <v>1299</v>
      </c>
      <c r="B608" s="1">
        <v>45533</v>
      </c>
      <c r="C608" t="s">
        <v>27</v>
      </c>
      <c r="D608" t="s">
        <v>1300</v>
      </c>
      <c r="E608" t="s">
        <v>61</v>
      </c>
      <c r="F608">
        <v>56</v>
      </c>
      <c r="G608" t="s">
        <v>62</v>
      </c>
      <c r="H608" t="s">
        <v>4087</v>
      </c>
      <c r="I608" t="s">
        <v>32</v>
      </c>
      <c r="J608" t="s">
        <v>33</v>
      </c>
      <c r="K608" t="s">
        <v>71</v>
      </c>
      <c r="L608">
        <v>14</v>
      </c>
      <c r="M608">
        <v>5</v>
      </c>
      <c r="N608" t="s">
        <v>51</v>
      </c>
      <c r="O608" t="s">
        <v>36</v>
      </c>
      <c r="P608" t="s">
        <v>53</v>
      </c>
      <c r="Q608">
        <v>15991.3</v>
      </c>
      <c r="R608">
        <v>4717.1400000000003</v>
      </c>
      <c r="S608">
        <v>1.3</v>
      </c>
      <c r="T608" t="s">
        <v>54</v>
      </c>
      <c r="U608" t="s">
        <v>87</v>
      </c>
      <c r="V608" t="s">
        <v>40</v>
      </c>
      <c r="W608" t="s">
        <v>56</v>
      </c>
      <c r="X608" t="s">
        <v>42</v>
      </c>
      <c r="Y608" t="s">
        <v>113</v>
      </c>
      <c r="Z608" t="s">
        <v>4089</v>
      </c>
      <c r="AA608" s="9">
        <f>Table1[[#This Row],[Date]]</f>
        <v>45533</v>
      </c>
    </row>
    <row r="609" spans="1:27" x14ac:dyDescent="0.25">
      <c r="A609" t="s">
        <v>1301</v>
      </c>
      <c r="B609" s="1">
        <v>45534</v>
      </c>
      <c r="C609" t="s">
        <v>45</v>
      </c>
      <c r="D609" t="s">
        <v>1302</v>
      </c>
      <c r="E609" t="s">
        <v>47</v>
      </c>
      <c r="F609">
        <v>23</v>
      </c>
      <c r="G609" t="s">
        <v>30</v>
      </c>
      <c r="H609" t="s">
        <v>48</v>
      </c>
      <c r="I609" t="s">
        <v>49</v>
      </c>
      <c r="J609" t="s">
        <v>33</v>
      </c>
      <c r="K609" t="s">
        <v>50</v>
      </c>
      <c r="L609">
        <v>11</v>
      </c>
      <c r="M609">
        <v>5</v>
      </c>
      <c r="N609" t="s">
        <v>80</v>
      </c>
      <c r="O609" t="s">
        <v>73</v>
      </c>
      <c r="P609" t="s">
        <v>53</v>
      </c>
      <c r="Q609">
        <v>29730.21</v>
      </c>
      <c r="R609">
        <v>1329.91</v>
      </c>
      <c r="S609">
        <v>2.9</v>
      </c>
      <c r="T609" t="s">
        <v>64</v>
      </c>
      <c r="U609" t="s">
        <v>65</v>
      </c>
      <c r="V609" t="s">
        <v>74</v>
      </c>
      <c r="W609" t="s">
        <v>41</v>
      </c>
      <c r="X609" t="s">
        <v>57</v>
      </c>
      <c r="Y609" t="s">
        <v>4089</v>
      </c>
      <c r="Z609" t="s">
        <v>94</v>
      </c>
      <c r="AA609" s="9">
        <f>Table1[[#This Row],[Date]]</f>
        <v>45534</v>
      </c>
    </row>
    <row r="610" spans="1:27" x14ac:dyDescent="0.25">
      <c r="A610" t="s">
        <v>1303</v>
      </c>
      <c r="B610" s="1">
        <v>45535</v>
      </c>
      <c r="C610" t="s">
        <v>45</v>
      </c>
      <c r="D610" t="s">
        <v>1304</v>
      </c>
      <c r="E610" t="s">
        <v>69</v>
      </c>
      <c r="F610">
        <v>18</v>
      </c>
      <c r="G610" t="s">
        <v>70</v>
      </c>
      <c r="H610" t="s">
        <v>79</v>
      </c>
      <c r="I610" t="s">
        <v>49</v>
      </c>
      <c r="J610" t="s">
        <v>33</v>
      </c>
      <c r="K610" t="s">
        <v>34</v>
      </c>
      <c r="L610">
        <v>3</v>
      </c>
      <c r="M610">
        <v>2</v>
      </c>
      <c r="N610" t="s">
        <v>51</v>
      </c>
      <c r="O610" t="s">
        <v>52</v>
      </c>
      <c r="P610" t="s">
        <v>53</v>
      </c>
      <c r="Q610">
        <v>24226.92</v>
      </c>
      <c r="R610">
        <v>1131.69</v>
      </c>
      <c r="S610">
        <v>3.4</v>
      </c>
      <c r="T610" t="s">
        <v>64</v>
      </c>
      <c r="U610" t="s">
        <v>39</v>
      </c>
      <c r="V610" t="s">
        <v>55</v>
      </c>
      <c r="W610" t="s">
        <v>41</v>
      </c>
      <c r="X610" t="s">
        <v>57</v>
      </c>
      <c r="Y610" t="s">
        <v>4089</v>
      </c>
      <c r="Z610" t="s">
        <v>84</v>
      </c>
      <c r="AA610" s="9">
        <f>Table1[[#This Row],[Date]]</f>
        <v>45535</v>
      </c>
    </row>
    <row r="611" spans="1:27" x14ac:dyDescent="0.25">
      <c r="A611" t="s">
        <v>1305</v>
      </c>
      <c r="B611" s="1">
        <v>45536</v>
      </c>
      <c r="C611" t="s">
        <v>45</v>
      </c>
      <c r="D611" t="s">
        <v>1306</v>
      </c>
      <c r="E611" t="s">
        <v>69</v>
      </c>
      <c r="F611">
        <v>64</v>
      </c>
      <c r="G611" t="s">
        <v>62</v>
      </c>
      <c r="H611" t="s">
        <v>4088</v>
      </c>
      <c r="I611" t="s">
        <v>49</v>
      </c>
      <c r="J611" t="s">
        <v>33</v>
      </c>
      <c r="K611" t="s">
        <v>118</v>
      </c>
      <c r="L611">
        <v>6</v>
      </c>
      <c r="M611">
        <v>2</v>
      </c>
      <c r="N611" t="s">
        <v>80</v>
      </c>
      <c r="O611" t="s">
        <v>73</v>
      </c>
      <c r="P611" t="s">
        <v>53</v>
      </c>
      <c r="Q611">
        <v>23443.08</v>
      </c>
      <c r="R611">
        <v>4787.45</v>
      </c>
      <c r="S611">
        <v>2</v>
      </c>
      <c r="T611" t="s">
        <v>64</v>
      </c>
      <c r="U611" t="s">
        <v>65</v>
      </c>
      <c r="V611" t="s">
        <v>83</v>
      </c>
      <c r="W611" t="s">
        <v>56</v>
      </c>
      <c r="X611" t="s">
        <v>42</v>
      </c>
      <c r="Y611" t="s">
        <v>66</v>
      </c>
      <c r="Z611" t="s">
        <v>94</v>
      </c>
      <c r="AA611" s="9">
        <f>Table1[[#This Row],[Date]]</f>
        <v>45536</v>
      </c>
    </row>
    <row r="612" spans="1:27" x14ac:dyDescent="0.25">
      <c r="A612" t="s">
        <v>1307</v>
      </c>
      <c r="B612" s="1">
        <v>45537</v>
      </c>
      <c r="C612" t="s">
        <v>59</v>
      </c>
      <c r="D612" t="s">
        <v>1308</v>
      </c>
      <c r="E612" t="s">
        <v>61</v>
      </c>
      <c r="F612">
        <v>40</v>
      </c>
      <c r="G612" t="s">
        <v>30</v>
      </c>
      <c r="H612" t="s">
        <v>4087</v>
      </c>
      <c r="I612" t="s">
        <v>32</v>
      </c>
      <c r="J612" t="s">
        <v>33</v>
      </c>
      <c r="K612" t="s">
        <v>71</v>
      </c>
      <c r="L612">
        <v>9</v>
      </c>
      <c r="M612">
        <v>1</v>
      </c>
      <c r="N612" t="s">
        <v>80</v>
      </c>
      <c r="O612" t="s">
        <v>81</v>
      </c>
      <c r="P612" t="s">
        <v>37</v>
      </c>
      <c r="Q612">
        <v>8262.73</v>
      </c>
      <c r="R612">
        <v>2293.14</v>
      </c>
      <c r="S612">
        <v>4.0999999999999996</v>
      </c>
      <c r="T612" t="s">
        <v>92</v>
      </c>
      <c r="U612" t="s">
        <v>39</v>
      </c>
      <c r="V612" t="s">
        <v>83</v>
      </c>
      <c r="W612" t="s">
        <v>56</v>
      </c>
      <c r="X612" t="s">
        <v>42</v>
      </c>
      <c r="Y612" t="s">
        <v>75</v>
      </c>
      <c r="Z612" t="s">
        <v>76</v>
      </c>
      <c r="AA612" s="9">
        <f>Table1[[#This Row],[Date]]</f>
        <v>45537</v>
      </c>
    </row>
    <row r="613" spans="1:27" x14ac:dyDescent="0.25">
      <c r="A613" t="s">
        <v>1309</v>
      </c>
      <c r="B613" s="1">
        <v>45538</v>
      </c>
      <c r="C613" t="s">
        <v>103</v>
      </c>
      <c r="D613" t="s">
        <v>1310</v>
      </c>
      <c r="E613" t="s">
        <v>69</v>
      </c>
      <c r="F613">
        <v>56</v>
      </c>
      <c r="G613" t="s">
        <v>30</v>
      </c>
      <c r="H613" t="s">
        <v>4087</v>
      </c>
      <c r="I613" t="s">
        <v>32</v>
      </c>
      <c r="J613" t="s">
        <v>33</v>
      </c>
      <c r="K613" t="s">
        <v>71</v>
      </c>
      <c r="L613">
        <v>6</v>
      </c>
      <c r="M613">
        <v>5</v>
      </c>
      <c r="N613" t="s">
        <v>35</v>
      </c>
      <c r="O613" t="s">
        <v>52</v>
      </c>
      <c r="P613" t="s">
        <v>82</v>
      </c>
      <c r="Q613">
        <v>9629.34</v>
      </c>
      <c r="R613">
        <v>1041.49</v>
      </c>
      <c r="S613">
        <v>3.5</v>
      </c>
      <c r="T613" t="s">
        <v>92</v>
      </c>
      <c r="U613" t="s">
        <v>87</v>
      </c>
      <c r="V613" t="s">
        <v>74</v>
      </c>
      <c r="W613" t="s">
        <v>56</v>
      </c>
      <c r="X613" t="s">
        <v>57</v>
      </c>
      <c r="Y613" t="s">
        <v>113</v>
      </c>
      <c r="Z613" t="s">
        <v>84</v>
      </c>
      <c r="AA613" s="9">
        <f>Table1[[#This Row],[Date]]</f>
        <v>45538</v>
      </c>
    </row>
    <row r="614" spans="1:27" x14ac:dyDescent="0.25">
      <c r="A614" t="s">
        <v>1311</v>
      </c>
      <c r="B614" s="1">
        <v>45539</v>
      </c>
      <c r="C614" t="s">
        <v>45</v>
      </c>
      <c r="D614" t="s">
        <v>1312</v>
      </c>
      <c r="E614" t="s">
        <v>29</v>
      </c>
      <c r="F614">
        <v>34</v>
      </c>
      <c r="G614" t="s">
        <v>70</v>
      </c>
      <c r="H614" t="s">
        <v>79</v>
      </c>
      <c r="I614" t="s">
        <v>49</v>
      </c>
      <c r="J614" t="s">
        <v>33</v>
      </c>
      <c r="K614" t="s">
        <v>34</v>
      </c>
      <c r="L614">
        <v>11</v>
      </c>
      <c r="M614">
        <v>5</v>
      </c>
      <c r="N614" t="s">
        <v>80</v>
      </c>
      <c r="O614" t="s">
        <v>73</v>
      </c>
      <c r="P614" t="s">
        <v>53</v>
      </c>
      <c r="Q614">
        <v>41590.69</v>
      </c>
      <c r="R614">
        <v>3534.98</v>
      </c>
      <c r="S614">
        <v>1.1000000000000001</v>
      </c>
      <c r="T614" t="s">
        <v>54</v>
      </c>
      <c r="U614" t="s">
        <v>93</v>
      </c>
      <c r="V614" t="s">
        <v>74</v>
      </c>
      <c r="W614" t="s">
        <v>56</v>
      </c>
      <c r="X614" t="s">
        <v>57</v>
      </c>
      <c r="Y614" t="s">
        <v>4089</v>
      </c>
      <c r="Z614" t="s">
        <v>94</v>
      </c>
      <c r="AA614" s="9">
        <f>Table1[[#This Row],[Date]]</f>
        <v>45539</v>
      </c>
    </row>
    <row r="615" spans="1:27" x14ac:dyDescent="0.25">
      <c r="A615" t="s">
        <v>1313</v>
      </c>
      <c r="B615" s="1">
        <v>45540</v>
      </c>
      <c r="C615" t="s">
        <v>103</v>
      </c>
      <c r="D615" t="s">
        <v>1314</v>
      </c>
      <c r="E615" t="s">
        <v>91</v>
      </c>
      <c r="F615">
        <v>51</v>
      </c>
      <c r="G615" t="s">
        <v>70</v>
      </c>
      <c r="H615" t="s">
        <v>79</v>
      </c>
      <c r="I615" t="s">
        <v>49</v>
      </c>
      <c r="J615" t="s">
        <v>33</v>
      </c>
      <c r="K615" t="s">
        <v>34</v>
      </c>
      <c r="L615">
        <v>13</v>
      </c>
      <c r="M615">
        <v>2</v>
      </c>
      <c r="N615" t="s">
        <v>51</v>
      </c>
      <c r="O615" t="s">
        <v>36</v>
      </c>
      <c r="P615" t="s">
        <v>63</v>
      </c>
      <c r="Q615">
        <v>44636.49</v>
      </c>
      <c r="R615">
        <v>1422.1</v>
      </c>
      <c r="S615">
        <v>3.4</v>
      </c>
      <c r="T615" t="s">
        <v>64</v>
      </c>
      <c r="U615" t="s">
        <v>93</v>
      </c>
      <c r="V615" t="s">
        <v>74</v>
      </c>
      <c r="W615" t="s">
        <v>101</v>
      </c>
      <c r="X615" t="s">
        <v>57</v>
      </c>
      <c r="Y615" t="s">
        <v>75</v>
      </c>
      <c r="Z615" t="s">
        <v>88</v>
      </c>
      <c r="AA615" s="9">
        <f>Table1[[#This Row],[Date]]</f>
        <v>45540</v>
      </c>
    </row>
    <row r="616" spans="1:27" x14ac:dyDescent="0.25">
      <c r="A616" t="s">
        <v>1315</v>
      </c>
      <c r="B616" s="1">
        <v>45541</v>
      </c>
      <c r="C616" t="s">
        <v>103</v>
      </c>
      <c r="D616" t="s">
        <v>1316</v>
      </c>
      <c r="E616" t="s">
        <v>61</v>
      </c>
      <c r="F616">
        <v>58</v>
      </c>
      <c r="G616" t="s">
        <v>62</v>
      </c>
      <c r="H616" t="s">
        <v>31</v>
      </c>
      <c r="I616" t="s">
        <v>32</v>
      </c>
      <c r="J616" t="s">
        <v>33</v>
      </c>
      <c r="K616" t="s">
        <v>100</v>
      </c>
      <c r="L616">
        <v>9</v>
      </c>
      <c r="M616">
        <v>3</v>
      </c>
      <c r="N616" t="s">
        <v>51</v>
      </c>
      <c r="O616" t="s">
        <v>52</v>
      </c>
      <c r="P616" t="s">
        <v>37</v>
      </c>
      <c r="Q616">
        <v>14030.13</v>
      </c>
      <c r="R616">
        <v>1336.23</v>
      </c>
      <c r="S616">
        <v>3</v>
      </c>
      <c r="T616" t="s">
        <v>64</v>
      </c>
      <c r="U616" t="s">
        <v>87</v>
      </c>
      <c r="V616" t="s">
        <v>55</v>
      </c>
      <c r="W616" t="s">
        <v>41</v>
      </c>
      <c r="X616" t="s">
        <v>57</v>
      </c>
      <c r="Y616" t="s">
        <v>75</v>
      </c>
      <c r="Z616" t="s">
        <v>4089</v>
      </c>
      <c r="AA616" s="9">
        <f>Table1[[#This Row],[Date]]</f>
        <v>45541</v>
      </c>
    </row>
    <row r="617" spans="1:27" x14ac:dyDescent="0.25">
      <c r="A617" t="s">
        <v>1317</v>
      </c>
      <c r="B617" s="1">
        <v>45542</v>
      </c>
      <c r="C617" t="s">
        <v>27</v>
      </c>
      <c r="D617" t="s">
        <v>1318</v>
      </c>
      <c r="E617" t="s">
        <v>47</v>
      </c>
      <c r="F617">
        <v>46</v>
      </c>
      <c r="G617" t="s">
        <v>30</v>
      </c>
      <c r="H617" t="s">
        <v>4088</v>
      </c>
      <c r="I617" t="s">
        <v>49</v>
      </c>
      <c r="J617" t="s">
        <v>33</v>
      </c>
      <c r="K617" t="s">
        <v>118</v>
      </c>
      <c r="L617">
        <v>9</v>
      </c>
      <c r="M617">
        <v>1</v>
      </c>
      <c r="N617" t="s">
        <v>72</v>
      </c>
      <c r="O617" t="s">
        <v>73</v>
      </c>
      <c r="P617" t="s">
        <v>63</v>
      </c>
      <c r="Q617">
        <v>8332.64</v>
      </c>
      <c r="R617">
        <v>4396.25</v>
      </c>
      <c r="S617">
        <v>1.8</v>
      </c>
      <c r="T617" t="s">
        <v>97</v>
      </c>
      <c r="U617" t="s">
        <v>87</v>
      </c>
      <c r="V617" t="s">
        <v>55</v>
      </c>
      <c r="W617" t="s">
        <v>41</v>
      </c>
      <c r="X617" t="s">
        <v>42</v>
      </c>
      <c r="Y617" t="s">
        <v>4089</v>
      </c>
      <c r="Z617" t="s">
        <v>94</v>
      </c>
      <c r="AA617" s="9">
        <f>Table1[[#This Row],[Date]]</f>
        <v>45542</v>
      </c>
    </row>
    <row r="618" spans="1:27" x14ac:dyDescent="0.25">
      <c r="A618" t="s">
        <v>1319</v>
      </c>
      <c r="B618" s="1">
        <v>45543</v>
      </c>
      <c r="C618" t="s">
        <v>59</v>
      </c>
      <c r="D618" t="s">
        <v>1320</v>
      </c>
      <c r="E618" t="s">
        <v>29</v>
      </c>
      <c r="F618">
        <v>26</v>
      </c>
      <c r="G618" t="s">
        <v>70</v>
      </c>
      <c r="H618" t="s">
        <v>79</v>
      </c>
      <c r="I618" t="s">
        <v>49</v>
      </c>
      <c r="J618" t="s">
        <v>33</v>
      </c>
      <c r="K618" t="s">
        <v>34</v>
      </c>
      <c r="L618">
        <v>10</v>
      </c>
      <c r="M618">
        <v>5</v>
      </c>
      <c r="N618" t="s">
        <v>80</v>
      </c>
      <c r="O618" t="s">
        <v>52</v>
      </c>
      <c r="P618" t="s">
        <v>37</v>
      </c>
      <c r="Q618">
        <v>5510.58</v>
      </c>
      <c r="R618">
        <v>812.4</v>
      </c>
      <c r="S618">
        <v>5</v>
      </c>
      <c r="T618" t="s">
        <v>97</v>
      </c>
      <c r="U618" t="s">
        <v>93</v>
      </c>
      <c r="V618" t="s">
        <v>40</v>
      </c>
      <c r="W618" t="s">
        <v>56</v>
      </c>
      <c r="X618" t="s">
        <v>42</v>
      </c>
      <c r="Y618" t="s">
        <v>66</v>
      </c>
      <c r="Z618" t="s">
        <v>4089</v>
      </c>
      <c r="AA618" s="9">
        <f>Table1[[#This Row],[Date]]</f>
        <v>45543</v>
      </c>
    </row>
    <row r="619" spans="1:27" x14ac:dyDescent="0.25">
      <c r="A619" t="s">
        <v>1321</v>
      </c>
      <c r="B619" s="1">
        <v>45544</v>
      </c>
      <c r="C619" t="s">
        <v>45</v>
      </c>
      <c r="D619" t="s">
        <v>1322</v>
      </c>
      <c r="E619" t="s">
        <v>61</v>
      </c>
      <c r="F619">
        <v>30</v>
      </c>
      <c r="G619" t="s">
        <v>62</v>
      </c>
      <c r="H619" t="s">
        <v>4087</v>
      </c>
      <c r="I619" t="s">
        <v>32</v>
      </c>
      <c r="J619" t="s">
        <v>33</v>
      </c>
      <c r="K619" t="s">
        <v>71</v>
      </c>
      <c r="L619">
        <v>11</v>
      </c>
      <c r="M619">
        <v>4</v>
      </c>
      <c r="N619" t="s">
        <v>35</v>
      </c>
      <c r="O619" t="s">
        <v>52</v>
      </c>
      <c r="P619" t="s">
        <v>37</v>
      </c>
      <c r="Q619">
        <v>31589.99</v>
      </c>
      <c r="R619">
        <v>321.95999999999998</v>
      </c>
      <c r="S619">
        <v>4.5999999999999996</v>
      </c>
      <c r="T619" t="s">
        <v>38</v>
      </c>
      <c r="U619" t="s">
        <v>39</v>
      </c>
      <c r="V619" t="s">
        <v>40</v>
      </c>
      <c r="W619" t="s">
        <v>101</v>
      </c>
      <c r="X619" t="s">
        <v>57</v>
      </c>
      <c r="Y619" t="s">
        <v>43</v>
      </c>
      <c r="Z619" t="s">
        <v>84</v>
      </c>
      <c r="AA619" s="9">
        <f>Table1[[#This Row],[Date]]</f>
        <v>45544</v>
      </c>
    </row>
    <row r="620" spans="1:27" x14ac:dyDescent="0.25">
      <c r="A620" t="s">
        <v>1323</v>
      </c>
      <c r="B620" s="1">
        <v>45545</v>
      </c>
      <c r="C620" t="s">
        <v>27</v>
      </c>
      <c r="D620" t="s">
        <v>1324</v>
      </c>
      <c r="E620" t="s">
        <v>69</v>
      </c>
      <c r="F620">
        <v>23</v>
      </c>
      <c r="G620" t="s">
        <v>30</v>
      </c>
      <c r="H620" t="s">
        <v>4087</v>
      </c>
      <c r="I620" t="s">
        <v>32</v>
      </c>
      <c r="J620" t="s">
        <v>33</v>
      </c>
      <c r="K620" t="s">
        <v>71</v>
      </c>
      <c r="L620">
        <v>7</v>
      </c>
      <c r="M620">
        <v>4</v>
      </c>
      <c r="N620" t="s">
        <v>35</v>
      </c>
      <c r="O620" t="s">
        <v>81</v>
      </c>
      <c r="P620" t="s">
        <v>63</v>
      </c>
      <c r="Q620">
        <v>36621.599999999999</v>
      </c>
      <c r="R620">
        <v>1345.93</v>
      </c>
      <c r="S620">
        <v>2.2000000000000002</v>
      </c>
      <c r="T620" t="s">
        <v>97</v>
      </c>
      <c r="U620" t="s">
        <v>87</v>
      </c>
      <c r="V620" t="s">
        <v>83</v>
      </c>
      <c r="W620" t="s">
        <v>101</v>
      </c>
      <c r="X620" t="s">
        <v>42</v>
      </c>
      <c r="Y620" t="s">
        <v>4089</v>
      </c>
      <c r="Z620" t="s">
        <v>84</v>
      </c>
      <c r="AA620" s="9">
        <f>Table1[[#This Row],[Date]]</f>
        <v>45545</v>
      </c>
    </row>
    <row r="621" spans="1:27" x14ac:dyDescent="0.25">
      <c r="A621" t="s">
        <v>1325</v>
      </c>
      <c r="B621" s="1">
        <v>45546</v>
      </c>
      <c r="C621" t="s">
        <v>27</v>
      </c>
      <c r="D621" t="s">
        <v>1326</v>
      </c>
      <c r="E621" t="s">
        <v>69</v>
      </c>
      <c r="F621">
        <v>23</v>
      </c>
      <c r="G621" t="s">
        <v>30</v>
      </c>
      <c r="H621" t="s">
        <v>48</v>
      </c>
      <c r="I621" t="s">
        <v>49</v>
      </c>
      <c r="J621" t="s">
        <v>33</v>
      </c>
      <c r="K621" t="s">
        <v>50</v>
      </c>
      <c r="L621">
        <v>13</v>
      </c>
      <c r="M621">
        <v>3</v>
      </c>
      <c r="N621" t="s">
        <v>51</v>
      </c>
      <c r="O621" t="s">
        <v>81</v>
      </c>
      <c r="P621" t="s">
        <v>63</v>
      </c>
      <c r="Q621">
        <v>20522.07</v>
      </c>
      <c r="R621">
        <v>3034.73</v>
      </c>
      <c r="S621">
        <v>3.2</v>
      </c>
      <c r="T621" t="s">
        <v>64</v>
      </c>
      <c r="U621" t="s">
        <v>39</v>
      </c>
      <c r="V621" t="s">
        <v>40</v>
      </c>
      <c r="W621" t="s">
        <v>101</v>
      </c>
      <c r="X621" t="s">
        <v>42</v>
      </c>
      <c r="Y621" t="s">
        <v>66</v>
      </c>
      <c r="Z621" t="s">
        <v>76</v>
      </c>
      <c r="AA621" s="9">
        <f>Table1[[#This Row],[Date]]</f>
        <v>45546</v>
      </c>
    </row>
    <row r="622" spans="1:27" x14ac:dyDescent="0.25">
      <c r="A622" t="s">
        <v>1327</v>
      </c>
      <c r="B622" s="1">
        <v>45547</v>
      </c>
      <c r="C622" t="s">
        <v>45</v>
      </c>
      <c r="D622" t="s">
        <v>1328</v>
      </c>
      <c r="E622" t="s">
        <v>69</v>
      </c>
      <c r="F622">
        <v>37</v>
      </c>
      <c r="G622" t="s">
        <v>62</v>
      </c>
      <c r="H622" t="s">
        <v>79</v>
      </c>
      <c r="I622" t="s">
        <v>49</v>
      </c>
      <c r="J622" t="s">
        <v>33</v>
      </c>
      <c r="K622" t="s">
        <v>34</v>
      </c>
      <c r="L622">
        <v>5</v>
      </c>
      <c r="M622">
        <v>2</v>
      </c>
      <c r="N622" t="s">
        <v>80</v>
      </c>
      <c r="O622" t="s">
        <v>36</v>
      </c>
      <c r="P622" t="s">
        <v>53</v>
      </c>
      <c r="Q622">
        <v>34944.769999999997</v>
      </c>
      <c r="R622">
        <v>615.44000000000005</v>
      </c>
      <c r="S622">
        <v>2.2999999999999998</v>
      </c>
      <c r="T622" t="s">
        <v>64</v>
      </c>
      <c r="U622" t="s">
        <v>39</v>
      </c>
      <c r="V622" t="s">
        <v>55</v>
      </c>
      <c r="W622" t="s">
        <v>56</v>
      </c>
      <c r="X622" t="s">
        <v>57</v>
      </c>
      <c r="Y622" t="s">
        <v>113</v>
      </c>
      <c r="Z622" t="s">
        <v>4089</v>
      </c>
      <c r="AA622" s="9">
        <f>Table1[[#This Row],[Date]]</f>
        <v>45547</v>
      </c>
    </row>
    <row r="623" spans="1:27" x14ac:dyDescent="0.25">
      <c r="A623" t="s">
        <v>1329</v>
      </c>
      <c r="B623" s="1">
        <v>45548</v>
      </c>
      <c r="C623" t="s">
        <v>103</v>
      </c>
      <c r="D623" t="s">
        <v>1330</v>
      </c>
      <c r="E623" t="s">
        <v>69</v>
      </c>
      <c r="F623">
        <v>69</v>
      </c>
      <c r="G623" t="s">
        <v>62</v>
      </c>
      <c r="H623" t="s">
        <v>31</v>
      </c>
      <c r="I623" t="s">
        <v>32</v>
      </c>
      <c r="J623" t="s">
        <v>33</v>
      </c>
      <c r="K623" t="s">
        <v>100</v>
      </c>
      <c r="L623">
        <v>13</v>
      </c>
      <c r="M623">
        <v>2</v>
      </c>
      <c r="N623" t="s">
        <v>35</v>
      </c>
      <c r="O623" t="s">
        <v>81</v>
      </c>
      <c r="P623" t="s">
        <v>63</v>
      </c>
      <c r="Q623">
        <v>36509.06</v>
      </c>
      <c r="R623">
        <v>2357.9699999999998</v>
      </c>
      <c r="S623">
        <v>4.0999999999999996</v>
      </c>
      <c r="T623" t="s">
        <v>92</v>
      </c>
      <c r="U623" t="s">
        <v>93</v>
      </c>
      <c r="V623" t="s">
        <v>55</v>
      </c>
      <c r="W623" t="s">
        <v>101</v>
      </c>
      <c r="X623" t="s">
        <v>57</v>
      </c>
      <c r="Y623" t="s">
        <v>66</v>
      </c>
      <c r="Z623" t="s">
        <v>88</v>
      </c>
      <c r="AA623" s="9">
        <f>Table1[[#This Row],[Date]]</f>
        <v>45548</v>
      </c>
    </row>
    <row r="624" spans="1:27" x14ac:dyDescent="0.25">
      <c r="A624" t="s">
        <v>1331</v>
      </c>
      <c r="B624" s="1">
        <v>45549</v>
      </c>
      <c r="C624" t="s">
        <v>27</v>
      </c>
      <c r="D624" t="s">
        <v>1332</v>
      </c>
      <c r="E624" t="s">
        <v>47</v>
      </c>
      <c r="F624">
        <v>20</v>
      </c>
      <c r="G624" t="s">
        <v>70</v>
      </c>
      <c r="H624" t="s">
        <v>4088</v>
      </c>
      <c r="I624" t="s">
        <v>49</v>
      </c>
      <c r="J624" t="s">
        <v>33</v>
      </c>
      <c r="K624" t="s">
        <v>118</v>
      </c>
      <c r="L624">
        <v>12</v>
      </c>
      <c r="M624">
        <v>2</v>
      </c>
      <c r="N624" t="s">
        <v>80</v>
      </c>
      <c r="O624" t="s">
        <v>81</v>
      </c>
      <c r="P624" t="s">
        <v>82</v>
      </c>
      <c r="Q624">
        <v>46961.09</v>
      </c>
      <c r="R624">
        <v>3136.69</v>
      </c>
      <c r="S624">
        <v>4.7</v>
      </c>
      <c r="T624" t="s">
        <v>38</v>
      </c>
      <c r="U624" t="s">
        <v>39</v>
      </c>
      <c r="V624" t="s">
        <v>55</v>
      </c>
      <c r="W624" t="s">
        <v>56</v>
      </c>
      <c r="X624" t="s">
        <v>57</v>
      </c>
      <c r="Y624" t="s">
        <v>75</v>
      </c>
      <c r="Z624" t="s">
        <v>88</v>
      </c>
      <c r="AA624" s="9">
        <f>Table1[[#This Row],[Date]]</f>
        <v>45549</v>
      </c>
    </row>
    <row r="625" spans="1:27" x14ac:dyDescent="0.25">
      <c r="A625" t="s">
        <v>1333</v>
      </c>
      <c r="B625" s="1">
        <v>45550</v>
      </c>
      <c r="C625" t="s">
        <v>103</v>
      </c>
      <c r="D625" t="s">
        <v>1334</v>
      </c>
      <c r="E625" t="s">
        <v>29</v>
      </c>
      <c r="F625">
        <v>34</v>
      </c>
      <c r="G625" t="s">
        <v>30</v>
      </c>
      <c r="H625" t="s">
        <v>31</v>
      </c>
      <c r="I625" t="s">
        <v>32</v>
      </c>
      <c r="J625" t="s">
        <v>33</v>
      </c>
      <c r="K625" t="s">
        <v>100</v>
      </c>
      <c r="L625">
        <v>4</v>
      </c>
      <c r="M625">
        <v>4</v>
      </c>
      <c r="N625" t="s">
        <v>80</v>
      </c>
      <c r="O625" t="s">
        <v>81</v>
      </c>
      <c r="P625" t="s">
        <v>37</v>
      </c>
      <c r="Q625">
        <v>6049.06</v>
      </c>
      <c r="R625">
        <v>4243.68</v>
      </c>
      <c r="S625">
        <v>2.4</v>
      </c>
      <c r="T625" t="s">
        <v>64</v>
      </c>
      <c r="U625" t="s">
        <v>93</v>
      </c>
      <c r="V625" t="s">
        <v>55</v>
      </c>
      <c r="W625" t="s">
        <v>101</v>
      </c>
      <c r="X625" t="s">
        <v>42</v>
      </c>
      <c r="Y625" t="s">
        <v>113</v>
      </c>
      <c r="Z625" t="s">
        <v>94</v>
      </c>
      <c r="AA625" s="9">
        <f>Table1[[#This Row],[Date]]</f>
        <v>45550</v>
      </c>
    </row>
    <row r="626" spans="1:27" x14ac:dyDescent="0.25">
      <c r="A626" t="s">
        <v>1335</v>
      </c>
      <c r="B626" s="1">
        <v>45551</v>
      </c>
      <c r="C626" t="s">
        <v>59</v>
      </c>
      <c r="D626" t="s">
        <v>1336</v>
      </c>
      <c r="E626" t="s">
        <v>91</v>
      </c>
      <c r="F626">
        <v>66</v>
      </c>
      <c r="G626" t="s">
        <v>30</v>
      </c>
      <c r="H626" t="s">
        <v>4087</v>
      </c>
      <c r="I626" t="s">
        <v>32</v>
      </c>
      <c r="J626" t="s">
        <v>33</v>
      </c>
      <c r="K626" t="s">
        <v>71</v>
      </c>
      <c r="L626">
        <v>13</v>
      </c>
      <c r="M626">
        <v>2</v>
      </c>
      <c r="N626" t="s">
        <v>72</v>
      </c>
      <c r="O626" t="s">
        <v>73</v>
      </c>
      <c r="P626" t="s">
        <v>37</v>
      </c>
      <c r="Q626">
        <v>12037.71</v>
      </c>
      <c r="R626">
        <v>1149.3499999999999</v>
      </c>
      <c r="S626">
        <v>4.2</v>
      </c>
      <c r="T626" t="s">
        <v>92</v>
      </c>
      <c r="U626" t="s">
        <v>87</v>
      </c>
      <c r="V626" t="s">
        <v>83</v>
      </c>
      <c r="W626" t="s">
        <v>56</v>
      </c>
      <c r="X626" t="s">
        <v>42</v>
      </c>
      <c r="Y626" t="s">
        <v>113</v>
      </c>
      <c r="Z626" t="s">
        <v>88</v>
      </c>
      <c r="AA626" s="9">
        <f>Table1[[#This Row],[Date]]</f>
        <v>45551</v>
      </c>
    </row>
    <row r="627" spans="1:27" x14ac:dyDescent="0.25">
      <c r="A627" t="s">
        <v>1337</v>
      </c>
      <c r="B627" s="1">
        <v>45552</v>
      </c>
      <c r="C627" t="s">
        <v>103</v>
      </c>
      <c r="D627" t="s">
        <v>1338</v>
      </c>
      <c r="E627" t="s">
        <v>47</v>
      </c>
      <c r="F627">
        <v>29</v>
      </c>
      <c r="G627" t="s">
        <v>30</v>
      </c>
      <c r="H627" t="s">
        <v>31</v>
      </c>
      <c r="I627" t="s">
        <v>32</v>
      </c>
      <c r="J627" t="s">
        <v>33</v>
      </c>
      <c r="K627" t="s">
        <v>100</v>
      </c>
      <c r="L627">
        <v>6</v>
      </c>
      <c r="M627">
        <v>4</v>
      </c>
      <c r="N627" t="s">
        <v>35</v>
      </c>
      <c r="O627" t="s">
        <v>52</v>
      </c>
      <c r="P627" t="s">
        <v>53</v>
      </c>
      <c r="Q627">
        <v>6220.72</v>
      </c>
      <c r="R627">
        <v>4086.73</v>
      </c>
      <c r="S627">
        <v>3</v>
      </c>
      <c r="T627" t="s">
        <v>64</v>
      </c>
      <c r="U627" t="s">
        <v>65</v>
      </c>
      <c r="V627" t="s">
        <v>83</v>
      </c>
      <c r="W627" t="s">
        <v>56</v>
      </c>
      <c r="X627" t="s">
        <v>42</v>
      </c>
      <c r="Y627" t="s">
        <v>43</v>
      </c>
      <c r="Z627" t="s">
        <v>4089</v>
      </c>
      <c r="AA627" s="9">
        <f>Table1[[#This Row],[Date]]</f>
        <v>45552</v>
      </c>
    </row>
    <row r="628" spans="1:27" x14ac:dyDescent="0.25">
      <c r="A628" t="s">
        <v>1339</v>
      </c>
      <c r="B628" s="1">
        <v>45553</v>
      </c>
      <c r="C628" t="s">
        <v>59</v>
      </c>
      <c r="D628" t="s">
        <v>1340</v>
      </c>
      <c r="E628" t="s">
        <v>47</v>
      </c>
      <c r="F628">
        <v>65</v>
      </c>
      <c r="G628" t="s">
        <v>62</v>
      </c>
      <c r="H628" t="s">
        <v>4087</v>
      </c>
      <c r="I628" t="s">
        <v>32</v>
      </c>
      <c r="J628" t="s">
        <v>33</v>
      </c>
      <c r="K628" t="s">
        <v>71</v>
      </c>
      <c r="L628">
        <v>7</v>
      </c>
      <c r="M628">
        <v>3</v>
      </c>
      <c r="N628" t="s">
        <v>72</v>
      </c>
      <c r="O628" t="s">
        <v>81</v>
      </c>
      <c r="P628" t="s">
        <v>37</v>
      </c>
      <c r="Q628">
        <v>43795.71</v>
      </c>
      <c r="R628">
        <v>1174.53</v>
      </c>
      <c r="S628">
        <v>2.6</v>
      </c>
      <c r="T628" t="s">
        <v>64</v>
      </c>
      <c r="U628" t="s">
        <v>65</v>
      </c>
      <c r="V628" t="s">
        <v>55</v>
      </c>
      <c r="W628" t="s">
        <v>41</v>
      </c>
      <c r="X628" t="s">
        <v>57</v>
      </c>
      <c r="Y628" t="s">
        <v>43</v>
      </c>
      <c r="Z628" t="s">
        <v>84</v>
      </c>
      <c r="AA628" s="9">
        <f>Table1[[#This Row],[Date]]</f>
        <v>45553</v>
      </c>
    </row>
    <row r="629" spans="1:27" x14ac:dyDescent="0.25">
      <c r="A629" t="s">
        <v>1341</v>
      </c>
      <c r="B629" s="1">
        <v>45554</v>
      </c>
      <c r="C629" t="s">
        <v>103</v>
      </c>
      <c r="D629" t="s">
        <v>1342</v>
      </c>
      <c r="E629" t="s">
        <v>91</v>
      </c>
      <c r="F629">
        <v>64</v>
      </c>
      <c r="G629" t="s">
        <v>70</v>
      </c>
      <c r="H629" t="s">
        <v>4087</v>
      </c>
      <c r="I629" t="s">
        <v>32</v>
      </c>
      <c r="J629" t="s">
        <v>33</v>
      </c>
      <c r="K629" t="s">
        <v>71</v>
      </c>
      <c r="L629">
        <v>4</v>
      </c>
      <c r="M629">
        <v>1</v>
      </c>
      <c r="N629" t="s">
        <v>35</v>
      </c>
      <c r="O629" t="s">
        <v>73</v>
      </c>
      <c r="P629" t="s">
        <v>63</v>
      </c>
      <c r="Q629">
        <v>40251.599999999999</v>
      </c>
      <c r="R629">
        <v>3383.83</v>
      </c>
      <c r="S629">
        <v>4.8</v>
      </c>
      <c r="T629" t="s">
        <v>97</v>
      </c>
      <c r="U629" t="s">
        <v>65</v>
      </c>
      <c r="V629" t="s">
        <v>74</v>
      </c>
      <c r="W629" t="s">
        <v>56</v>
      </c>
      <c r="X629" t="s">
        <v>42</v>
      </c>
      <c r="Y629" t="s">
        <v>4089</v>
      </c>
      <c r="Z629" t="s">
        <v>4089</v>
      </c>
      <c r="AA629" s="9">
        <f>Table1[[#This Row],[Date]]</f>
        <v>45554</v>
      </c>
    </row>
    <row r="630" spans="1:27" x14ac:dyDescent="0.25">
      <c r="A630" t="s">
        <v>1343</v>
      </c>
      <c r="B630" s="1">
        <v>45555</v>
      </c>
      <c r="C630" t="s">
        <v>27</v>
      </c>
      <c r="D630" t="s">
        <v>1344</v>
      </c>
      <c r="E630" t="s">
        <v>91</v>
      </c>
      <c r="F630">
        <v>62</v>
      </c>
      <c r="G630" t="s">
        <v>30</v>
      </c>
      <c r="H630" t="s">
        <v>4087</v>
      </c>
      <c r="I630" t="s">
        <v>32</v>
      </c>
      <c r="J630" t="s">
        <v>33</v>
      </c>
      <c r="K630" t="s">
        <v>71</v>
      </c>
      <c r="L630">
        <v>3</v>
      </c>
      <c r="M630">
        <v>5</v>
      </c>
      <c r="N630" t="s">
        <v>80</v>
      </c>
      <c r="O630" t="s">
        <v>52</v>
      </c>
      <c r="P630" t="s">
        <v>37</v>
      </c>
      <c r="Q630">
        <v>30008.18</v>
      </c>
      <c r="R630">
        <v>2153.37</v>
      </c>
      <c r="S630">
        <v>3</v>
      </c>
      <c r="T630" t="s">
        <v>97</v>
      </c>
      <c r="U630" t="s">
        <v>65</v>
      </c>
      <c r="V630" t="s">
        <v>40</v>
      </c>
      <c r="W630" t="s">
        <v>101</v>
      </c>
      <c r="X630" t="s">
        <v>57</v>
      </c>
      <c r="Y630" t="s">
        <v>66</v>
      </c>
      <c r="Z630" t="s">
        <v>4089</v>
      </c>
      <c r="AA630" s="9">
        <f>Table1[[#This Row],[Date]]</f>
        <v>45555</v>
      </c>
    </row>
    <row r="631" spans="1:27" x14ac:dyDescent="0.25">
      <c r="A631" t="s">
        <v>1345</v>
      </c>
      <c r="B631" s="1">
        <v>45556</v>
      </c>
      <c r="C631" t="s">
        <v>27</v>
      </c>
      <c r="D631" t="s">
        <v>1346</v>
      </c>
      <c r="E631" t="s">
        <v>69</v>
      </c>
      <c r="F631">
        <v>18</v>
      </c>
      <c r="G631" t="s">
        <v>62</v>
      </c>
      <c r="H631" t="s">
        <v>4087</v>
      </c>
      <c r="I631" t="s">
        <v>32</v>
      </c>
      <c r="J631" t="s">
        <v>33</v>
      </c>
      <c r="K631" t="s">
        <v>71</v>
      </c>
      <c r="L631">
        <v>8</v>
      </c>
      <c r="M631">
        <v>3</v>
      </c>
      <c r="N631" t="s">
        <v>35</v>
      </c>
      <c r="O631" t="s">
        <v>81</v>
      </c>
      <c r="P631" t="s">
        <v>37</v>
      </c>
      <c r="Q631">
        <v>6932.18</v>
      </c>
      <c r="R631">
        <v>573.41</v>
      </c>
      <c r="S631">
        <v>2.9</v>
      </c>
      <c r="T631" t="s">
        <v>64</v>
      </c>
      <c r="U631" t="s">
        <v>65</v>
      </c>
      <c r="V631" t="s">
        <v>83</v>
      </c>
      <c r="W631" t="s">
        <v>41</v>
      </c>
      <c r="X631" t="s">
        <v>42</v>
      </c>
      <c r="Y631" t="s">
        <v>4089</v>
      </c>
      <c r="Z631" t="s">
        <v>84</v>
      </c>
      <c r="AA631" s="9">
        <f>Table1[[#This Row],[Date]]</f>
        <v>45556</v>
      </c>
    </row>
    <row r="632" spans="1:27" x14ac:dyDescent="0.25">
      <c r="A632" t="s">
        <v>1347</v>
      </c>
      <c r="B632" s="1">
        <v>45557</v>
      </c>
      <c r="C632" t="s">
        <v>59</v>
      </c>
      <c r="D632" t="s">
        <v>1348</v>
      </c>
      <c r="E632" t="s">
        <v>47</v>
      </c>
      <c r="F632">
        <v>34</v>
      </c>
      <c r="G632" t="s">
        <v>30</v>
      </c>
      <c r="H632" t="s">
        <v>4087</v>
      </c>
      <c r="I632" t="s">
        <v>32</v>
      </c>
      <c r="J632" t="s">
        <v>33</v>
      </c>
      <c r="K632" t="s">
        <v>71</v>
      </c>
      <c r="L632">
        <v>12</v>
      </c>
      <c r="M632">
        <v>4</v>
      </c>
      <c r="N632" t="s">
        <v>51</v>
      </c>
      <c r="O632" t="s">
        <v>81</v>
      </c>
      <c r="P632" t="s">
        <v>63</v>
      </c>
      <c r="Q632">
        <v>15845.68</v>
      </c>
      <c r="R632">
        <v>3571.32</v>
      </c>
      <c r="S632">
        <v>3.7</v>
      </c>
      <c r="T632" t="s">
        <v>92</v>
      </c>
      <c r="U632" t="s">
        <v>65</v>
      </c>
      <c r="V632" t="s">
        <v>74</v>
      </c>
      <c r="W632" t="s">
        <v>101</v>
      </c>
      <c r="X632" t="s">
        <v>57</v>
      </c>
      <c r="Y632" t="s">
        <v>43</v>
      </c>
      <c r="Z632" t="s">
        <v>4089</v>
      </c>
      <c r="AA632" s="9">
        <f>Table1[[#This Row],[Date]]</f>
        <v>45557</v>
      </c>
    </row>
    <row r="633" spans="1:27" x14ac:dyDescent="0.25">
      <c r="A633" t="s">
        <v>1349</v>
      </c>
      <c r="B633" s="1">
        <v>45558</v>
      </c>
      <c r="C633" t="s">
        <v>45</v>
      </c>
      <c r="D633" t="s">
        <v>1350</v>
      </c>
      <c r="E633" t="s">
        <v>61</v>
      </c>
      <c r="F633">
        <v>20</v>
      </c>
      <c r="G633" t="s">
        <v>70</v>
      </c>
      <c r="H633" t="s">
        <v>48</v>
      </c>
      <c r="I633" t="s">
        <v>49</v>
      </c>
      <c r="J633" t="s">
        <v>33</v>
      </c>
      <c r="K633" t="s">
        <v>50</v>
      </c>
      <c r="L633">
        <v>6</v>
      </c>
      <c r="M633">
        <v>3</v>
      </c>
      <c r="N633" t="s">
        <v>80</v>
      </c>
      <c r="O633" t="s">
        <v>52</v>
      </c>
      <c r="P633" t="s">
        <v>63</v>
      </c>
      <c r="Q633">
        <v>16992.830000000002</v>
      </c>
      <c r="R633">
        <v>1088.81</v>
      </c>
      <c r="S633">
        <v>2</v>
      </c>
      <c r="T633" t="s">
        <v>64</v>
      </c>
      <c r="U633" t="s">
        <v>39</v>
      </c>
      <c r="V633" t="s">
        <v>40</v>
      </c>
      <c r="W633" t="s">
        <v>56</v>
      </c>
      <c r="X633" t="s">
        <v>42</v>
      </c>
      <c r="Y633" t="s">
        <v>75</v>
      </c>
      <c r="Z633" t="s">
        <v>88</v>
      </c>
      <c r="AA633" s="9">
        <f>Table1[[#This Row],[Date]]</f>
        <v>45558</v>
      </c>
    </row>
    <row r="634" spans="1:27" x14ac:dyDescent="0.25">
      <c r="A634" t="s">
        <v>1351</v>
      </c>
      <c r="B634" s="1">
        <v>45559</v>
      </c>
      <c r="C634" t="s">
        <v>59</v>
      </c>
      <c r="D634" t="s">
        <v>1352</v>
      </c>
      <c r="E634" t="s">
        <v>91</v>
      </c>
      <c r="F634">
        <v>43</v>
      </c>
      <c r="G634" t="s">
        <v>30</v>
      </c>
      <c r="H634" t="s">
        <v>31</v>
      </c>
      <c r="I634" t="s">
        <v>32</v>
      </c>
      <c r="J634" t="s">
        <v>33</v>
      </c>
      <c r="K634" t="s">
        <v>100</v>
      </c>
      <c r="L634">
        <v>10</v>
      </c>
      <c r="M634">
        <v>5</v>
      </c>
      <c r="N634" t="s">
        <v>35</v>
      </c>
      <c r="O634" t="s">
        <v>73</v>
      </c>
      <c r="P634" t="s">
        <v>37</v>
      </c>
      <c r="Q634">
        <v>29354.93</v>
      </c>
      <c r="R634">
        <v>883.12</v>
      </c>
      <c r="S634">
        <v>2.2999999999999998</v>
      </c>
      <c r="T634" t="s">
        <v>64</v>
      </c>
      <c r="U634" t="s">
        <v>39</v>
      </c>
      <c r="V634" t="s">
        <v>74</v>
      </c>
      <c r="W634" t="s">
        <v>41</v>
      </c>
      <c r="X634" t="s">
        <v>42</v>
      </c>
      <c r="Y634" t="s">
        <v>43</v>
      </c>
      <c r="Z634" t="s">
        <v>94</v>
      </c>
      <c r="AA634" s="9">
        <f>Table1[[#This Row],[Date]]</f>
        <v>45559</v>
      </c>
    </row>
    <row r="635" spans="1:27" x14ac:dyDescent="0.25">
      <c r="A635" t="s">
        <v>1353</v>
      </c>
      <c r="B635" s="1">
        <v>45560</v>
      </c>
      <c r="C635" t="s">
        <v>59</v>
      </c>
      <c r="D635" t="s">
        <v>1354</v>
      </c>
      <c r="E635" t="s">
        <v>91</v>
      </c>
      <c r="F635">
        <v>32</v>
      </c>
      <c r="G635" t="s">
        <v>70</v>
      </c>
      <c r="H635" t="s">
        <v>48</v>
      </c>
      <c r="I635" t="s">
        <v>49</v>
      </c>
      <c r="J635" t="s">
        <v>33</v>
      </c>
      <c r="K635" t="s">
        <v>50</v>
      </c>
      <c r="L635">
        <v>4</v>
      </c>
      <c r="M635">
        <v>1</v>
      </c>
      <c r="N635" t="s">
        <v>72</v>
      </c>
      <c r="O635" t="s">
        <v>73</v>
      </c>
      <c r="P635" t="s">
        <v>82</v>
      </c>
      <c r="Q635">
        <v>15128.06</v>
      </c>
      <c r="R635">
        <v>1791.61</v>
      </c>
      <c r="S635">
        <v>4.7</v>
      </c>
      <c r="T635" t="s">
        <v>38</v>
      </c>
      <c r="U635" t="s">
        <v>65</v>
      </c>
      <c r="V635" t="s">
        <v>55</v>
      </c>
      <c r="W635" t="s">
        <v>56</v>
      </c>
      <c r="X635" t="s">
        <v>57</v>
      </c>
      <c r="Y635" t="s">
        <v>66</v>
      </c>
      <c r="Z635" t="s">
        <v>94</v>
      </c>
      <c r="AA635" s="9">
        <f>Table1[[#This Row],[Date]]</f>
        <v>45560</v>
      </c>
    </row>
    <row r="636" spans="1:27" x14ac:dyDescent="0.25">
      <c r="A636" t="s">
        <v>1355</v>
      </c>
      <c r="B636" s="1">
        <v>45561</v>
      </c>
      <c r="C636" t="s">
        <v>103</v>
      </c>
      <c r="D636" t="s">
        <v>1356</v>
      </c>
      <c r="E636" t="s">
        <v>29</v>
      </c>
      <c r="F636">
        <v>53</v>
      </c>
      <c r="G636" t="s">
        <v>70</v>
      </c>
      <c r="H636" t="s">
        <v>48</v>
      </c>
      <c r="I636" t="s">
        <v>49</v>
      </c>
      <c r="J636" t="s">
        <v>33</v>
      </c>
      <c r="K636" t="s">
        <v>50</v>
      </c>
      <c r="L636">
        <v>9</v>
      </c>
      <c r="M636">
        <v>5</v>
      </c>
      <c r="N636" t="s">
        <v>72</v>
      </c>
      <c r="O636" t="s">
        <v>36</v>
      </c>
      <c r="P636" t="s">
        <v>63</v>
      </c>
      <c r="Q636">
        <v>6429.11</v>
      </c>
      <c r="R636">
        <v>3266.45</v>
      </c>
      <c r="S636">
        <v>3.7</v>
      </c>
      <c r="T636" t="s">
        <v>92</v>
      </c>
      <c r="U636" t="s">
        <v>87</v>
      </c>
      <c r="V636" t="s">
        <v>40</v>
      </c>
      <c r="W636" t="s">
        <v>56</v>
      </c>
      <c r="X636" t="s">
        <v>57</v>
      </c>
      <c r="Y636" t="s">
        <v>75</v>
      </c>
      <c r="Z636" t="s">
        <v>4089</v>
      </c>
      <c r="AA636" s="9">
        <f>Table1[[#This Row],[Date]]</f>
        <v>45561</v>
      </c>
    </row>
    <row r="637" spans="1:27" x14ac:dyDescent="0.25">
      <c r="A637" t="s">
        <v>1357</v>
      </c>
      <c r="B637" s="1">
        <v>45562</v>
      </c>
      <c r="C637" t="s">
        <v>103</v>
      </c>
      <c r="D637" t="s">
        <v>1358</v>
      </c>
      <c r="E637" t="s">
        <v>61</v>
      </c>
      <c r="F637">
        <v>49</v>
      </c>
      <c r="G637" t="s">
        <v>30</v>
      </c>
      <c r="H637" t="s">
        <v>79</v>
      </c>
      <c r="I637" t="s">
        <v>49</v>
      </c>
      <c r="J637" t="s">
        <v>33</v>
      </c>
      <c r="K637" t="s">
        <v>34</v>
      </c>
      <c r="L637">
        <v>7</v>
      </c>
      <c r="M637">
        <v>4</v>
      </c>
      <c r="N637" t="s">
        <v>80</v>
      </c>
      <c r="O637" t="s">
        <v>52</v>
      </c>
      <c r="P637" t="s">
        <v>82</v>
      </c>
      <c r="Q637">
        <v>37345.83</v>
      </c>
      <c r="R637">
        <v>1169.98</v>
      </c>
      <c r="S637">
        <v>4.3</v>
      </c>
      <c r="T637" t="s">
        <v>97</v>
      </c>
      <c r="U637" t="s">
        <v>87</v>
      </c>
      <c r="V637" t="s">
        <v>74</v>
      </c>
      <c r="W637" t="s">
        <v>101</v>
      </c>
      <c r="X637" t="s">
        <v>42</v>
      </c>
      <c r="Y637" t="s">
        <v>4089</v>
      </c>
      <c r="Z637" t="s">
        <v>84</v>
      </c>
      <c r="AA637" s="9">
        <f>Table1[[#This Row],[Date]]</f>
        <v>45562</v>
      </c>
    </row>
    <row r="638" spans="1:27" x14ac:dyDescent="0.25">
      <c r="A638" t="s">
        <v>1359</v>
      </c>
      <c r="B638" s="1">
        <v>45563</v>
      </c>
      <c r="C638" t="s">
        <v>59</v>
      </c>
      <c r="D638" t="s">
        <v>1360</v>
      </c>
      <c r="E638" t="s">
        <v>61</v>
      </c>
      <c r="F638">
        <v>49</v>
      </c>
      <c r="G638" t="s">
        <v>30</v>
      </c>
      <c r="H638" t="s">
        <v>79</v>
      </c>
      <c r="I638" t="s">
        <v>49</v>
      </c>
      <c r="J638" t="s">
        <v>33</v>
      </c>
      <c r="K638" t="s">
        <v>34</v>
      </c>
      <c r="L638">
        <v>5</v>
      </c>
      <c r="M638">
        <v>5</v>
      </c>
      <c r="N638" t="s">
        <v>72</v>
      </c>
      <c r="O638" t="s">
        <v>36</v>
      </c>
      <c r="P638" t="s">
        <v>82</v>
      </c>
      <c r="Q638">
        <v>17056.77</v>
      </c>
      <c r="R638">
        <v>918.31</v>
      </c>
      <c r="S638">
        <v>2.1</v>
      </c>
      <c r="T638" t="s">
        <v>64</v>
      </c>
      <c r="U638" t="s">
        <v>39</v>
      </c>
      <c r="V638" t="s">
        <v>83</v>
      </c>
      <c r="W638" t="s">
        <v>101</v>
      </c>
      <c r="X638" t="s">
        <v>42</v>
      </c>
      <c r="Y638" t="s">
        <v>4089</v>
      </c>
      <c r="Z638" t="s">
        <v>76</v>
      </c>
      <c r="AA638" s="9">
        <f>Table1[[#This Row],[Date]]</f>
        <v>45563</v>
      </c>
    </row>
    <row r="639" spans="1:27" x14ac:dyDescent="0.25">
      <c r="A639" t="s">
        <v>1361</v>
      </c>
      <c r="B639" s="1">
        <v>45564</v>
      </c>
      <c r="C639" t="s">
        <v>27</v>
      </c>
      <c r="D639" t="s">
        <v>1362</v>
      </c>
      <c r="E639" t="s">
        <v>91</v>
      </c>
      <c r="F639">
        <v>21</v>
      </c>
      <c r="G639" t="s">
        <v>70</v>
      </c>
      <c r="H639" t="s">
        <v>79</v>
      </c>
      <c r="I639" t="s">
        <v>49</v>
      </c>
      <c r="J639" t="s">
        <v>33</v>
      </c>
      <c r="K639" t="s">
        <v>34</v>
      </c>
      <c r="L639">
        <v>13</v>
      </c>
      <c r="M639">
        <v>3</v>
      </c>
      <c r="N639" t="s">
        <v>80</v>
      </c>
      <c r="O639" t="s">
        <v>73</v>
      </c>
      <c r="P639" t="s">
        <v>53</v>
      </c>
      <c r="Q639">
        <v>24261.59</v>
      </c>
      <c r="R639">
        <v>49.77</v>
      </c>
      <c r="S639">
        <v>3.2</v>
      </c>
      <c r="T639" t="s">
        <v>97</v>
      </c>
      <c r="U639" t="s">
        <v>39</v>
      </c>
      <c r="V639" t="s">
        <v>83</v>
      </c>
      <c r="W639" t="s">
        <v>101</v>
      </c>
      <c r="X639" t="s">
        <v>57</v>
      </c>
      <c r="Y639" t="s">
        <v>43</v>
      </c>
      <c r="Z639" t="s">
        <v>4089</v>
      </c>
      <c r="AA639" s="9">
        <f>Table1[[#This Row],[Date]]</f>
        <v>45564</v>
      </c>
    </row>
    <row r="640" spans="1:27" x14ac:dyDescent="0.25">
      <c r="A640" t="s">
        <v>1363</v>
      </c>
      <c r="B640" s="1">
        <v>45565</v>
      </c>
      <c r="C640" t="s">
        <v>103</v>
      </c>
      <c r="D640" t="s">
        <v>1364</v>
      </c>
      <c r="E640" t="s">
        <v>69</v>
      </c>
      <c r="F640">
        <v>35</v>
      </c>
      <c r="G640" t="s">
        <v>62</v>
      </c>
      <c r="H640" t="s">
        <v>4088</v>
      </c>
      <c r="I640" t="s">
        <v>49</v>
      </c>
      <c r="J640" t="s">
        <v>33</v>
      </c>
      <c r="K640" t="s">
        <v>118</v>
      </c>
      <c r="L640">
        <v>13</v>
      </c>
      <c r="M640">
        <v>2</v>
      </c>
      <c r="N640" t="s">
        <v>80</v>
      </c>
      <c r="O640" t="s">
        <v>81</v>
      </c>
      <c r="P640" t="s">
        <v>82</v>
      </c>
      <c r="Q640">
        <v>9000.33</v>
      </c>
      <c r="R640">
        <v>2358.2199999999998</v>
      </c>
      <c r="S640">
        <v>4.9000000000000004</v>
      </c>
      <c r="T640" t="s">
        <v>38</v>
      </c>
      <c r="U640" t="s">
        <v>65</v>
      </c>
      <c r="V640" t="s">
        <v>83</v>
      </c>
      <c r="W640" t="s">
        <v>41</v>
      </c>
      <c r="X640" t="s">
        <v>42</v>
      </c>
      <c r="Y640" t="s">
        <v>43</v>
      </c>
      <c r="Z640" t="s">
        <v>4089</v>
      </c>
      <c r="AA640" s="9">
        <f>Table1[[#This Row],[Date]]</f>
        <v>45565</v>
      </c>
    </row>
    <row r="641" spans="1:27" x14ac:dyDescent="0.25">
      <c r="A641" t="s">
        <v>1365</v>
      </c>
      <c r="B641" s="1">
        <v>45566</v>
      </c>
      <c r="C641" t="s">
        <v>45</v>
      </c>
      <c r="D641" t="s">
        <v>1366</v>
      </c>
      <c r="E641" t="s">
        <v>29</v>
      </c>
      <c r="F641">
        <v>66</v>
      </c>
      <c r="G641" t="s">
        <v>70</v>
      </c>
      <c r="H641" t="s">
        <v>79</v>
      </c>
      <c r="I641" t="s">
        <v>49</v>
      </c>
      <c r="J641" t="s">
        <v>33</v>
      </c>
      <c r="K641" t="s">
        <v>34</v>
      </c>
      <c r="L641">
        <v>10</v>
      </c>
      <c r="M641">
        <v>3</v>
      </c>
      <c r="N641" t="s">
        <v>80</v>
      </c>
      <c r="O641" t="s">
        <v>36</v>
      </c>
      <c r="P641" t="s">
        <v>53</v>
      </c>
      <c r="Q641">
        <v>40719.769999999997</v>
      </c>
      <c r="R641">
        <v>2143.23</v>
      </c>
      <c r="S641">
        <v>2.2999999999999998</v>
      </c>
      <c r="T641" t="s">
        <v>64</v>
      </c>
      <c r="U641" t="s">
        <v>87</v>
      </c>
      <c r="V641" t="s">
        <v>40</v>
      </c>
      <c r="W641" t="s">
        <v>101</v>
      </c>
      <c r="X641" t="s">
        <v>42</v>
      </c>
      <c r="Y641" t="s">
        <v>4089</v>
      </c>
      <c r="Z641" t="s">
        <v>76</v>
      </c>
      <c r="AA641" s="9">
        <f>Table1[[#This Row],[Date]]</f>
        <v>45566</v>
      </c>
    </row>
    <row r="642" spans="1:27" x14ac:dyDescent="0.25">
      <c r="A642" t="s">
        <v>1367</v>
      </c>
      <c r="B642" s="1">
        <v>45567</v>
      </c>
      <c r="C642" t="s">
        <v>103</v>
      </c>
      <c r="D642" t="s">
        <v>1368</v>
      </c>
      <c r="E642" t="s">
        <v>61</v>
      </c>
      <c r="F642">
        <v>36</v>
      </c>
      <c r="G642" t="s">
        <v>30</v>
      </c>
      <c r="H642" t="s">
        <v>31</v>
      </c>
      <c r="I642" t="s">
        <v>32</v>
      </c>
      <c r="J642" t="s">
        <v>33</v>
      </c>
      <c r="K642" t="s">
        <v>100</v>
      </c>
      <c r="L642">
        <v>6</v>
      </c>
      <c r="M642">
        <v>4</v>
      </c>
      <c r="N642" t="s">
        <v>35</v>
      </c>
      <c r="O642" t="s">
        <v>73</v>
      </c>
      <c r="P642" t="s">
        <v>82</v>
      </c>
      <c r="Q642">
        <v>29580</v>
      </c>
      <c r="R642">
        <v>1169.3399999999999</v>
      </c>
      <c r="S642">
        <v>1.6</v>
      </c>
      <c r="T642" t="s">
        <v>54</v>
      </c>
      <c r="U642" t="s">
        <v>93</v>
      </c>
      <c r="V642" t="s">
        <v>55</v>
      </c>
      <c r="W642" t="s">
        <v>56</v>
      </c>
      <c r="X642" t="s">
        <v>57</v>
      </c>
      <c r="Y642" t="s">
        <v>4089</v>
      </c>
      <c r="Z642" t="s">
        <v>94</v>
      </c>
      <c r="AA642" s="9">
        <f>Table1[[#This Row],[Date]]</f>
        <v>45567</v>
      </c>
    </row>
    <row r="643" spans="1:27" x14ac:dyDescent="0.25">
      <c r="A643" t="s">
        <v>1369</v>
      </c>
      <c r="B643" s="1">
        <v>45568</v>
      </c>
      <c r="C643" t="s">
        <v>103</v>
      </c>
      <c r="D643" t="s">
        <v>1370</v>
      </c>
      <c r="E643" t="s">
        <v>91</v>
      </c>
      <c r="F643">
        <v>60</v>
      </c>
      <c r="G643" t="s">
        <v>30</v>
      </c>
      <c r="H643" t="s">
        <v>48</v>
      </c>
      <c r="I643" t="s">
        <v>49</v>
      </c>
      <c r="J643" t="s">
        <v>33</v>
      </c>
      <c r="K643" t="s">
        <v>50</v>
      </c>
      <c r="L643">
        <v>11</v>
      </c>
      <c r="M643">
        <v>1</v>
      </c>
      <c r="N643" t="s">
        <v>80</v>
      </c>
      <c r="O643" t="s">
        <v>73</v>
      </c>
      <c r="P643" t="s">
        <v>53</v>
      </c>
      <c r="Q643">
        <v>45374.52</v>
      </c>
      <c r="R643">
        <v>268.26</v>
      </c>
      <c r="S643">
        <v>3</v>
      </c>
      <c r="T643" t="s">
        <v>64</v>
      </c>
      <c r="U643" t="s">
        <v>65</v>
      </c>
      <c r="V643" t="s">
        <v>55</v>
      </c>
      <c r="W643" t="s">
        <v>41</v>
      </c>
      <c r="X643" t="s">
        <v>57</v>
      </c>
      <c r="Y643" t="s">
        <v>113</v>
      </c>
      <c r="Z643" t="s">
        <v>94</v>
      </c>
      <c r="AA643" s="9">
        <f>Table1[[#This Row],[Date]]</f>
        <v>45568</v>
      </c>
    </row>
    <row r="644" spans="1:27" x14ac:dyDescent="0.25">
      <c r="A644" t="s">
        <v>1371</v>
      </c>
      <c r="B644" s="1">
        <v>45569</v>
      </c>
      <c r="C644" t="s">
        <v>45</v>
      </c>
      <c r="D644" t="s">
        <v>1372</v>
      </c>
      <c r="E644" t="s">
        <v>61</v>
      </c>
      <c r="F644">
        <v>69</v>
      </c>
      <c r="G644" t="s">
        <v>62</v>
      </c>
      <c r="H644" t="s">
        <v>31</v>
      </c>
      <c r="I644" t="s">
        <v>32</v>
      </c>
      <c r="J644" t="s">
        <v>33</v>
      </c>
      <c r="K644" t="s">
        <v>100</v>
      </c>
      <c r="L644">
        <v>7</v>
      </c>
      <c r="M644">
        <v>5</v>
      </c>
      <c r="N644" t="s">
        <v>72</v>
      </c>
      <c r="O644" t="s">
        <v>81</v>
      </c>
      <c r="P644" t="s">
        <v>63</v>
      </c>
      <c r="Q644">
        <v>26287.16</v>
      </c>
      <c r="R644">
        <v>2146.2800000000002</v>
      </c>
      <c r="S644">
        <v>2.6</v>
      </c>
      <c r="T644" t="s">
        <v>97</v>
      </c>
      <c r="U644" t="s">
        <v>39</v>
      </c>
      <c r="V644" t="s">
        <v>40</v>
      </c>
      <c r="W644" t="s">
        <v>101</v>
      </c>
      <c r="X644" t="s">
        <v>42</v>
      </c>
      <c r="Y644" t="s">
        <v>66</v>
      </c>
      <c r="Z644" t="s">
        <v>76</v>
      </c>
      <c r="AA644" s="9">
        <f>Table1[[#This Row],[Date]]</f>
        <v>45569</v>
      </c>
    </row>
    <row r="645" spans="1:27" x14ac:dyDescent="0.25">
      <c r="A645" t="s">
        <v>1373</v>
      </c>
      <c r="B645" s="1">
        <v>45570</v>
      </c>
      <c r="C645" t="s">
        <v>59</v>
      </c>
      <c r="D645" t="s">
        <v>1374</v>
      </c>
      <c r="E645" t="s">
        <v>29</v>
      </c>
      <c r="F645">
        <v>52</v>
      </c>
      <c r="G645" t="s">
        <v>70</v>
      </c>
      <c r="H645" t="s">
        <v>79</v>
      </c>
      <c r="I645" t="s">
        <v>49</v>
      </c>
      <c r="J645" t="s">
        <v>33</v>
      </c>
      <c r="K645" t="s">
        <v>34</v>
      </c>
      <c r="L645">
        <v>14</v>
      </c>
      <c r="M645">
        <v>1</v>
      </c>
      <c r="N645" t="s">
        <v>51</v>
      </c>
      <c r="O645" t="s">
        <v>52</v>
      </c>
      <c r="P645" t="s">
        <v>37</v>
      </c>
      <c r="Q645">
        <v>47247.01</v>
      </c>
      <c r="R645">
        <v>3941.03</v>
      </c>
      <c r="S645">
        <v>1.6</v>
      </c>
      <c r="T645" t="s">
        <v>54</v>
      </c>
      <c r="U645" t="s">
        <v>39</v>
      </c>
      <c r="V645" t="s">
        <v>40</v>
      </c>
      <c r="W645" t="s">
        <v>101</v>
      </c>
      <c r="X645" t="s">
        <v>57</v>
      </c>
      <c r="Y645" t="s">
        <v>113</v>
      </c>
      <c r="Z645" t="s">
        <v>84</v>
      </c>
      <c r="AA645" s="9">
        <f>Table1[[#This Row],[Date]]</f>
        <v>45570</v>
      </c>
    </row>
    <row r="646" spans="1:27" x14ac:dyDescent="0.25">
      <c r="A646" t="s">
        <v>1375</v>
      </c>
      <c r="B646" s="1">
        <v>45571</v>
      </c>
      <c r="C646" t="s">
        <v>45</v>
      </c>
      <c r="D646" t="s">
        <v>1376</v>
      </c>
      <c r="E646" t="s">
        <v>29</v>
      </c>
      <c r="F646">
        <v>57</v>
      </c>
      <c r="G646" t="s">
        <v>70</v>
      </c>
      <c r="H646" t="s">
        <v>4088</v>
      </c>
      <c r="I646" t="s">
        <v>49</v>
      </c>
      <c r="J646" t="s">
        <v>33</v>
      </c>
      <c r="K646" t="s">
        <v>118</v>
      </c>
      <c r="L646">
        <v>10</v>
      </c>
      <c r="M646">
        <v>4</v>
      </c>
      <c r="N646" t="s">
        <v>35</v>
      </c>
      <c r="O646" t="s">
        <v>73</v>
      </c>
      <c r="P646" t="s">
        <v>37</v>
      </c>
      <c r="Q646">
        <v>44917.81</v>
      </c>
      <c r="R646">
        <v>3576.41</v>
      </c>
      <c r="S646">
        <v>4.5999999999999996</v>
      </c>
      <c r="T646" t="s">
        <v>38</v>
      </c>
      <c r="U646" t="s">
        <v>39</v>
      </c>
      <c r="V646" t="s">
        <v>55</v>
      </c>
      <c r="W646" t="s">
        <v>101</v>
      </c>
      <c r="X646" t="s">
        <v>42</v>
      </c>
      <c r="Y646" t="s">
        <v>113</v>
      </c>
      <c r="Z646" t="s">
        <v>4089</v>
      </c>
      <c r="AA646" s="9">
        <f>Table1[[#This Row],[Date]]</f>
        <v>45571</v>
      </c>
    </row>
    <row r="647" spans="1:27" x14ac:dyDescent="0.25">
      <c r="A647" t="s">
        <v>1377</v>
      </c>
      <c r="B647" s="1">
        <v>45572</v>
      </c>
      <c r="C647" t="s">
        <v>59</v>
      </c>
      <c r="D647" t="s">
        <v>1378</v>
      </c>
      <c r="E647" t="s">
        <v>47</v>
      </c>
      <c r="F647">
        <v>31</v>
      </c>
      <c r="G647" t="s">
        <v>70</v>
      </c>
      <c r="H647" t="s">
        <v>4088</v>
      </c>
      <c r="I647" t="s">
        <v>49</v>
      </c>
      <c r="J647" t="s">
        <v>33</v>
      </c>
      <c r="K647" t="s">
        <v>118</v>
      </c>
      <c r="L647">
        <v>8</v>
      </c>
      <c r="M647">
        <v>5</v>
      </c>
      <c r="N647" t="s">
        <v>72</v>
      </c>
      <c r="O647" t="s">
        <v>36</v>
      </c>
      <c r="P647" t="s">
        <v>53</v>
      </c>
      <c r="Q647">
        <v>30093.61</v>
      </c>
      <c r="R647">
        <v>4303.97</v>
      </c>
      <c r="S647">
        <v>5</v>
      </c>
      <c r="T647" t="s">
        <v>38</v>
      </c>
      <c r="U647" t="s">
        <v>93</v>
      </c>
      <c r="V647" t="s">
        <v>83</v>
      </c>
      <c r="W647" t="s">
        <v>56</v>
      </c>
      <c r="X647" t="s">
        <v>42</v>
      </c>
      <c r="Y647" t="s">
        <v>4089</v>
      </c>
      <c r="Z647" t="s">
        <v>88</v>
      </c>
      <c r="AA647" s="9">
        <f>Table1[[#This Row],[Date]]</f>
        <v>45572</v>
      </c>
    </row>
    <row r="648" spans="1:27" x14ac:dyDescent="0.25">
      <c r="A648" t="s">
        <v>1379</v>
      </c>
      <c r="B648" s="1">
        <v>45573</v>
      </c>
      <c r="C648" t="s">
        <v>59</v>
      </c>
      <c r="D648" t="s">
        <v>1380</v>
      </c>
      <c r="E648" t="s">
        <v>91</v>
      </c>
      <c r="F648">
        <v>50</v>
      </c>
      <c r="G648" t="s">
        <v>30</v>
      </c>
      <c r="H648" t="s">
        <v>48</v>
      </c>
      <c r="I648" t="s">
        <v>49</v>
      </c>
      <c r="J648" t="s">
        <v>33</v>
      </c>
      <c r="K648" t="s">
        <v>50</v>
      </c>
      <c r="L648">
        <v>13</v>
      </c>
      <c r="M648">
        <v>3</v>
      </c>
      <c r="N648" t="s">
        <v>80</v>
      </c>
      <c r="O648" t="s">
        <v>81</v>
      </c>
      <c r="P648" t="s">
        <v>63</v>
      </c>
      <c r="Q648">
        <v>46892.99</v>
      </c>
      <c r="R648">
        <v>47.91</v>
      </c>
      <c r="S648">
        <v>3.3</v>
      </c>
      <c r="T648" t="s">
        <v>97</v>
      </c>
      <c r="U648" t="s">
        <v>87</v>
      </c>
      <c r="V648" t="s">
        <v>55</v>
      </c>
      <c r="W648" t="s">
        <v>101</v>
      </c>
      <c r="X648" t="s">
        <v>57</v>
      </c>
      <c r="Y648" t="s">
        <v>66</v>
      </c>
      <c r="Z648" t="s">
        <v>94</v>
      </c>
      <c r="AA648" s="9">
        <f>Table1[[#This Row],[Date]]</f>
        <v>45573</v>
      </c>
    </row>
    <row r="649" spans="1:27" x14ac:dyDescent="0.25">
      <c r="A649" t="s">
        <v>1381</v>
      </c>
      <c r="B649" s="1">
        <v>45574</v>
      </c>
      <c r="C649" t="s">
        <v>59</v>
      </c>
      <c r="D649" t="s">
        <v>1382</v>
      </c>
      <c r="E649" t="s">
        <v>29</v>
      </c>
      <c r="F649">
        <v>31</v>
      </c>
      <c r="G649" t="s">
        <v>70</v>
      </c>
      <c r="H649" t="s">
        <v>31</v>
      </c>
      <c r="I649" t="s">
        <v>32</v>
      </c>
      <c r="J649" t="s">
        <v>33</v>
      </c>
      <c r="K649" t="s">
        <v>100</v>
      </c>
      <c r="L649">
        <v>6</v>
      </c>
      <c r="M649">
        <v>3</v>
      </c>
      <c r="N649" t="s">
        <v>80</v>
      </c>
      <c r="O649" t="s">
        <v>52</v>
      </c>
      <c r="P649" t="s">
        <v>53</v>
      </c>
      <c r="Q649">
        <v>18185.169999999998</v>
      </c>
      <c r="R649">
        <v>4832.1000000000004</v>
      </c>
      <c r="S649">
        <v>4.0999999999999996</v>
      </c>
      <c r="T649" t="s">
        <v>92</v>
      </c>
      <c r="U649" t="s">
        <v>39</v>
      </c>
      <c r="V649" t="s">
        <v>55</v>
      </c>
      <c r="W649" t="s">
        <v>56</v>
      </c>
      <c r="X649" t="s">
        <v>42</v>
      </c>
      <c r="Y649" t="s">
        <v>4089</v>
      </c>
      <c r="Z649" t="s">
        <v>94</v>
      </c>
      <c r="AA649" s="9">
        <f>Table1[[#This Row],[Date]]</f>
        <v>45574</v>
      </c>
    </row>
    <row r="650" spans="1:27" x14ac:dyDescent="0.25">
      <c r="A650" t="s">
        <v>1383</v>
      </c>
      <c r="B650" s="1">
        <v>45575</v>
      </c>
      <c r="C650" t="s">
        <v>45</v>
      </c>
      <c r="D650" t="s">
        <v>1384</v>
      </c>
      <c r="E650" t="s">
        <v>47</v>
      </c>
      <c r="F650">
        <v>51</v>
      </c>
      <c r="G650" t="s">
        <v>62</v>
      </c>
      <c r="H650" t="s">
        <v>4087</v>
      </c>
      <c r="I650" t="s">
        <v>32</v>
      </c>
      <c r="J650" t="s">
        <v>33</v>
      </c>
      <c r="K650" t="s">
        <v>71</v>
      </c>
      <c r="L650">
        <v>3</v>
      </c>
      <c r="M650">
        <v>4</v>
      </c>
      <c r="N650" t="s">
        <v>51</v>
      </c>
      <c r="O650" t="s">
        <v>52</v>
      </c>
      <c r="P650" t="s">
        <v>53</v>
      </c>
      <c r="Q650">
        <v>20185.18</v>
      </c>
      <c r="R650">
        <v>1707.06</v>
      </c>
      <c r="S650">
        <v>4.4000000000000004</v>
      </c>
      <c r="T650" t="s">
        <v>92</v>
      </c>
      <c r="U650" t="s">
        <v>65</v>
      </c>
      <c r="V650" t="s">
        <v>74</v>
      </c>
      <c r="W650" t="s">
        <v>41</v>
      </c>
      <c r="X650" t="s">
        <v>42</v>
      </c>
      <c r="Y650" t="s">
        <v>113</v>
      </c>
      <c r="Z650" t="s">
        <v>94</v>
      </c>
      <c r="AA650" s="9">
        <f>Table1[[#This Row],[Date]]</f>
        <v>45575</v>
      </c>
    </row>
    <row r="651" spans="1:27" x14ac:dyDescent="0.25">
      <c r="A651" t="s">
        <v>1385</v>
      </c>
      <c r="B651" s="1">
        <v>45576</v>
      </c>
      <c r="C651" t="s">
        <v>59</v>
      </c>
      <c r="D651" t="s">
        <v>1386</v>
      </c>
      <c r="E651" t="s">
        <v>47</v>
      </c>
      <c r="F651">
        <v>21</v>
      </c>
      <c r="G651" t="s">
        <v>30</v>
      </c>
      <c r="H651" t="s">
        <v>31</v>
      </c>
      <c r="I651" t="s">
        <v>32</v>
      </c>
      <c r="J651" t="s">
        <v>33</v>
      </c>
      <c r="K651" t="s">
        <v>100</v>
      </c>
      <c r="L651">
        <v>5</v>
      </c>
      <c r="M651">
        <v>5</v>
      </c>
      <c r="N651" t="s">
        <v>72</v>
      </c>
      <c r="O651" t="s">
        <v>52</v>
      </c>
      <c r="P651" t="s">
        <v>63</v>
      </c>
      <c r="Q651">
        <v>5137.46</v>
      </c>
      <c r="R651">
        <v>4951.99</v>
      </c>
      <c r="S651">
        <v>3.8</v>
      </c>
      <c r="T651" t="s">
        <v>92</v>
      </c>
      <c r="U651" t="s">
        <v>93</v>
      </c>
      <c r="V651" t="s">
        <v>83</v>
      </c>
      <c r="W651" t="s">
        <v>101</v>
      </c>
      <c r="X651" t="s">
        <v>42</v>
      </c>
      <c r="Y651" t="s">
        <v>113</v>
      </c>
      <c r="Z651" t="s">
        <v>84</v>
      </c>
      <c r="AA651" s="9">
        <f>Table1[[#This Row],[Date]]</f>
        <v>45576</v>
      </c>
    </row>
    <row r="652" spans="1:27" x14ac:dyDescent="0.25">
      <c r="A652" t="s">
        <v>1387</v>
      </c>
      <c r="B652" s="1">
        <v>45577</v>
      </c>
      <c r="C652" t="s">
        <v>27</v>
      </c>
      <c r="D652" t="s">
        <v>1388</v>
      </c>
      <c r="E652" t="s">
        <v>61</v>
      </c>
      <c r="F652">
        <v>41</v>
      </c>
      <c r="G652" t="s">
        <v>30</v>
      </c>
      <c r="H652" t="s">
        <v>79</v>
      </c>
      <c r="I652" t="s">
        <v>49</v>
      </c>
      <c r="J652" t="s">
        <v>33</v>
      </c>
      <c r="K652" t="s">
        <v>34</v>
      </c>
      <c r="L652">
        <v>3</v>
      </c>
      <c r="M652">
        <v>3</v>
      </c>
      <c r="N652" t="s">
        <v>35</v>
      </c>
      <c r="O652" t="s">
        <v>73</v>
      </c>
      <c r="P652" t="s">
        <v>82</v>
      </c>
      <c r="Q652">
        <v>30692.44</v>
      </c>
      <c r="R652">
        <v>1263.0999999999999</v>
      </c>
      <c r="S652">
        <v>1.2</v>
      </c>
      <c r="T652" t="s">
        <v>54</v>
      </c>
      <c r="U652" t="s">
        <v>87</v>
      </c>
      <c r="V652" t="s">
        <v>40</v>
      </c>
      <c r="W652" t="s">
        <v>56</v>
      </c>
      <c r="X652" t="s">
        <v>42</v>
      </c>
      <c r="Y652" t="s">
        <v>4089</v>
      </c>
      <c r="Z652" t="s">
        <v>76</v>
      </c>
      <c r="AA652" s="9">
        <f>Table1[[#This Row],[Date]]</f>
        <v>45577</v>
      </c>
    </row>
    <row r="653" spans="1:27" x14ac:dyDescent="0.25">
      <c r="A653" t="s">
        <v>1389</v>
      </c>
      <c r="B653" s="1">
        <v>45578</v>
      </c>
      <c r="C653" t="s">
        <v>45</v>
      </c>
      <c r="D653" t="s">
        <v>1390</v>
      </c>
      <c r="E653" t="s">
        <v>61</v>
      </c>
      <c r="F653">
        <v>46</v>
      </c>
      <c r="G653" t="s">
        <v>70</v>
      </c>
      <c r="H653" t="s">
        <v>4087</v>
      </c>
      <c r="I653" t="s">
        <v>32</v>
      </c>
      <c r="J653" t="s">
        <v>33</v>
      </c>
      <c r="K653" t="s">
        <v>71</v>
      </c>
      <c r="L653">
        <v>4</v>
      </c>
      <c r="M653">
        <v>4</v>
      </c>
      <c r="N653" t="s">
        <v>72</v>
      </c>
      <c r="O653" t="s">
        <v>52</v>
      </c>
      <c r="P653" t="s">
        <v>82</v>
      </c>
      <c r="Q653">
        <v>36930.43</v>
      </c>
      <c r="R653">
        <v>2357.6799999999998</v>
      </c>
      <c r="S653">
        <v>1.6</v>
      </c>
      <c r="T653" t="s">
        <v>97</v>
      </c>
      <c r="U653" t="s">
        <v>65</v>
      </c>
      <c r="V653" t="s">
        <v>55</v>
      </c>
      <c r="W653" t="s">
        <v>101</v>
      </c>
      <c r="X653" t="s">
        <v>42</v>
      </c>
      <c r="Y653" t="s">
        <v>43</v>
      </c>
      <c r="Z653" t="s">
        <v>84</v>
      </c>
      <c r="AA653" s="9">
        <f>Table1[[#This Row],[Date]]</f>
        <v>45578</v>
      </c>
    </row>
    <row r="654" spans="1:27" x14ac:dyDescent="0.25">
      <c r="A654" t="s">
        <v>1391</v>
      </c>
      <c r="B654" s="1">
        <v>45579</v>
      </c>
      <c r="C654" t="s">
        <v>27</v>
      </c>
      <c r="D654" t="s">
        <v>1392</v>
      </c>
      <c r="E654" t="s">
        <v>47</v>
      </c>
      <c r="F654">
        <v>36</v>
      </c>
      <c r="G654" t="s">
        <v>62</v>
      </c>
      <c r="H654" t="s">
        <v>4088</v>
      </c>
      <c r="I654" t="s">
        <v>49</v>
      </c>
      <c r="J654" t="s">
        <v>33</v>
      </c>
      <c r="K654" t="s">
        <v>118</v>
      </c>
      <c r="L654">
        <v>11</v>
      </c>
      <c r="M654">
        <v>4</v>
      </c>
      <c r="N654" t="s">
        <v>80</v>
      </c>
      <c r="O654" t="s">
        <v>73</v>
      </c>
      <c r="P654" t="s">
        <v>63</v>
      </c>
      <c r="Q654">
        <v>39355.4</v>
      </c>
      <c r="R654">
        <v>1769.64</v>
      </c>
      <c r="S654">
        <v>1.3</v>
      </c>
      <c r="T654" t="s">
        <v>54</v>
      </c>
      <c r="U654" t="s">
        <v>65</v>
      </c>
      <c r="V654" t="s">
        <v>83</v>
      </c>
      <c r="W654" t="s">
        <v>101</v>
      </c>
      <c r="X654" t="s">
        <v>57</v>
      </c>
      <c r="Y654" t="s">
        <v>43</v>
      </c>
      <c r="Z654" t="s">
        <v>94</v>
      </c>
      <c r="AA654" s="9">
        <f>Table1[[#This Row],[Date]]</f>
        <v>45579</v>
      </c>
    </row>
    <row r="655" spans="1:27" x14ac:dyDescent="0.25">
      <c r="A655" t="s">
        <v>1393</v>
      </c>
      <c r="B655" s="1">
        <v>45580</v>
      </c>
      <c r="C655" t="s">
        <v>59</v>
      </c>
      <c r="D655" t="s">
        <v>1394</v>
      </c>
      <c r="E655" t="s">
        <v>61</v>
      </c>
      <c r="F655">
        <v>23</v>
      </c>
      <c r="G655" t="s">
        <v>30</v>
      </c>
      <c r="H655" t="s">
        <v>48</v>
      </c>
      <c r="I655" t="s">
        <v>49</v>
      </c>
      <c r="J655" t="s">
        <v>33</v>
      </c>
      <c r="K655" t="s">
        <v>50</v>
      </c>
      <c r="L655">
        <v>13</v>
      </c>
      <c r="M655">
        <v>1</v>
      </c>
      <c r="N655" t="s">
        <v>35</v>
      </c>
      <c r="O655" t="s">
        <v>81</v>
      </c>
      <c r="P655" t="s">
        <v>53</v>
      </c>
      <c r="Q655">
        <v>10041.370000000001</v>
      </c>
      <c r="R655">
        <v>1778.8</v>
      </c>
      <c r="S655">
        <v>1</v>
      </c>
      <c r="T655" t="s">
        <v>54</v>
      </c>
      <c r="U655" t="s">
        <v>93</v>
      </c>
      <c r="V655" t="s">
        <v>40</v>
      </c>
      <c r="W655" t="s">
        <v>41</v>
      </c>
      <c r="X655" t="s">
        <v>57</v>
      </c>
      <c r="Y655" t="s">
        <v>4089</v>
      </c>
      <c r="Z655" t="s">
        <v>4089</v>
      </c>
      <c r="AA655" s="9">
        <f>Table1[[#This Row],[Date]]</f>
        <v>45580</v>
      </c>
    </row>
    <row r="656" spans="1:27" x14ac:dyDescent="0.25">
      <c r="A656" t="s">
        <v>1395</v>
      </c>
      <c r="B656" s="1">
        <v>45581</v>
      </c>
      <c r="C656" t="s">
        <v>103</v>
      </c>
      <c r="D656" t="s">
        <v>1396</v>
      </c>
      <c r="E656" t="s">
        <v>29</v>
      </c>
      <c r="F656">
        <v>50</v>
      </c>
      <c r="G656" t="s">
        <v>30</v>
      </c>
      <c r="H656" t="s">
        <v>48</v>
      </c>
      <c r="I656" t="s">
        <v>49</v>
      </c>
      <c r="J656" t="s">
        <v>33</v>
      </c>
      <c r="K656" t="s">
        <v>50</v>
      </c>
      <c r="L656">
        <v>4</v>
      </c>
      <c r="M656">
        <v>3</v>
      </c>
      <c r="N656" t="s">
        <v>80</v>
      </c>
      <c r="O656" t="s">
        <v>81</v>
      </c>
      <c r="P656" t="s">
        <v>37</v>
      </c>
      <c r="Q656">
        <v>23875.48</v>
      </c>
      <c r="R656">
        <v>4211.41</v>
      </c>
      <c r="S656">
        <v>2.2000000000000002</v>
      </c>
      <c r="T656" t="s">
        <v>97</v>
      </c>
      <c r="U656" t="s">
        <v>93</v>
      </c>
      <c r="V656" t="s">
        <v>74</v>
      </c>
      <c r="W656" t="s">
        <v>41</v>
      </c>
      <c r="X656" t="s">
        <v>42</v>
      </c>
      <c r="Y656" t="s">
        <v>75</v>
      </c>
      <c r="Z656" t="s">
        <v>94</v>
      </c>
      <c r="AA656" s="9">
        <f>Table1[[#This Row],[Date]]</f>
        <v>45581</v>
      </c>
    </row>
    <row r="657" spans="1:27" x14ac:dyDescent="0.25">
      <c r="A657" t="s">
        <v>1397</v>
      </c>
      <c r="B657" s="1">
        <v>45582</v>
      </c>
      <c r="C657" t="s">
        <v>59</v>
      </c>
      <c r="D657" t="s">
        <v>1398</v>
      </c>
      <c r="E657" t="s">
        <v>69</v>
      </c>
      <c r="F657">
        <v>66</v>
      </c>
      <c r="G657" t="s">
        <v>70</v>
      </c>
      <c r="H657" t="s">
        <v>4088</v>
      </c>
      <c r="I657" t="s">
        <v>49</v>
      </c>
      <c r="J657" t="s">
        <v>33</v>
      </c>
      <c r="K657" t="s">
        <v>118</v>
      </c>
      <c r="L657">
        <v>5</v>
      </c>
      <c r="M657">
        <v>5</v>
      </c>
      <c r="N657" t="s">
        <v>80</v>
      </c>
      <c r="O657" t="s">
        <v>52</v>
      </c>
      <c r="P657" t="s">
        <v>53</v>
      </c>
      <c r="Q657">
        <v>11312.57</v>
      </c>
      <c r="R657">
        <v>3732.09</v>
      </c>
      <c r="S657">
        <v>2.6</v>
      </c>
      <c r="T657" t="s">
        <v>97</v>
      </c>
      <c r="U657" t="s">
        <v>93</v>
      </c>
      <c r="V657" t="s">
        <v>74</v>
      </c>
      <c r="W657" t="s">
        <v>56</v>
      </c>
      <c r="X657" t="s">
        <v>42</v>
      </c>
      <c r="Y657" t="s">
        <v>75</v>
      </c>
      <c r="Z657" t="s">
        <v>4089</v>
      </c>
      <c r="AA657" s="9">
        <f>Table1[[#This Row],[Date]]</f>
        <v>45582</v>
      </c>
    </row>
    <row r="658" spans="1:27" x14ac:dyDescent="0.25">
      <c r="A658" t="s">
        <v>1399</v>
      </c>
      <c r="B658" s="1">
        <v>45583</v>
      </c>
      <c r="C658" t="s">
        <v>27</v>
      </c>
      <c r="D658" t="s">
        <v>1400</v>
      </c>
      <c r="E658" t="s">
        <v>29</v>
      </c>
      <c r="F658">
        <v>57</v>
      </c>
      <c r="G658" t="s">
        <v>70</v>
      </c>
      <c r="H658" t="s">
        <v>79</v>
      </c>
      <c r="I658" t="s">
        <v>49</v>
      </c>
      <c r="J658" t="s">
        <v>33</v>
      </c>
      <c r="K658" t="s">
        <v>34</v>
      </c>
      <c r="L658">
        <v>7</v>
      </c>
      <c r="M658">
        <v>3</v>
      </c>
      <c r="N658" t="s">
        <v>72</v>
      </c>
      <c r="O658" t="s">
        <v>81</v>
      </c>
      <c r="P658" t="s">
        <v>82</v>
      </c>
      <c r="Q658">
        <v>34119.99</v>
      </c>
      <c r="R658">
        <v>4960.76</v>
      </c>
      <c r="S658">
        <v>2</v>
      </c>
      <c r="T658" t="s">
        <v>64</v>
      </c>
      <c r="U658" t="s">
        <v>39</v>
      </c>
      <c r="V658" t="s">
        <v>83</v>
      </c>
      <c r="W658" t="s">
        <v>56</v>
      </c>
      <c r="X658" t="s">
        <v>57</v>
      </c>
      <c r="Y658" t="s">
        <v>43</v>
      </c>
      <c r="Z658" t="s">
        <v>4089</v>
      </c>
      <c r="AA658" s="9">
        <f>Table1[[#This Row],[Date]]</f>
        <v>45583</v>
      </c>
    </row>
    <row r="659" spans="1:27" x14ac:dyDescent="0.25">
      <c r="A659" t="s">
        <v>1401</v>
      </c>
      <c r="B659" s="1">
        <v>45584</v>
      </c>
      <c r="C659" t="s">
        <v>27</v>
      </c>
      <c r="D659" t="s">
        <v>1402</v>
      </c>
      <c r="E659" t="s">
        <v>47</v>
      </c>
      <c r="F659">
        <v>36</v>
      </c>
      <c r="G659" t="s">
        <v>62</v>
      </c>
      <c r="H659" t="s">
        <v>4088</v>
      </c>
      <c r="I659" t="s">
        <v>49</v>
      </c>
      <c r="J659" t="s">
        <v>33</v>
      </c>
      <c r="K659" t="s">
        <v>118</v>
      </c>
      <c r="L659">
        <v>13</v>
      </c>
      <c r="M659">
        <v>3</v>
      </c>
      <c r="N659" t="s">
        <v>51</v>
      </c>
      <c r="O659" t="s">
        <v>36</v>
      </c>
      <c r="P659" t="s">
        <v>63</v>
      </c>
      <c r="Q659">
        <v>10423.48</v>
      </c>
      <c r="R659">
        <v>3067.57</v>
      </c>
      <c r="S659">
        <v>1.3</v>
      </c>
      <c r="T659" t="s">
        <v>54</v>
      </c>
      <c r="U659" t="s">
        <v>87</v>
      </c>
      <c r="V659" t="s">
        <v>55</v>
      </c>
      <c r="W659" t="s">
        <v>56</v>
      </c>
      <c r="X659" t="s">
        <v>42</v>
      </c>
      <c r="Y659" t="s">
        <v>66</v>
      </c>
      <c r="Z659" t="s">
        <v>94</v>
      </c>
      <c r="AA659" s="9">
        <f>Table1[[#This Row],[Date]]</f>
        <v>45584</v>
      </c>
    </row>
    <row r="660" spans="1:27" x14ac:dyDescent="0.25">
      <c r="A660" t="s">
        <v>1403</v>
      </c>
      <c r="B660" s="1">
        <v>45585</v>
      </c>
      <c r="C660" t="s">
        <v>45</v>
      </c>
      <c r="D660" t="s">
        <v>1404</v>
      </c>
      <c r="E660" t="s">
        <v>47</v>
      </c>
      <c r="F660">
        <v>18</v>
      </c>
      <c r="G660" t="s">
        <v>70</v>
      </c>
      <c r="H660" t="s">
        <v>79</v>
      </c>
      <c r="I660" t="s">
        <v>49</v>
      </c>
      <c r="J660" t="s">
        <v>33</v>
      </c>
      <c r="K660" t="s">
        <v>34</v>
      </c>
      <c r="L660">
        <v>4</v>
      </c>
      <c r="M660">
        <v>3</v>
      </c>
      <c r="N660" t="s">
        <v>80</v>
      </c>
      <c r="O660" t="s">
        <v>36</v>
      </c>
      <c r="P660" t="s">
        <v>63</v>
      </c>
      <c r="Q660">
        <v>45495.69</v>
      </c>
      <c r="R660">
        <v>2316.2800000000002</v>
      </c>
      <c r="S660">
        <v>3.1</v>
      </c>
      <c r="T660" t="s">
        <v>64</v>
      </c>
      <c r="U660" t="s">
        <v>39</v>
      </c>
      <c r="V660" t="s">
        <v>40</v>
      </c>
      <c r="W660" t="s">
        <v>41</v>
      </c>
      <c r="X660" t="s">
        <v>57</v>
      </c>
      <c r="Y660" t="s">
        <v>113</v>
      </c>
      <c r="Z660" t="s">
        <v>94</v>
      </c>
      <c r="AA660" s="9">
        <f>Table1[[#This Row],[Date]]</f>
        <v>45585</v>
      </c>
    </row>
    <row r="661" spans="1:27" x14ac:dyDescent="0.25">
      <c r="A661" t="s">
        <v>1405</v>
      </c>
      <c r="B661" s="1">
        <v>45586</v>
      </c>
      <c r="C661" t="s">
        <v>103</v>
      </c>
      <c r="D661" t="s">
        <v>1406</v>
      </c>
      <c r="E661" t="s">
        <v>29</v>
      </c>
      <c r="F661">
        <v>22</v>
      </c>
      <c r="G661" t="s">
        <v>62</v>
      </c>
      <c r="H661" t="s">
        <v>4087</v>
      </c>
      <c r="I661" t="s">
        <v>32</v>
      </c>
      <c r="J661" t="s">
        <v>33</v>
      </c>
      <c r="K661" t="s">
        <v>71</v>
      </c>
      <c r="L661">
        <v>11</v>
      </c>
      <c r="M661">
        <v>4</v>
      </c>
      <c r="N661" t="s">
        <v>72</v>
      </c>
      <c r="O661" t="s">
        <v>73</v>
      </c>
      <c r="P661" t="s">
        <v>63</v>
      </c>
      <c r="Q661">
        <v>13839.83</v>
      </c>
      <c r="R661">
        <v>450.37</v>
      </c>
      <c r="S661">
        <v>2.1</v>
      </c>
      <c r="T661" t="s">
        <v>64</v>
      </c>
      <c r="U661" t="s">
        <v>93</v>
      </c>
      <c r="V661" t="s">
        <v>83</v>
      </c>
      <c r="W661" t="s">
        <v>56</v>
      </c>
      <c r="X661" t="s">
        <v>57</v>
      </c>
      <c r="Y661" t="s">
        <v>66</v>
      </c>
      <c r="Z661" t="s">
        <v>4089</v>
      </c>
      <c r="AA661" s="9">
        <f>Table1[[#This Row],[Date]]</f>
        <v>45586</v>
      </c>
    </row>
    <row r="662" spans="1:27" x14ac:dyDescent="0.25">
      <c r="A662" t="s">
        <v>1407</v>
      </c>
      <c r="B662" s="1">
        <v>45587</v>
      </c>
      <c r="C662" t="s">
        <v>45</v>
      </c>
      <c r="D662" t="s">
        <v>1408</v>
      </c>
      <c r="E662" t="s">
        <v>61</v>
      </c>
      <c r="F662">
        <v>44</v>
      </c>
      <c r="G662" t="s">
        <v>30</v>
      </c>
      <c r="H662" t="s">
        <v>4088</v>
      </c>
      <c r="I662" t="s">
        <v>49</v>
      </c>
      <c r="J662" t="s">
        <v>33</v>
      </c>
      <c r="K662" t="s">
        <v>118</v>
      </c>
      <c r="L662">
        <v>2</v>
      </c>
      <c r="M662">
        <v>2</v>
      </c>
      <c r="N662" t="s">
        <v>35</v>
      </c>
      <c r="O662" t="s">
        <v>52</v>
      </c>
      <c r="P662" t="s">
        <v>82</v>
      </c>
      <c r="Q662">
        <v>16695.91</v>
      </c>
      <c r="R662">
        <v>4982.8100000000004</v>
      </c>
      <c r="S662">
        <v>4.2</v>
      </c>
      <c r="T662" t="s">
        <v>92</v>
      </c>
      <c r="U662" t="s">
        <v>93</v>
      </c>
      <c r="V662" t="s">
        <v>74</v>
      </c>
      <c r="W662" t="s">
        <v>41</v>
      </c>
      <c r="X662" t="s">
        <v>57</v>
      </c>
      <c r="Y662" t="s">
        <v>43</v>
      </c>
      <c r="Z662" t="s">
        <v>84</v>
      </c>
      <c r="AA662" s="9">
        <f>Table1[[#This Row],[Date]]</f>
        <v>45587</v>
      </c>
    </row>
    <row r="663" spans="1:27" x14ac:dyDescent="0.25">
      <c r="A663" t="s">
        <v>1409</v>
      </c>
      <c r="B663" s="1">
        <v>45588</v>
      </c>
      <c r="C663" t="s">
        <v>27</v>
      </c>
      <c r="D663" t="s">
        <v>1410</v>
      </c>
      <c r="E663" t="s">
        <v>61</v>
      </c>
      <c r="F663">
        <v>33</v>
      </c>
      <c r="G663" t="s">
        <v>62</v>
      </c>
      <c r="H663" t="s">
        <v>79</v>
      </c>
      <c r="I663" t="s">
        <v>49</v>
      </c>
      <c r="J663" t="s">
        <v>33</v>
      </c>
      <c r="K663" t="s">
        <v>34</v>
      </c>
      <c r="L663">
        <v>2</v>
      </c>
      <c r="M663">
        <v>2</v>
      </c>
      <c r="N663" t="s">
        <v>51</v>
      </c>
      <c r="O663" t="s">
        <v>73</v>
      </c>
      <c r="P663" t="s">
        <v>53</v>
      </c>
      <c r="Q663">
        <v>42992.6</v>
      </c>
      <c r="R663">
        <v>2757.65</v>
      </c>
      <c r="S663">
        <v>1</v>
      </c>
      <c r="T663" t="s">
        <v>97</v>
      </c>
      <c r="U663" t="s">
        <v>93</v>
      </c>
      <c r="V663" t="s">
        <v>40</v>
      </c>
      <c r="W663" t="s">
        <v>41</v>
      </c>
      <c r="X663" t="s">
        <v>42</v>
      </c>
      <c r="Y663" t="s">
        <v>4089</v>
      </c>
      <c r="Z663" t="s">
        <v>84</v>
      </c>
      <c r="AA663" s="9">
        <f>Table1[[#This Row],[Date]]</f>
        <v>45588</v>
      </c>
    </row>
    <row r="664" spans="1:27" x14ac:dyDescent="0.25">
      <c r="A664" t="s">
        <v>1411</v>
      </c>
      <c r="B664" s="1">
        <v>45589</v>
      </c>
      <c r="C664" t="s">
        <v>59</v>
      </c>
      <c r="D664" t="s">
        <v>1412</v>
      </c>
      <c r="E664" t="s">
        <v>47</v>
      </c>
      <c r="F664">
        <v>23</v>
      </c>
      <c r="G664" t="s">
        <v>62</v>
      </c>
      <c r="H664" t="s">
        <v>4087</v>
      </c>
      <c r="I664" t="s">
        <v>32</v>
      </c>
      <c r="J664" t="s">
        <v>33</v>
      </c>
      <c r="K664" t="s">
        <v>71</v>
      </c>
      <c r="L664">
        <v>10</v>
      </c>
      <c r="M664">
        <v>1</v>
      </c>
      <c r="N664" t="s">
        <v>80</v>
      </c>
      <c r="O664" t="s">
        <v>81</v>
      </c>
      <c r="P664" t="s">
        <v>63</v>
      </c>
      <c r="Q664">
        <v>24547.98</v>
      </c>
      <c r="R664">
        <v>3502.39</v>
      </c>
      <c r="S664">
        <v>4.4000000000000004</v>
      </c>
      <c r="T664" t="s">
        <v>97</v>
      </c>
      <c r="U664" t="s">
        <v>39</v>
      </c>
      <c r="V664" t="s">
        <v>40</v>
      </c>
      <c r="W664" t="s">
        <v>101</v>
      </c>
      <c r="X664" t="s">
        <v>42</v>
      </c>
      <c r="Y664" t="s">
        <v>75</v>
      </c>
      <c r="Z664" t="s">
        <v>84</v>
      </c>
      <c r="AA664" s="9">
        <f>Table1[[#This Row],[Date]]</f>
        <v>45589</v>
      </c>
    </row>
    <row r="665" spans="1:27" x14ac:dyDescent="0.25">
      <c r="A665" t="s">
        <v>1413</v>
      </c>
      <c r="B665" s="1">
        <v>45590</v>
      </c>
      <c r="C665" t="s">
        <v>103</v>
      </c>
      <c r="D665" t="s">
        <v>1414</v>
      </c>
      <c r="E665" t="s">
        <v>91</v>
      </c>
      <c r="F665">
        <v>57</v>
      </c>
      <c r="G665" t="s">
        <v>62</v>
      </c>
      <c r="H665" t="s">
        <v>4088</v>
      </c>
      <c r="I665" t="s">
        <v>49</v>
      </c>
      <c r="J665" t="s">
        <v>33</v>
      </c>
      <c r="K665" t="s">
        <v>118</v>
      </c>
      <c r="L665">
        <v>10</v>
      </c>
      <c r="M665">
        <v>3</v>
      </c>
      <c r="N665" t="s">
        <v>80</v>
      </c>
      <c r="O665" t="s">
        <v>52</v>
      </c>
      <c r="P665" t="s">
        <v>37</v>
      </c>
      <c r="Q665">
        <v>4127.8100000000004</v>
      </c>
      <c r="R665">
        <v>2033.71</v>
      </c>
      <c r="S665">
        <v>4.8</v>
      </c>
      <c r="T665" t="s">
        <v>38</v>
      </c>
      <c r="U665" t="s">
        <v>65</v>
      </c>
      <c r="V665" t="s">
        <v>55</v>
      </c>
      <c r="W665" t="s">
        <v>101</v>
      </c>
      <c r="X665" t="s">
        <v>42</v>
      </c>
      <c r="Y665" t="s">
        <v>43</v>
      </c>
      <c r="Z665" t="s">
        <v>88</v>
      </c>
      <c r="AA665" s="9">
        <f>Table1[[#This Row],[Date]]</f>
        <v>45590</v>
      </c>
    </row>
    <row r="666" spans="1:27" x14ac:dyDescent="0.25">
      <c r="A666" t="s">
        <v>1415</v>
      </c>
      <c r="B666" s="1">
        <v>45591</v>
      </c>
      <c r="C666" t="s">
        <v>59</v>
      </c>
      <c r="D666" t="s">
        <v>1416</v>
      </c>
      <c r="E666" t="s">
        <v>61</v>
      </c>
      <c r="F666">
        <v>30</v>
      </c>
      <c r="G666" t="s">
        <v>30</v>
      </c>
      <c r="H666" t="s">
        <v>48</v>
      </c>
      <c r="I666" t="s">
        <v>49</v>
      </c>
      <c r="J666" t="s">
        <v>33</v>
      </c>
      <c r="K666" t="s">
        <v>50</v>
      </c>
      <c r="L666">
        <v>6</v>
      </c>
      <c r="M666">
        <v>2</v>
      </c>
      <c r="N666" t="s">
        <v>35</v>
      </c>
      <c r="O666" t="s">
        <v>73</v>
      </c>
      <c r="P666" t="s">
        <v>63</v>
      </c>
      <c r="Q666">
        <v>26245.55</v>
      </c>
      <c r="R666">
        <v>2738.58</v>
      </c>
      <c r="S666">
        <v>3.9</v>
      </c>
      <c r="T666" t="s">
        <v>92</v>
      </c>
      <c r="U666" t="s">
        <v>93</v>
      </c>
      <c r="V666" t="s">
        <v>74</v>
      </c>
      <c r="W666" t="s">
        <v>56</v>
      </c>
      <c r="X666" t="s">
        <v>42</v>
      </c>
      <c r="Y666" t="s">
        <v>66</v>
      </c>
      <c r="Z666" t="s">
        <v>4089</v>
      </c>
      <c r="AA666" s="9">
        <f>Table1[[#This Row],[Date]]</f>
        <v>45591</v>
      </c>
    </row>
    <row r="667" spans="1:27" x14ac:dyDescent="0.25">
      <c r="A667" t="s">
        <v>1417</v>
      </c>
      <c r="B667" s="1">
        <v>45592</v>
      </c>
      <c r="C667" t="s">
        <v>59</v>
      </c>
      <c r="D667" t="s">
        <v>1418</v>
      </c>
      <c r="E667" t="s">
        <v>29</v>
      </c>
      <c r="F667">
        <v>65</v>
      </c>
      <c r="G667" t="s">
        <v>70</v>
      </c>
      <c r="H667" t="s">
        <v>4088</v>
      </c>
      <c r="I667" t="s">
        <v>49</v>
      </c>
      <c r="J667" t="s">
        <v>33</v>
      </c>
      <c r="K667" t="s">
        <v>118</v>
      </c>
      <c r="L667">
        <v>10</v>
      </c>
      <c r="M667">
        <v>1</v>
      </c>
      <c r="N667" t="s">
        <v>72</v>
      </c>
      <c r="O667" t="s">
        <v>52</v>
      </c>
      <c r="P667" t="s">
        <v>53</v>
      </c>
      <c r="Q667">
        <v>6973.54</v>
      </c>
      <c r="R667">
        <v>4712.8900000000003</v>
      </c>
      <c r="S667">
        <v>3.9</v>
      </c>
      <c r="T667" t="s">
        <v>97</v>
      </c>
      <c r="U667" t="s">
        <v>39</v>
      </c>
      <c r="V667" t="s">
        <v>74</v>
      </c>
      <c r="W667" t="s">
        <v>41</v>
      </c>
      <c r="X667" t="s">
        <v>57</v>
      </c>
      <c r="Y667" t="s">
        <v>66</v>
      </c>
      <c r="Z667" t="s">
        <v>88</v>
      </c>
      <c r="AA667" s="9">
        <f>Table1[[#This Row],[Date]]</f>
        <v>45592</v>
      </c>
    </row>
    <row r="668" spans="1:27" x14ac:dyDescent="0.25">
      <c r="A668" t="s">
        <v>1419</v>
      </c>
      <c r="B668" s="1">
        <v>45593</v>
      </c>
      <c r="C668" t="s">
        <v>103</v>
      </c>
      <c r="D668" t="s">
        <v>1420</v>
      </c>
      <c r="E668" t="s">
        <v>61</v>
      </c>
      <c r="F668">
        <v>52</v>
      </c>
      <c r="G668" t="s">
        <v>30</v>
      </c>
      <c r="H668" t="s">
        <v>31</v>
      </c>
      <c r="I668" t="s">
        <v>32</v>
      </c>
      <c r="J668" t="s">
        <v>33</v>
      </c>
      <c r="K668" t="s">
        <v>100</v>
      </c>
      <c r="L668">
        <v>12</v>
      </c>
      <c r="M668">
        <v>4</v>
      </c>
      <c r="N668" t="s">
        <v>80</v>
      </c>
      <c r="O668" t="s">
        <v>52</v>
      </c>
      <c r="P668" t="s">
        <v>82</v>
      </c>
      <c r="Q668">
        <v>49311.199999999997</v>
      </c>
      <c r="R668">
        <v>832.1</v>
      </c>
      <c r="S668">
        <v>4.7</v>
      </c>
      <c r="T668" t="s">
        <v>97</v>
      </c>
      <c r="U668" t="s">
        <v>93</v>
      </c>
      <c r="V668" t="s">
        <v>74</v>
      </c>
      <c r="W668" t="s">
        <v>41</v>
      </c>
      <c r="X668" t="s">
        <v>42</v>
      </c>
      <c r="Y668" t="s">
        <v>43</v>
      </c>
      <c r="Z668" t="s">
        <v>88</v>
      </c>
      <c r="AA668" s="9">
        <f>Table1[[#This Row],[Date]]</f>
        <v>45593</v>
      </c>
    </row>
    <row r="669" spans="1:27" x14ac:dyDescent="0.25">
      <c r="A669" t="s">
        <v>1421</v>
      </c>
      <c r="B669" s="1">
        <v>45594</v>
      </c>
      <c r="C669" t="s">
        <v>45</v>
      </c>
      <c r="D669" t="s">
        <v>1422</v>
      </c>
      <c r="E669" t="s">
        <v>29</v>
      </c>
      <c r="F669">
        <v>36</v>
      </c>
      <c r="G669" t="s">
        <v>70</v>
      </c>
      <c r="H669" t="s">
        <v>4088</v>
      </c>
      <c r="I669" t="s">
        <v>49</v>
      </c>
      <c r="J669" t="s">
        <v>33</v>
      </c>
      <c r="K669" t="s">
        <v>118</v>
      </c>
      <c r="L669">
        <v>8</v>
      </c>
      <c r="M669">
        <v>3</v>
      </c>
      <c r="N669" t="s">
        <v>35</v>
      </c>
      <c r="O669" t="s">
        <v>73</v>
      </c>
      <c r="P669" t="s">
        <v>37</v>
      </c>
      <c r="Q669">
        <v>30641.24</v>
      </c>
      <c r="R669">
        <v>1461.86</v>
      </c>
      <c r="S669">
        <v>1.8</v>
      </c>
      <c r="T669" t="s">
        <v>54</v>
      </c>
      <c r="U669" t="s">
        <v>39</v>
      </c>
      <c r="V669" t="s">
        <v>40</v>
      </c>
      <c r="W669" t="s">
        <v>41</v>
      </c>
      <c r="X669" t="s">
        <v>42</v>
      </c>
      <c r="Y669" t="s">
        <v>113</v>
      </c>
      <c r="Z669" t="s">
        <v>4089</v>
      </c>
      <c r="AA669" s="9">
        <f>Table1[[#This Row],[Date]]</f>
        <v>45594</v>
      </c>
    </row>
    <row r="670" spans="1:27" x14ac:dyDescent="0.25">
      <c r="A670" t="s">
        <v>1423</v>
      </c>
      <c r="B670" s="1">
        <v>45595</v>
      </c>
      <c r="C670" t="s">
        <v>59</v>
      </c>
      <c r="D670" t="s">
        <v>1424</v>
      </c>
      <c r="E670" t="s">
        <v>47</v>
      </c>
      <c r="F670">
        <v>29</v>
      </c>
      <c r="G670" t="s">
        <v>62</v>
      </c>
      <c r="H670" t="s">
        <v>31</v>
      </c>
      <c r="I670" t="s">
        <v>32</v>
      </c>
      <c r="J670" t="s">
        <v>33</v>
      </c>
      <c r="K670" t="s">
        <v>100</v>
      </c>
      <c r="L670">
        <v>10</v>
      </c>
      <c r="M670">
        <v>5</v>
      </c>
      <c r="N670" t="s">
        <v>80</v>
      </c>
      <c r="O670" t="s">
        <v>52</v>
      </c>
      <c r="P670" t="s">
        <v>37</v>
      </c>
      <c r="Q670">
        <v>15057.03</v>
      </c>
      <c r="R670">
        <v>760.3</v>
      </c>
      <c r="S670">
        <v>5</v>
      </c>
      <c r="T670" t="s">
        <v>38</v>
      </c>
      <c r="U670" t="s">
        <v>87</v>
      </c>
      <c r="V670" t="s">
        <v>74</v>
      </c>
      <c r="W670" t="s">
        <v>101</v>
      </c>
      <c r="X670" t="s">
        <v>42</v>
      </c>
      <c r="Y670" t="s">
        <v>66</v>
      </c>
      <c r="Z670" t="s">
        <v>88</v>
      </c>
      <c r="AA670" s="9">
        <f>Table1[[#This Row],[Date]]</f>
        <v>45595</v>
      </c>
    </row>
    <row r="671" spans="1:27" x14ac:dyDescent="0.25">
      <c r="A671" t="s">
        <v>1425</v>
      </c>
      <c r="B671" s="1">
        <v>45596</v>
      </c>
      <c r="C671" t="s">
        <v>27</v>
      </c>
      <c r="D671" t="s">
        <v>1426</v>
      </c>
      <c r="E671" t="s">
        <v>61</v>
      </c>
      <c r="F671">
        <v>33</v>
      </c>
      <c r="G671" t="s">
        <v>62</v>
      </c>
      <c r="H671" t="s">
        <v>4087</v>
      </c>
      <c r="I671" t="s">
        <v>32</v>
      </c>
      <c r="J671" t="s">
        <v>33</v>
      </c>
      <c r="K671" t="s">
        <v>71</v>
      </c>
      <c r="L671">
        <v>13</v>
      </c>
      <c r="M671">
        <v>4</v>
      </c>
      <c r="N671" t="s">
        <v>72</v>
      </c>
      <c r="O671" t="s">
        <v>81</v>
      </c>
      <c r="P671" t="s">
        <v>63</v>
      </c>
      <c r="Q671">
        <v>29494.73</v>
      </c>
      <c r="R671">
        <v>3961.08</v>
      </c>
      <c r="S671">
        <v>4.0999999999999996</v>
      </c>
      <c r="T671" t="s">
        <v>92</v>
      </c>
      <c r="U671" t="s">
        <v>87</v>
      </c>
      <c r="V671" t="s">
        <v>83</v>
      </c>
      <c r="W671" t="s">
        <v>41</v>
      </c>
      <c r="X671" t="s">
        <v>57</v>
      </c>
      <c r="Y671" t="s">
        <v>113</v>
      </c>
      <c r="Z671" t="s">
        <v>4089</v>
      </c>
      <c r="AA671" s="9">
        <f>Table1[[#This Row],[Date]]</f>
        <v>45596</v>
      </c>
    </row>
    <row r="672" spans="1:27" x14ac:dyDescent="0.25">
      <c r="A672" t="s">
        <v>1427</v>
      </c>
      <c r="B672" s="1">
        <v>45597</v>
      </c>
      <c r="C672" t="s">
        <v>59</v>
      </c>
      <c r="D672" t="s">
        <v>1428</v>
      </c>
      <c r="E672" t="s">
        <v>29</v>
      </c>
      <c r="F672">
        <v>60</v>
      </c>
      <c r="G672" t="s">
        <v>62</v>
      </c>
      <c r="H672" t="s">
        <v>4088</v>
      </c>
      <c r="I672" t="s">
        <v>49</v>
      </c>
      <c r="J672" t="s">
        <v>33</v>
      </c>
      <c r="K672" t="s">
        <v>118</v>
      </c>
      <c r="L672">
        <v>8</v>
      </c>
      <c r="M672">
        <v>1</v>
      </c>
      <c r="N672" t="s">
        <v>51</v>
      </c>
      <c r="O672" t="s">
        <v>36</v>
      </c>
      <c r="P672" t="s">
        <v>53</v>
      </c>
      <c r="Q672">
        <v>6612.75</v>
      </c>
      <c r="R672">
        <v>310.23</v>
      </c>
      <c r="S672">
        <v>3.9</v>
      </c>
      <c r="T672" t="s">
        <v>97</v>
      </c>
      <c r="U672" t="s">
        <v>39</v>
      </c>
      <c r="V672" t="s">
        <v>74</v>
      </c>
      <c r="W672" t="s">
        <v>56</v>
      </c>
      <c r="X672" t="s">
        <v>42</v>
      </c>
      <c r="Y672" t="s">
        <v>113</v>
      </c>
      <c r="Z672" t="s">
        <v>76</v>
      </c>
      <c r="AA672" s="9">
        <f>Table1[[#This Row],[Date]]</f>
        <v>45597</v>
      </c>
    </row>
    <row r="673" spans="1:27" x14ac:dyDescent="0.25">
      <c r="A673" t="s">
        <v>1429</v>
      </c>
      <c r="B673" s="1">
        <v>45598</v>
      </c>
      <c r="C673" t="s">
        <v>103</v>
      </c>
      <c r="D673" t="s">
        <v>1430</v>
      </c>
      <c r="E673" t="s">
        <v>47</v>
      </c>
      <c r="F673">
        <v>27</v>
      </c>
      <c r="G673" t="s">
        <v>62</v>
      </c>
      <c r="H673" t="s">
        <v>4087</v>
      </c>
      <c r="I673" t="s">
        <v>32</v>
      </c>
      <c r="J673" t="s">
        <v>33</v>
      </c>
      <c r="K673" t="s">
        <v>71</v>
      </c>
      <c r="L673">
        <v>10</v>
      </c>
      <c r="M673">
        <v>4</v>
      </c>
      <c r="N673" t="s">
        <v>72</v>
      </c>
      <c r="O673" t="s">
        <v>36</v>
      </c>
      <c r="P673" t="s">
        <v>63</v>
      </c>
      <c r="Q673">
        <v>40594.89</v>
      </c>
      <c r="R673">
        <v>408.16</v>
      </c>
      <c r="S673">
        <v>2.4</v>
      </c>
      <c r="T673" t="s">
        <v>97</v>
      </c>
      <c r="U673" t="s">
        <v>93</v>
      </c>
      <c r="V673" t="s">
        <v>40</v>
      </c>
      <c r="W673" t="s">
        <v>56</v>
      </c>
      <c r="X673" t="s">
        <v>57</v>
      </c>
      <c r="Y673" t="s">
        <v>4089</v>
      </c>
      <c r="Z673" t="s">
        <v>76</v>
      </c>
      <c r="AA673" s="9">
        <f>Table1[[#This Row],[Date]]</f>
        <v>45598</v>
      </c>
    </row>
    <row r="674" spans="1:27" x14ac:dyDescent="0.25">
      <c r="A674" t="s">
        <v>1431</v>
      </c>
      <c r="B674" s="1">
        <v>45599</v>
      </c>
      <c r="C674" t="s">
        <v>103</v>
      </c>
      <c r="D674" t="s">
        <v>1432</v>
      </c>
      <c r="E674" t="s">
        <v>91</v>
      </c>
      <c r="F674">
        <v>42</v>
      </c>
      <c r="G674" t="s">
        <v>62</v>
      </c>
      <c r="H674" t="s">
        <v>4087</v>
      </c>
      <c r="I674" t="s">
        <v>32</v>
      </c>
      <c r="J674" t="s">
        <v>33</v>
      </c>
      <c r="K674" t="s">
        <v>71</v>
      </c>
      <c r="L674">
        <v>3</v>
      </c>
      <c r="M674">
        <v>5</v>
      </c>
      <c r="N674" t="s">
        <v>72</v>
      </c>
      <c r="O674" t="s">
        <v>52</v>
      </c>
      <c r="P674" t="s">
        <v>37</v>
      </c>
      <c r="Q674">
        <v>46490.42</v>
      </c>
      <c r="R674">
        <v>1492.47</v>
      </c>
      <c r="S674">
        <v>3.2</v>
      </c>
      <c r="T674" t="s">
        <v>97</v>
      </c>
      <c r="U674" t="s">
        <v>39</v>
      </c>
      <c r="V674" t="s">
        <v>74</v>
      </c>
      <c r="W674" t="s">
        <v>101</v>
      </c>
      <c r="X674" t="s">
        <v>42</v>
      </c>
      <c r="Y674" t="s">
        <v>43</v>
      </c>
      <c r="Z674" t="s">
        <v>4089</v>
      </c>
      <c r="AA674" s="9">
        <f>Table1[[#This Row],[Date]]</f>
        <v>45599</v>
      </c>
    </row>
    <row r="675" spans="1:27" x14ac:dyDescent="0.25">
      <c r="A675" t="s">
        <v>1433</v>
      </c>
      <c r="B675" s="1">
        <v>45600</v>
      </c>
      <c r="C675" t="s">
        <v>103</v>
      </c>
      <c r="D675" t="s">
        <v>1434</v>
      </c>
      <c r="E675" t="s">
        <v>29</v>
      </c>
      <c r="F675">
        <v>37</v>
      </c>
      <c r="G675" t="s">
        <v>70</v>
      </c>
      <c r="H675" t="s">
        <v>79</v>
      </c>
      <c r="I675" t="s">
        <v>49</v>
      </c>
      <c r="J675" t="s">
        <v>33</v>
      </c>
      <c r="K675" t="s">
        <v>34</v>
      </c>
      <c r="L675">
        <v>12</v>
      </c>
      <c r="M675">
        <v>4</v>
      </c>
      <c r="N675" t="s">
        <v>72</v>
      </c>
      <c r="O675" t="s">
        <v>36</v>
      </c>
      <c r="P675" t="s">
        <v>63</v>
      </c>
      <c r="Q675">
        <v>44098.89</v>
      </c>
      <c r="R675">
        <v>2570.94</v>
      </c>
      <c r="S675">
        <v>3.6</v>
      </c>
      <c r="T675" t="s">
        <v>92</v>
      </c>
      <c r="U675" t="s">
        <v>87</v>
      </c>
      <c r="V675" t="s">
        <v>74</v>
      </c>
      <c r="W675" t="s">
        <v>56</v>
      </c>
      <c r="X675" t="s">
        <v>42</v>
      </c>
      <c r="Y675" t="s">
        <v>43</v>
      </c>
      <c r="Z675" t="s">
        <v>4089</v>
      </c>
      <c r="AA675" s="9">
        <f>Table1[[#This Row],[Date]]</f>
        <v>45600</v>
      </c>
    </row>
    <row r="676" spans="1:27" x14ac:dyDescent="0.25">
      <c r="A676" t="s">
        <v>1435</v>
      </c>
      <c r="B676" s="1">
        <v>45601</v>
      </c>
      <c r="C676" t="s">
        <v>45</v>
      </c>
      <c r="D676" t="s">
        <v>1436</v>
      </c>
      <c r="E676" t="s">
        <v>91</v>
      </c>
      <c r="F676">
        <v>48</v>
      </c>
      <c r="G676" t="s">
        <v>70</v>
      </c>
      <c r="H676" t="s">
        <v>4087</v>
      </c>
      <c r="I676" t="s">
        <v>32</v>
      </c>
      <c r="J676" t="s">
        <v>33</v>
      </c>
      <c r="K676" t="s">
        <v>71</v>
      </c>
      <c r="L676">
        <v>12</v>
      </c>
      <c r="M676">
        <v>1</v>
      </c>
      <c r="N676" t="s">
        <v>35</v>
      </c>
      <c r="O676" t="s">
        <v>52</v>
      </c>
      <c r="P676" t="s">
        <v>53</v>
      </c>
      <c r="Q676">
        <v>19062.61</v>
      </c>
      <c r="R676">
        <v>2031.37</v>
      </c>
      <c r="S676">
        <v>3.5</v>
      </c>
      <c r="T676" t="s">
        <v>97</v>
      </c>
      <c r="U676" t="s">
        <v>39</v>
      </c>
      <c r="V676" t="s">
        <v>40</v>
      </c>
      <c r="W676" t="s">
        <v>41</v>
      </c>
      <c r="X676" t="s">
        <v>42</v>
      </c>
      <c r="Y676" t="s">
        <v>113</v>
      </c>
      <c r="Z676" t="s">
        <v>4089</v>
      </c>
      <c r="AA676" s="9">
        <f>Table1[[#This Row],[Date]]</f>
        <v>45601</v>
      </c>
    </row>
    <row r="677" spans="1:27" x14ac:dyDescent="0.25">
      <c r="A677" t="s">
        <v>1437</v>
      </c>
      <c r="B677" s="1">
        <v>45602</v>
      </c>
      <c r="C677" t="s">
        <v>59</v>
      </c>
      <c r="D677" t="s">
        <v>1438</v>
      </c>
      <c r="E677" t="s">
        <v>91</v>
      </c>
      <c r="F677">
        <v>21</v>
      </c>
      <c r="G677" t="s">
        <v>62</v>
      </c>
      <c r="H677" t="s">
        <v>4087</v>
      </c>
      <c r="I677" t="s">
        <v>32</v>
      </c>
      <c r="J677" t="s">
        <v>33</v>
      </c>
      <c r="K677" t="s">
        <v>71</v>
      </c>
      <c r="L677">
        <v>9</v>
      </c>
      <c r="M677">
        <v>5</v>
      </c>
      <c r="N677" t="s">
        <v>80</v>
      </c>
      <c r="O677" t="s">
        <v>73</v>
      </c>
      <c r="P677" t="s">
        <v>82</v>
      </c>
      <c r="Q677">
        <v>18311.099999999999</v>
      </c>
      <c r="R677">
        <v>224.08</v>
      </c>
      <c r="S677">
        <v>3.8</v>
      </c>
      <c r="T677" t="s">
        <v>97</v>
      </c>
      <c r="U677" t="s">
        <v>87</v>
      </c>
      <c r="V677" t="s">
        <v>74</v>
      </c>
      <c r="W677" t="s">
        <v>41</v>
      </c>
      <c r="X677" t="s">
        <v>42</v>
      </c>
      <c r="Y677" t="s">
        <v>4089</v>
      </c>
      <c r="Z677" t="s">
        <v>84</v>
      </c>
      <c r="AA677" s="9">
        <f>Table1[[#This Row],[Date]]</f>
        <v>45602</v>
      </c>
    </row>
    <row r="678" spans="1:27" x14ac:dyDescent="0.25">
      <c r="A678" t="s">
        <v>1439</v>
      </c>
      <c r="B678" s="1">
        <v>45603</v>
      </c>
      <c r="C678" t="s">
        <v>45</v>
      </c>
      <c r="D678" t="s">
        <v>1440</v>
      </c>
      <c r="E678" t="s">
        <v>69</v>
      </c>
      <c r="F678">
        <v>61</v>
      </c>
      <c r="G678" t="s">
        <v>30</v>
      </c>
      <c r="H678" t="s">
        <v>4088</v>
      </c>
      <c r="I678" t="s">
        <v>49</v>
      </c>
      <c r="J678" t="s">
        <v>33</v>
      </c>
      <c r="K678" t="s">
        <v>118</v>
      </c>
      <c r="L678">
        <v>8</v>
      </c>
      <c r="M678">
        <v>5</v>
      </c>
      <c r="N678" t="s">
        <v>51</v>
      </c>
      <c r="O678" t="s">
        <v>81</v>
      </c>
      <c r="P678" t="s">
        <v>37</v>
      </c>
      <c r="Q678">
        <v>4649.12</v>
      </c>
      <c r="R678">
        <v>4787.46</v>
      </c>
      <c r="S678">
        <v>1.3</v>
      </c>
      <c r="T678" t="s">
        <v>54</v>
      </c>
      <c r="U678" t="s">
        <v>87</v>
      </c>
      <c r="V678" t="s">
        <v>55</v>
      </c>
      <c r="W678" t="s">
        <v>56</v>
      </c>
      <c r="X678" t="s">
        <v>42</v>
      </c>
      <c r="Y678" t="s">
        <v>66</v>
      </c>
      <c r="Z678" t="s">
        <v>4089</v>
      </c>
      <c r="AA678" s="9">
        <f>Table1[[#This Row],[Date]]</f>
        <v>45603</v>
      </c>
    </row>
    <row r="679" spans="1:27" x14ac:dyDescent="0.25">
      <c r="A679" t="s">
        <v>1441</v>
      </c>
      <c r="B679" s="1">
        <v>45604</v>
      </c>
      <c r="C679" t="s">
        <v>45</v>
      </c>
      <c r="D679" t="s">
        <v>1442</v>
      </c>
      <c r="E679" t="s">
        <v>61</v>
      </c>
      <c r="F679">
        <v>40</v>
      </c>
      <c r="G679" t="s">
        <v>30</v>
      </c>
      <c r="H679" t="s">
        <v>4088</v>
      </c>
      <c r="I679" t="s">
        <v>49</v>
      </c>
      <c r="J679" t="s">
        <v>33</v>
      </c>
      <c r="K679" t="s">
        <v>118</v>
      </c>
      <c r="L679">
        <v>7</v>
      </c>
      <c r="M679">
        <v>4</v>
      </c>
      <c r="N679" t="s">
        <v>35</v>
      </c>
      <c r="O679" t="s">
        <v>36</v>
      </c>
      <c r="P679" t="s">
        <v>53</v>
      </c>
      <c r="Q679">
        <v>33615.82</v>
      </c>
      <c r="R679">
        <v>4764.3500000000004</v>
      </c>
      <c r="S679">
        <v>2.4</v>
      </c>
      <c r="T679" t="s">
        <v>97</v>
      </c>
      <c r="U679" t="s">
        <v>65</v>
      </c>
      <c r="V679" t="s">
        <v>40</v>
      </c>
      <c r="W679" t="s">
        <v>101</v>
      </c>
      <c r="X679" t="s">
        <v>57</v>
      </c>
      <c r="Y679" t="s">
        <v>66</v>
      </c>
      <c r="Z679" t="s">
        <v>94</v>
      </c>
      <c r="AA679" s="9">
        <f>Table1[[#This Row],[Date]]</f>
        <v>45604</v>
      </c>
    </row>
    <row r="680" spans="1:27" x14ac:dyDescent="0.25">
      <c r="A680" t="s">
        <v>1443</v>
      </c>
      <c r="B680" s="1">
        <v>45605</v>
      </c>
      <c r="C680" t="s">
        <v>103</v>
      </c>
      <c r="D680" t="s">
        <v>1444</v>
      </c>
      <c r="E680" t="s">
        <v>29</v>
      </c>
      <c r="F680">
        <v>19</v>
      </c>
      <c r="G680" t="s">
        <v>62</v>
      </c>
      <c r="H680" t="s">
        <v>48</v>
      </c>
      <c r="I680" t="s">
        <v>49</v>
      </c>
      <c r="J680" t="s">
        <v>33</v>
      </c>
      <c r="K680" t="s">
        <v>50</v>
      </c>
      <c r="L680">
        <v>6</v>
      </c>
      <c r="M680">
        <v>5</v>
      </c>
      <c r="N680" t="s">
        <v>72</v>
      </c>
      <c r="O680" t="s">
        <v>73</v>
      </c>
      <c r="P680" t="s">
        <v>63</v>
      </c>
      <c r="Q680">
        <v>28140.52</v>
      </c>
      <c r="R680">
        <v>1396.78</v>
      </c>
      <c r="S680">
        <v>2.7</v>
      </c>
      <c r="T680" t="s">
        <v>64</v>
      </c>
      <c r="U680" t="s">
        <v>93</v>
      </c>
      <c r="V680" t="s">
        <v>74</v>
      </c>
      <c r="W680" t="s">
        <v>41</v>
      </c>
      <c r="X680" t="s">
        <v>42</v>
      </c>
      <c r="Y680" t="s">
        <v>43</v>
      </c>
      <c r="Z680" t="s">
        <v>76</v>
      </c>
      <c r="AA680" s="9">
        <f>Table1[[#This Row],[Date]]</f>
        <v>45605</v>
      </c>
    </row>
    <row r="681" spans="1:27" x14ac:dyDescent="0.25">
      <c r="A681" t="s">
        <v>1445</v>
      </c>
      <c r="B681" s="1">
        <v>45606</v>
      </c>
      <c r="C681" t="s">
        <v>103</v>
      </c>
      <c r="D681" t="s">
        <v>1446</v>
      </c>
      <c r="E681" t="s">
        <v>91</v>
      </c>
      <c r="F681">
        <v>39</v>
      </c>
      <c r="G681" t="s">
        <v>70</v>
      </c>
      <c r="H681" t="s">
        <v>79</v>
      </c>
      <c r="I681" t="s">
        <v>49</v>
      </c>
      <c r="J681" t="s">
        <v>33</v>
      </c>
      <c r="K681" t="s">
        <v>34</v>
      </c>
      <c r="L681">
        <v>5</v>
      </c>
      <c r="M681">
        <v>4</v>
      </c>
      <c r="N681" t="s">
        <v>51</v>
      </c>
      <c r="O681" t="s">
        <v>81</v>
      </c>
      <c r="P681" t="s">
        <v>37</v>
      </c>
      <c r="Q681">
        <v>24589.279999999999</v>
      </c>
      <c r="R681">
        <v>3657.63</v>
      </c>
      <c r="S681">
        <v>2</v>
      </c>
      <c r="T681" t="s">
        <v>64</v>
      </c>
      <c r="U681" t="s">
        <v>39</v>
      </c>
      <c r="V681" t="s">
        <v>55</v>
      </c>
      <c r="W681" t="s">
        <v>41</v>
      </c>
      <c r="X681" t="s">
        <v>57</v>
      </c>
      <c r="Y681" t="s">
        <v>113</v>
      </c>
      <c r="Z681" t="s">
        <v>76</v>
      </c>
      <c r="AA681" s="9">
        <f>Table1[[#This Row],[Date]]</f>
        <v>45606</v>
      </c>
    </row>
    <row r="682" spans="1:27" x14ac:dyDescent="0.25">
      <c r="A682" t="s">
        <v>1447</v>
      </c>
      <c r="B682" s="1">
        <v>45607</v>
      </c>
      <c r="C682" t="s">
        <v>45</v>
      </c>
      <c r="D682" t="s">
        <v>1448</v>
      </c>
      <c r="E682" t="s">
        <v>69</v>
      </c>
      <c r="F682">
        <v>68</v>
      </c>
      <c r="G682" t="s">
        <v>30</v>
      </c>
      <c r="H682" t="s">
        <v>4087</v>
      </c>
      <c r="I682" t="s">
        <v>32</v>
      </c>
      <c r="J682" t="s">
        <v>33</v>
      </c>
      <c r="K682" t="s">
        <v>71</v>
      </c>
      <c r="L682">
        <v>8</v>
      </c>
      <c r="M682">
        <v>3</v>
      </c>
      <c r="N682" t="s">
        <v>72</v>
      </c>
      <c r="O682" t="s">
        <v>36</v>
      </c>
      <c r="P682" t="s">
        <v>63</v>
      </c>
      <c r="Q682">
        <v>45658.65</v>
      </c>
      <c r="R682">
        <v>2892.88</v>
      </c>
      <c r="S682">
        <v>1.7</v>
      </c>
      <c r="T682" t="s">
        <v>54</v>
      </c>
      <c r="U682" t="s">
        <v>93</v>
      </c>
      <c r="V682" t="s">
        <v>83</v>
      </c>
      <c r="W682" t="s">
        <v>101</v>
      </c>
      <c r="X682" t="s">
        <v>42</v>
      </c>
      <c r="Y682" t="s">
        <v>4089</v>
      </c>
      <c r="Z682" t="s">
        <v>4089</v>
      </c>
      <c r="AA682" s="9">
        <f>Table1[[#This Row],[Date]]</f>
        <v>45607</v>
      </c>
    </row>
    <row r="683" spans="1:27" x14ac:dyDescent="0.25">
      <c r="A683" t="s">
        <v>1449</v>
      </c>
      <c r="B683" s="1">
        <v>45608</v>
      </c>
      <c r="C683" t="s">
        <v>59</v>
      </c>
      <c r="D683" t="s">
        <v>1450</v>
      </c>
      <c r="E683" t="s">
        <v>47</v>
      </c>
      <c r="F683">
        <v>54</v>
      </c>
      <c r="G683" t="s">
        <v>30</v>
      </c>
      <c r="H683" t="s">
        <v>79</v>
      </c>
      <c r="I683" t="s">
        <v>49</v>
      </c>
      <c r="J683" t="s">
        <v>33</v>
      </c>
      <c r="K683" t="s">
        <v>34</v>
      </c>
      <c r="L683">
        <v>4</v>
      </c>
      <c r="M683">
        <v>5</v>
      </c>
      <c r="N683" t="s">
        <v>72</v>
      </c>
      <c r="O683" t="s">
        <v>36</v>
      </c>
      <c r="P683" t="s">
        <v>63</v>
      </c>
      <c r="Q683">
        <v>10890.31</v>
      </c>
      <c r="R683">
        <v>1187.3800000000001</v>
      </c>
      <c r="S683">
        <v>1.6</v>
      </c>
      <c r="T683" t="s">
        <v>54</v>
      </c>
      <c r="U683" t="s">
        <v>93</v>
      </c>
      <c r="V683" t="s">
        <v>40</v>
      </c>
      <c r="W683" t="s">
        <v>41</v>
      </c>
      <c r="X683" t="s">
        <v>42</v>
      </c>
      <c r="Y683" t="s">
        <v>4089</v>
      </c>
      <c r="Z683" t="s">
        <v>76</v>
      </c>
      <c r="AA683" s="9">
        <f>Table1[[#This Row],[Date]]</f>
        <v>45608</v>
      </c>
    </row>
    <row r="684" spans="1:27" x14ac:dyDescent="0.25">
      <c r="A684" t="s">
        <v>1451</v>
      </c>
      <c r="B684" s="1">
        <v>45609</v>
      </c>
      <c r="C684" t="s">
        <v>27</v>
      </c>
      <c r="D684" t="s">
        <v>1452</v>
      </c>
      <c r="E684" t="s">
        <v>29</v>
      </c>
      <c r="F684">
        <v>25</v>
      </c>
      <c r="G684" t="s">
        <v>30</v>
      </c>
      <c r="H684" t="s">
        <v>31</v>
      </c>
      <c r="I684" t="s">
        <v>32</v>
      </c>
      <c r="J684" t="s">
        <v>33</v>
      </c>
      <c r="K684" t="s">
        <v>100</v>
      </c>
      <c r="L684">
        <v>9</v>
      </c>
      <c r="M684">
        <v>4</v>
      </c>
      <c r="N684" t="s">
        <v>72</v>
      </c>
      <c r="O684" t="s">
        <v>81</v>
      </c>
      <c r="P684" t="s">
        <v>82</v>
      </c>
      <c r="Q684">
        <v>3454.31</v>
      </c>
      <c r="R684">
        <v>1310.86</v>
      </c>
      <c r="S684">
        <v>2.5</v>
      </c>
      <c r="T684" t="s">
        <v>64</v>
      </c>
      <c r="U684" t="s">
        <v>87</v>
      </c>
      <c r="V684" t="s">
        <v>74</v>
      </c>
      <c r="W684" t="s">
        <v>56</v>
      </c>
      <c r="X684" t="s">
        <v>57</v>
      </c>
      <c r="Y684" t="s">
        <v>66</v>
      </c>
      <c r="Z684" t="s">
        <v>4089</v>
      </c>
      <c r="AA684" s="9">
        <f>Table1[[#This Row],[Date]]</f>
        <v>45609</v>
      </c>
    </row>
    <row r="685" spans="1:27" x14ac:dyDescent="0.25">
      <c r="A685" t="s">
        <v>1453</v>
      </c>
      <c r="B685" s="1">
        <v>45610</v>
      </c>
      <c r="C685" t="s">
        <v>45</v>
      </c>
      <c r="D685" t="s">
        <v>1454</v>
      </c>
      <c r="E685" t="s">
        <v>91</v>
      </c>
      <c r="F685">
        <v>24</v>
      </c>
      <c r="G685" t="s">
        <v>62</v>
      </c>
      <c r="H685" t="s">
        <v>4087</v>
      </c>
      <c r="I685" t="s">
        <v>32</v>
      </c>
      <c r="J685" t="s">
        <v>33</v>
      </c>
      <c r="K685" t="s">
        <v>71</v>
      </c>
      <c r="L685">
        <v>3</v>
      </c>
      <c r="M685">
        <v>3</v>
      </c>
      <c r="N685" t="s">
        <v>51</v>
      </c>
      <c r="O685" t="s">
        <v>73</v>
      </c>
      <c r="P685" t="s">
        <v>63</v>
      </c>
      <c r="Q685">
        <v>6445.87</v>
      </c>
      <c r="R685">
        <v>2455.77</v>
      </c>
      <c r="S685">
        <v>3</v>
      </c>
      <c r="T685" t="s">
        <v>97</v>
      </c>
      <c r="U685" t="s">
        <v>87</v>
      </c>
      <c r="V685" t="s">
        <v>40</v>
      </c>
      <c r="W685" t="s">
        <v>56</v>
      </c>
      <c r="X685" t="s">
        <v>42</v>
      </c>
      <c r="Y685" t="s">
        <v>66</v>
      </c>
      <c r="Z685" t="s">
        <v>4089</v>
      </c>
      <c r="AA685" s="9">
        <f>Table1[[#This Row],[Date]]</f>
        <v>45610</v>
      </c>
    </row>
    <row r="686" spans="1:27" x14ac:dyDescent="0.25">
      <c r="A686" t="s">
        <v>1455</v>
      </c>
      <c r="B686" s="1">
        <v>45611</v>
      </c>
      <c r="C686" t="s">
        <v>59</v>
      </c>
      <c r="D686" t="s">
        <v>1456</v>
      </c>
      <c r="E686" t="s">
        <v>61</v>
      </c>
      <c r="F686">
        <v>31</v>
      </c>
      <c r="G686" t="s">
        <v>30</v>
      </c>
      <c r="H686" t="s">
        <v>79</v>
      </c>
      <c r="I686" t="s">
        <v>49</v>
      </c>
      <c r="J686" t="s">
        <v>33</v>
      </c>
      <c r="K686" t="s">
        <v>34</v>
      </c>
      <c r="L686">
        <v>2</v>
      </c>
      <c r="M686">
        <v>5</v>
      </c>
      <c r="N686" t="s">
        <v>80</v>
      </c>
      <c r="O686" t="s">
        <v>73</v>
      </c>
      <c r="P686" t="s">
        <v>63</v>
      </c>
      <c r="Q686">
        <v>13498.46</v>
      </c>
      <c r="R686">
        <v>2096.1799999999998</v>
      </c>
      <c r="S686">
        <v>1.3</v>
      </c>
      <c r="T686" t="s">
        <v>54</v>
      </c>
      <c r="U686" t="s">
        <v>39</v>
      </c>
      <c r="V686" t="s">
        <v>55</v>
      </c>
      <c r="W686" t="s">
        <v>101</v>
      </c>
      <c r="X686" t="s">
        <v>57</v>
      </c>
      <c r="Y686" t="s">
        <v>75</v>
      </c>
      <c r="Z686" t="s">
        <v>76</v>
      </c>
      <c r="AA686" s="9">
        <f>Table1[[#This Row],[Date]]</f>
        <v>45611</v>
      </c>
    </row>
    <row r="687" spans="1:27" x14ac:dyDescent="0.25">
      <c r="A687" t="s">
        <v>1457</v>
      </c>
      <c r="B687" s="1">
        <v>45612</v>
      </c>
      <c r="C687" t="s">
        <v>103</v>
      </c>
      <c r="D687" t="s">
        <v>1458</v>
      </c>
      <c r="E687" t="s">
        <v>69</v>
      </c>
      <c r="F687">
        <v>20</v>
      </c>
      <c r="G687" t="s">
        <v>30</v>
      </c>
      <c r="H687" t="s">
        <v>48</v>
      </c>
      <c r="I687" t="s">
        <v>49</v>
      </c>
      <c r="J687" t="s">
        <v>33</v>
      </c>
      <c r="K687" t="s">
        <v>50</v>
      </c>
      <c r="L687">
        <v>12</v>
      </c>
      <c r="M687">
        <v>3</v>
      </c>
      <c r="N687" t="s">
        <v>72</v>
      </c>
      <c r="O687" t="s">
        <v>36</v>
      </c>
      <c r="P687" t="s">
        <v>53</v>
      </c>
      <c r="Q687">
        <v>4564.42</v>
      </c>
      <c r="R687">
        <v>1456.15</v>
      </c>
      <c r="S687">
        <v>4.8</v>
      </c>
      <c r="T687" t="s">
        <v>38</v>
      </c>
      <c r="U687" t="s">
        <v>39</v>
      </c>
      <c r="V687" t="s">
        <v>40</v>
      </c>
      <c r="W687" t="s">
        <v>101</v>
      </c>
      <c r="X687" t="s">
        <v>57</v>
      </c>
      <c r="Y687" t="s">
        <v>75</v>
      </c>
      <c r="Z687" t="s">
        <v>76</v>
      </c>
      <c r="AA687" s="9">
        <f>Table1[[#This Row],[Date]]</f>
        <v>45612</v>
      </c>
    </row>
    <row r="688" spans="1:27" x14ac:dyDescent="0.25">
      <c r="A688" t="s">
        <v>1459</v>
      </c>
      <c r="B688" s="1">
        <v>45613</v>
      </c>
      <c r="C688" t="s">
        <v>103</v>
      </c>
      <c r="D688" t="s">
        <v>1460</v>
      </c>
      <c r="E688" t="s">
        <v>91</v>
      </c>
      <c r="F688">
        <v>67</v>
      </c>
      <c r="G688" t="s">
        <v>30</v>
      </c>
      <c r="H688" t="s">
        <v>48</v>
      </c>
      <c r="I688" t="s">
        <v>49</v>
      </c>
      <c r="J688" t="s">
        <v>33</v>
      </c>
      <c r="K688" t="s">
        <v>50</v>
      </c>
      <c r="L688">
        <v>3</v>
      </c>
      <c r="M688">
        <v>5</v>
      </c>
      <c r="N688" t="s">
        <v>80</v>
      </c>
      <c r="O688" t="s">
        <v>81</v>
      </c>
      <c r="P688" t="s">
        <v>63</v>
      </c>
      <c r="Q688">
        <v>26633.65</v>
      </c>
      <c r="R688">
        <v>4037.56</v>
      </c>
      <c r="S688">
        <v>4.0999999999999996</v>
      </c>
      <c r="T688" t="s">
        <v>92</v>
      </c>
      <c r="U688" t="s">
        <v>39</v>
      </c>
      <c r="V688" t="s">
        <v>83</v>
      </c>
      <c r="W688" t="s">
        <v>56</v>
      </c>
      <c r="X688" t="s">
        <v>42</v>
      </c>
      <c r="Y688" t="s">
        <v>113</v>
      </c>
      <c r="Z688" t="s">
        <v>94</v>
      </c>
      <c r="AA688" s="9">
        <f>Table1[[#This Row],[Date]]</f>
        <v>45613</v>
      </c>
    </row>
    <row r="689" spans="1:27" x14ac:dyDescent="0.25">
      <c r="A689" t="s">
        <v>1461</v>
      </c>
      <c r="B689" s="1">
        <v>45614</v>
      </c>
      <c r="C689" t="s">
        <v>59</v>
      </c>
      <c r="D689" t="s">
        <v>1462</v>
      </c>
      <c r="E689" t="s">
        <v>61</v>
      </c>
      <c r="F689">
        <v>33</v>
      </c>
      <c r="G689" t="s">
        <v>30</v>
      </c>
      <c r="H689" t="s">
        <v>4087</v>
      </c>
      <c r="I689" t="s">
        <v>32</v>
      </c>
      <c r="J689" t="s">
        <v>33</v>
      </c>
      <c r="K689" t="s">
        <v>71</v>
      </c>
      <c r="L689">
        <v>10</v>
      </c>
      <c r="M689">
        <v>1</v>
      </c>
      <c r="N689" t="s">
        <v>51</v>
      </c>
      <c r="O689" t="s">
        <v>73</v>
      </c>
      <c r="P689" t="s">
        <v>82</v>
      </c>
      <c r="Q689">
        <v>17762.25</v>
      </c>
      <c r="R689">
        <v>2407.31</v>
      </c>
      <c r="S689">
        <v>3.9</v>
      </c>
      <c r="T689" t="s">
        <v>92</v>
      </c>
      <c r="U689" t="s">
        <v>87</v>
      </c>
      <c r="V689" t="s">
        <v>74</v>
      </c>
      <c r="W689" t="s">
        <v>101</v>
      </c>
      <c r="X689" t="s">
        <v>42</v>
      </c>
      <c r="Y689" t="s">
        <v>75</v>
      </c>
      <c r="Z689" t="s">
        <v>88</v>
      </c>
      <c r="AA689" s="9">
        <f>Table1[[#This Row],[Date]]</f>
        <v>45614</v>
      </c>
    </row>
    <row r="690" spans="1:27" x14ac:dyDescent="0.25">
      <c r="A690" t="s">
        <v>1463</v>
      </c>
      <c r="B690" s="1">
        <v>45615</v>
      </c>
      <c r="C690" t="s">
        <v>27</v>
      </c>
      <c r="D690" t="s">
        <v>1464</v>
      </c>
      <c r="E690" t="s">
        <v>91</v>
      </c>
      <c r="F690">
        <v>36</v>
      </c>
      <c r="G690" t="s">
        <v>70</v>
      </c>
      <c r="H690" t="s">
        <v>31</v>
      </c>
      <c r="I690" t="s">
        <v>32</v>
      </c>
      <c r="J690" t="s">
        <v>33</v>
      </c>
      <c r="K690" t="s">
        <v>100</v>
      </c>
      <c r="L690">
        <v>6</v>
      </c>
      <c r="M690">
        <v>1</v>
      </c>
      <c r="N690" t="s">
        <v>51</v>
      </c>
      <c r="O690" t="s">
        <v>81</v>
      </c>
      <c r="P690" t="s">
        <v>63</v>
      </c>
      <c r="Q690">
        <v>11482.7</v>
      </c>
      <c r="R690">
        <v>3274.24</v>
      </c>
      <c r="S690">
        <v>1.7</v>
      </c>
      <c r="T690" t="s">
        <v>54</v>
      </c>
      <c r="U690" t="s">
        <v>65</v>
      </c>
      <c r="V690" t="s">
        <v>83</v>
      </c>
      <c r="W690" t="s">
        <v>56</v>
      </c>
      <c r="X690" t="s">
        <v>42</v>
      </c>
      <c r="Y690" t="s">
        <v>4089</v>
      </c>
      <c r="Z690" t="s">
        <v>94</v>
      </c>
      <c r="AA690" s="9">
        <f>Table1[[#This Row],[Date]]</f>
        <v>45615</v>
      </c>
    </row>
    <row r="691" spans="1:27" x14ac:dyDescent="0.25">
      <c r="A691" t="s">
        <v>1465</v>
      </c>
      <c r="B691" s="1">
        <v>45616</v>
      </c>
      <c r="C691" t="s">
        <v>103</v>
      </c>
      <c r="D691" t="s">
        <v>1466</v>
      </c>
      <c r="E691" t="s">
        <v>29</v>
      </c>
      <c r="F691">
        <v>68</v>
      </c>
      <c r="G691" t="s">
        <v>62</v>
      </c>
      <c r="H691" t="s">
        <v>48</v>
      </c>
      <c r="I691" t="s">
        <v>49</v>
      </c>
      <c r="J691" t="s">
        <v>33</v>
      </c>
      <c r="K691" t="s">
        <v>50</v>
      </c>
      <c r="L691">
        <v>12</v>
      </c>
      <c r="M691">
        <v>4</v>
      </c>
      <c r="N691" t="s">
        <v>72</v>
      </c>
      <c r="O691" t="s">
        <v>81</v>
      </c>
      <c r="P691" t="s">
        <v>63</v>
      </c>
      <c r="Q691">
        <v>38253.949999999997</v>
      </c>
      <c r="R691">
        <v>946.37</v>
      </c>
      <c r="S691">
        <v>3.4</v>
      </c>
      <c r="T691" t="s">
        <v>64</v>
      </c>
      <c r="U691" t="s">
        <v>39</v>
      </c>
      <c r="V691" t="s">
        <v>55</v>
      </c>
      <c r="W691" t="s">
        <v>101</v>
      </c>
      <c r="X691" t="s">
        <v>42</v>
      </c>
      <c r="Y691" t="s">
        <v>75</v>
      </c>
      <c r="Z691" t="s">
        <v>94</v>
      </c>
      <c r="AA691" s="9">
        <f>Table1[[#This Row],[Date]]</f>
        <v>45616</v>
      </c>
    </row>
    <row r="692" spans="1:27" x14ac:dyDescent="0.25">
      <c r="A692" t="s">
        <v>1467</v>
      </c>
      <c r="B692" s="1">
        <v>45617</v>
      </c>
      <c r="C692" t="s">
        <v>103</v>
      </c>
      <c r="D692" t="s">
        <v>1468</v>
      </c>
      <c r="E692" t="s">
        <v>29</v>
      </c>
      <c r="F692">
        <v>35</v>
      </c>
      <c r="G692" t="s">
        <v>62</v>
      </c>
      <c r="H692" t="s">
        <v>48</v>
      </c>
      <c r="I692" t="s">
        <v>49</v>
      </c>
      <c r="J692" t="s">
        <v>33</v>
      </c>
      <c r="K692" t="s">
        <v>50</v>
      </c>
      <c r="L692">
        <v>9</v>
      </c>
      <c r="M692">
        <v>2</v>
      </c>
      <c r="N692" t="s">
        <v>80</v>
      </c>
      <c r="O692" t="s">
        <v>36</v>
      </c>
      <c r="P692" t="s">
        <v>63</v>
      </c>
      <c r="Q692">
        <v>12609.21</v>
      </c>
      <c r="R692">
        <v>2667.54</v>
      </c>
      <c r="S692">
        <v>3.1</v>
      </c>
      <c r="T692" t="s">
        <v>97</v>
      </c>
      <c r="U692" t="s">
        <v>87</v>
      </c>
      <c r="V692" t="s">
        <v>40</v>
      </c>
      <c r="W692" t="s">
        <v>56</v>
      </c>
      <c r="X692" t="s">
        <v>42</v>
      </c>
      <c r="Y692" t="s">
        <v>43</v>
      </c>
      <c r="Z692" t="s">
        <v>76</v>
      </c>
      <c r="AA692" s="9">
        <f>Table1[[#This Row],[Date]]</f>
        <v>45617</v>
      </c>
    </row>
    <row r="693" spans="1:27" x14ac:dyDescent="0.25">
      <c r="A693" t="s">
        <v>1469</v>
      </c>
      <c r="B693" s="1">
        <v>45618</v>
      </c>
      <c r="C693" t="s">
        <v>103</v>
      </c>
      <c r="D693" t="s">
        <v>1470</v>
      </c>
      <c r="E693" t="s">
        <v>29</v>
      </c>
      <c r="F693">
        <v>69</v>
      </c>
      <c r="G693" t="s">
        <v>70</v>
      </c>
      <c r="H693" t="s">
        <v>31</v>
      </c>
      <c r="I693" t="s">
        <v>32</v>
      </c>
      <c r="J693" t="s">
        <v>33</v>
      </c>
      <c r="K693" t="s">
        <v>100</v>
      </c>
      <c r="L693">
        <v>4</v>
      </c>
      <c r="M693">
        <v>1</v>
      </c>
      <c r="N693" t="s">
        <v>80</v>
      </c>
      <c r="O693" t="s">
        <v>81</v>
      </c>
      <c r="P693" t="s">
        <v>37</v>
      </c>
      <c r="Q693">
        <v>35317.440000000002</v>
      </c>
      <c r="R693">
        <v>1589.88</v>
      </c>
      <c r="S693">
        <v>4.9000000000000004</v>
      </c>
      <c r="T693" t="s">
        <v>38</v>
      </c>
      <c r="U693" t="s">
        <v>65</v>
      </c>
      <c r="V693" t="s">
        <v>74</v>
      </c>
      <c r="W693" t="s">
        <v>41</v>
      </c>
      <c r="X693" t="s">
        <v>57</v>
      </c>
      <c r="Y693" t="s">
        <v>43</v>
      </c>
      <c r="Z693" t="s">
        <v>94</v>
      </c>
      <c r="AA693" s="9">
        <f>Table1[[#This Row],[Date]]</f>
        <v>45618</v>
      </c>
    </row>
    <row r="694" spans="1:27" x14ac:dyDescent="0.25">
      <c r="A694" t="s">
        <v>1471</v>
      </c>
      <c r="B694" s="1">
        <v>45619</v>
      </c>
      <c r="C694" t="s">
        <v>59</v>
      </c>
      <c r="D694" t="s">
        <v>1472</v>
      </c>
      <c r="E694" t="s">
        <v>69</v>
      </c>
      <c r="F694">
        <v>33</v>
      </c>
      <c r="G694" t="s">
        <v>70</v>
      </c>
      <c r="H694" t="s">
        <v>79</v>
      </c>
      <c r="I694" t="s">
        <v>49</v>
      </c>
      <c r="J694" t="s">
        <v>33</v>
      </c>
      <c r="K694" t="s">
        <v>34</v>
      </c>
      <c r="L694">
        <v>8</v>
      </c>
      <c r="M694">
        <v>2</v>
      </c>
      <c r="N694" t="s">
        <v>72</v>
      </c>
      <c r="O694" t="s">
        <v>81</v>
      </c>
      <c r="P694" t="s">
        <v>82</v>
      </c>
      <c r="Q694">
        <v>19415.45</v>
      </c>
      <c r="R694">
        <v>2632.07</v>
      </c>
      <c r="S694">
        <v>4</v>
      </c>
      <c r="T694" t="s">
        <v>92</v>
      </c>
      <c r="U694" t="s">
        <v>93</v>
      </c>
      <c r="V694" t="s">
        <v>74</v>
      </c>
      <c r="W694" t="s">
        <v>41</v>
      </c>
      <c r="X694" t="s">
        <v>57</v>
      </c>
      <c r="Y694" t="s">
        <v>66</v>
      </c>
      <c r="Z694" t="s">
        <v>76</v>
      </c>
      <c r="AA694" s="9">
        <f>Table1[[#This Row],[Date]]</f>
        <v>45619</v>
      </c>
    </row>
    <row r="695" spans="1:27" x14ac:dyDescent="0.25">
      <c r="A695" t="s">
        <v>1473</v>
      </c>
      <c r="B695" s="1">
        <v>45620</v>
      </c>
      <c r="C695" t="s">
        <v>45</v>
      </c>
      <c r="D695" t="s">
        <v>1474</v>
      </c>
      <c r="E695" t="s">
        <v>29</v>
      </c>
      <c r="F695">
        <v>25</v>
      </c>
      <c r="G695" t="s">
        <v>62</v>
      </c>
      <c r="H695" t="s">
        <v>48</v>
      </c>
      <c r="I695" t="s">
        <v>49</v>
      </c>
      <c r="J695" t="s">
        <v>33</v>
      </c>
      <c r="K695" t="s">
        <v>50</v>
      </c>
      <c r="L695">
        <v>3</v>
      </c>
      <c r="M695">
        <v>3</v>
      </c>
      <c r="N695" t="s">
        <v>35</v>
      </c>
      <c r="O695" t="s">
        <v>52</v>
      </c>
      <c r="P695" t="s">
        <v>37</v>
      </c>
      <c r="Q695">
        <v>27055.9</v>
      </c>
      <c r="R695">
        <v>3904.13</v>
      </c>
      <c r="S695">
        <v>3.3</v>
      </c>
      <c r="T695" t="s">
        <v>64</v>
      </c>
      <c r="U695" t="s">
        <v>87</v>
      </c>
      <c r="V695" t="s">
        <v>55</v>
      </c>
      <c r="W695" t="s">
        <v>56</v>
      </c>
      <c r="X695" t="s">
        <v>42</v>
      </c>
      <c r="Y695" t="s">
        <v>66</v>
      </c>
      <c r="Z695" t="s">
        <v>84</v>
      </c>
      <c r="AA695" s="9">
        <f>Table1[[#This Row],[Date]]</f>
        <v>45620</v>
      </c>
    </row>
    <row r="696" spans="1:27" x14ac:dyDescent="0.25">
      <c r="A696" t="s">
        <v>1475</v>
      </c>
      <c r="B696" s="1">
        <v>45621</v>
      </c>
      <c r="C696" t="s">
        <v>103</v>
      </c>
      <c r="D696" t="s">
        <v>1476</v>
      </c>
      <c r="E696" t="s">
        <v>61</v>
      </c>
      <c r="F696">
        <v>50</v>
      </c>
      <c r="G696" t="s">
        <v>30</v>
      </c>
      <c r="H696" t="s">
        <v>4088</v>
      </c>
      <c r="I696" t="s">
        <v>49</v>
      </c>
      <c r="J696" t="s">
        <v>33</v>
      </c>
      <c r="K696" t="s">
        <v>118</v>
      </c>
      <c r="L696">
        <v>9</v>
      </c>
      <c r="M696">
        <v>3</v>
      </c>
      <c r="N696" t="s">
        <v>35</v>
      </c>
      <c r="O696" t="s">
        <v>81</v>
      </c>
      <c r="P696" t="s">
        <v>82</v>
      </c>
      <c r="Q696">
        <v>46891.75</v>
      </c>
      <c r="R696">
        <v>3844.57</v>
      </c>
      <c r="S696">
        <v>4.4000000000000004</v>
      </c>
      <c r="T696" t="s">
        <v>92</v>
      </c>
      <c r="U696" t="s">
        <v>39</v>
      </c>
      <c r="V696" t="s">
        <v>55</v>
      </c>
      <c r="W696" t="s">
        <v>41</v>
      </c>
      <c r="X696" t="s">
        <v>42</v>
      </c>
      <c r="Y696" t="s">
        <v>113</v>
      </c>
      <c r="Z696" t="s">
        <v>4089</v>
      </c>
      <c r="AA696" s="9">
        <f>Table1[[#This Row],[Date]]</f>
        <v>45621</v>
      </c>
    </row>
    <row r="697" spans="1:27" x14ac:dyDescent="0.25">
      <c r="A697" t="s">
        <v>1477</v>
      </c>
      <c r="B697" s="1">
        <v>45622</v>
      </c>
      <c r="C697" t="s">
        <v>45</v>
      </c>
      <c r="D697" t="s">
        <v>1478</v>
      </c>
      <c r="E697" t="s">
        <v>91</v>
      </c>
      <c r="F697">
        <v>66</v>
      </c>
      <c r="G697" t="s">
        <v>30</v>
      </c>
      <c r="H697" t="s">
        <v>48</v>
      </c>
      <c r="I697" t="s">
        <v>49</v>
      </c>
      <c r="J697" t="s">
        <v>33</v>
      </c>
      <c r="K697" t="s">
        <v>50</v>
      </c>
      <c r="L697">
        <v>8</v>
      </c>
      <c r="M697">
        <v>2</v>
      </c>
      <c r="N697" t="s">
        <v>51</v>
      </c>
      <c r="O697" t="s">
        <v>73</v>
      </c>
      <c r="P697" t="s">
        <v>82</v>
      </c>
      <c r="Q697">
        <v>4755.53</v>
      </c>
      <c r="R697">
        <v>1771.1</v>
      </c>
      <c r="S697">
        <v>1.6</v>
      </c>
      <c r="T697" t="s">
        <v>97</v>
      </c>
      <c r="U697" t="s">
        <v>39</v>
      </c>
      <c r="V697" t="s">
        <v>40</v>
      </c>
      <c r="W697" t="s">
        <v>56</v>
      </c>
      <c r="X697" t="s">
        <v>57</v>
      </c>
      <c r="Y697" t="s">
        <v>43</v>
      </c>
      <c r="Z697" t="s">
        <v>88</v>
      </c>
      <c r="AA697" s="9">
        <f>Table1[[#This Row],[Date]]</f>
        <v>45622</v>
      </c>
    </row>
    <row r="698" spans="1:27" x14ac:dyDescent="0.25">
      <c r="A698" t="s">
        <v>1479</v>
      </c>
      <c r="B698" s="1">
        <v>45623</v>
      </c>
      <c r="C698" t="s">
        <v>27</v>
      </c>
      <c r="D698" t="s">
        <v>1480</v>
      </c>
      <c r="E698" t="s">
        <v>47</v>
      </c>
      <c r="F698">
        <v>29</v>
      </c>
      <c r="G698" t="s">
        <v>62</v>
      </c>
      <c r="H698" t="s">
        <v>79</v>
      </c>
      <c r="I698" t="s">
        <v>49</v>
      </c>
      <c r="J698" t="s">
        <v>33</v>
      </c>
      <c r="K698" t="s">
        <v>34</v>
      </c>
      <c r="L698">
        <v>13</v>
      </c>
      <c r="M698">
        <v>4</v>
      </c>
      <c r="N698" t="s">
        <v>51</v>
      </c>
      <c r="O698" t="s">
        <v>36</v>
      </c>
      <c r="P698" t="s">
        <v>53</v>
      </c>
      <c r="Q698">
        <v>26512.43</v>
      </c>
      <c r="R698">
        <v>3471.39</v>
      </c>
      <c r="S698">
        <v>1.1000000000000001</v>
      </c>
      <c r="T698" t="s">
        <v>97</v>
      </c>
      <c r="U698" t="s">
        <v>65</v>
      </c>
      <c r="V698" t="s">
        <v>74</v>
      </c>
      <c r="W698" t="s">
        <v>101</v>
      </c>
      <c r="X698" t="s">
        <v>57</v>
      </c>
      <c r="Y698" t="s">
        <v>113</v>
      </c>
      <c r="Z698" t="s">
        <v>84</v>
      </c>
      <c r="AA698" s="9">
        <f>Table1[[#This Row],[Date]]</f>
        <v>45623</v>
      </c>
    </row>
    <row r="699" spans="1:27" x14ac:dyDescent="0.25">
      <c r="A699" t="s">
        <v>1481</v>
      </c>
      <c r="B699" s="1">
        <v>45624</v>
      </c>
      <c r="C699" t="s">
        <v>103</v>
      </c>
      <c r="D699" t="s">
        <v>1482</v>
      </c>
      <c r="E699" t="s">
        <v>61</v>
      </c>
      <c r="F699">
        <v>28</v>
      </c>
      <c r="G699" t="s">
        <v>30</v>
      </c>
      <c r="H699" t="s">
        <v>79</v>
      </c>
      <c r="I699" t="s">
        <v>49</v>
      </c>
      <c r="J699" t="s">
        <v>33</v>
      </c>
      <c r="K699" t="s">
        <v>34</v>
      </c>
      <c r="L699">
        <v>6</v>
      </c>
      <c r="M699">
        <v>5</v>
      </c>
      <c r="N699" t="s">
        <v>35</v>
      </c>
      <c r="O699" t="s">
        <v>36</v>
      </c>
      <c r="P699" t="s">
        <v>37</v>
      </c>
      <c r="Q699">
        <v>43157.88</v>
      </c>
      <c r="R699">
        <v>4706.45</v>
      </c>
      <c r="S699">
        <v>3.8</v>
      </c>
      <c r="T699" t="s">
        <v>92</v>
      </c>
      <c r="U699" t="s">
        <v>65</v>
      </c>
      <c r="V699" t="s">
        <v>55</v>
      </c>
      <c r="W699" t="s">
        <v>41</v>
      </c>
      <c r="X699" t="s">
        <v>57</v>
      </c>
      <c r="Y699" t="s">
        <v>113</v>
      </c>
      <c r="Z699" t="s">
        <v>4089</v>
      </c>
      <c r="AA699" s="9">
        <f>Table1[[#This Row],[Date]]</f>
        <v>45624</v>
      </c>
    </row>
    <row r="700" spans="1:27" x14ac:dyDescent="0.25">
      <c r="A700" t="s">
        <v>1483</v>
      </c>
      <c r="B700" s="1">
        <v>45625</v>
      </c>
      <c r="C700" t="s">
        <v>103</v>
      </c>
      <c r="D700" t="s">
        <v>1484</v>
      </c>
      <c r="E700" t="s">
        <v>61</v>
      </c>
      <c r="F700">
        <v>22</v>
      </c>
      <c r="G700" t="s">
        <v>70</v>
      </c>
      <c r="H700" t="s">
        <v>4087</v>
      </c>
      <c r="I700" t="s">
        <v>32</v>
      </c>
      <c r="J700" t="s">
        <v>33</v>
      </c>
      <c r="K700" t="s">
        <v>71</v>
      </c>
      <c r="L700">
        <v>13</v>
      </c>
      <c r="M700">
        <v>2</v>
      </c>
      <c r="N700" t="s">
        <v>35</v>
      </c>
      <c r="O700" t="s">
        <v>81</v>
      </c>
      <c r="P700" t="s">
        <v>82</v>
      </c>
      <c r="Q700">
        <v>30634.79</v>
      </c>
      <c r="R700">
        <v>3128.35</v>
      </c>
      <c r="S700">
        <v>1.4</v>
      </c>
      <c r="T700" t="s">
        <v>54</v>
      </c>
      <c r="U700" t="s">
        <v>87</v>
      </c>
      <c r="V700" t="s">
        <v>74</v>
      </c>
      <c r="W700" t="s">
        <v>41</v>
      </c>
      <c r="X700" t="s">
        <v>42</v>
      </c>
      <c r="Y700" t="s">
        <v>75</v>
      </c>
      <c r="Z700" t="s">
        <v>4089</v>
      </c>
      <c r="AA700" s="9">
        <f>Table1[[#This Row],[Date]]</f>
        <v>45625</v>
      </c>
    </row>
    <row r="701" spans="1:27" x14ac:dyDescent="0.25">
      <c r="A701" t="s">
        <v>1485</v>
      </c>
      <c r="B701" s="1">
        <v>45626</v>
      </c>
      <c r="C701" t="s">
        <v>27</v>
      </c>
      <c r="D701" t="s">
        <v>1486</v>
      </c>
      <c r="E701" t="s">
        <v>29</v>
      </c>
      <c r="F701">
        <v>44</v>
      </c>
      <c r="G701" t="s">
        <v>30</v>
      </c>
      <c r="H701" t="s">
        <v>4088</v>
      </c>
      <c r="I701" t="s">
        <v>49</v>
      </c>
      <c r="J701" t="s">
        <v>33</v>
      </c>
      <c r="K701" t="s">
        <v>118</v>
      </c>
      <c r="L701">
        <v>12</v>
      </c>
      <c r="M701">
        <v>2</v>
      </c>
      <c r="N701" t="s">
        <v>35</v>
      </c>
      <c r="O701" t="s">
        <v>81</v>
      </c>
      <c r="P701" t="s">
        <v>82</v>
      </c>
      <c r="Q701">
        <v>16012.91</v>
      </c>
      <c r="R701">
        <v>742.05</v>
      </c>
      <c r="S701">
        <v>1.5</v>
      </c>
      <c r="T701" t="s">
        <v>54</v>
      </c>
      <c r="U701" t="s">
        <v>65</v>
      </c>
      <c r="V701" t="s">
        <v>40</v>
      </c>
      <c r="W701" t="s">
        <v>41</v>
      </c>
      <c r="X701" t="s">
        <v>42</v>
      </c>
      <c r="Y701" t="s">
        <v>66</v>
      </c>
      <c r="Z701" t="s">
        <v>88</v>
      </c>
      <c r="AA701" s="9">
        <f>Table1[[#This Row],[Date]]</f>
        <v>45626</v>
      </c>
    </row>
    <row r="702" spans="1:27" x14ac:dyDescent="0.25">
      <c r="A702" t="s">
        <v>1487</v>
      </c>
      <c r="B702" s="1">
        <v>45627</v>
      </c>
      <c r="C702" t="s">
        <v>103</v>
      </c>
      <c r="D702" t="s">
        <v>1488</v>
      </c>
      <c r="E702" t="s">
        <v>69</v>
      </c>
      <c r="F702">
        <v>29</v>
      </c>
      <c r="G702" t="s">
        <v>30</v>
      </c>
      <c r="H702" t="s">
        <v>79</v>
      </c>
      <c r="I702" t="s">
        <v>49</v>
      </c>
      <c r="J702" t="s">
        <v>33</v>
      </c>
      <c r="K702" t="s">
        <v>34</v>
      </c>
      <c r="L702">
        <v>5</v>
      </c>
      <c r="M702">
        <v>2</v>
      </c>
      <c r="N702" t="s">
        <v>72</v>
      </c>
      <c r="O702" t="s">
        <v>73</v>
      </c>
      <c r="P702" t="s">
        <v>53</v>
      </c>
      <c r="Q702">
        <v>21691.01</v>
      </c>
      <c r="R702">
        <v>3398.54</v>
      </c>
      <c r="S702">
        <v>4</v>
      </c>
      <c r="T702" t="s">
        <v>92</v>
      </c>
      <c r="U702" t="s">
        <v>87</v>
      </c>
      <c r="V702" t="s">
        <v>83</v>
      </c>
      <c r="W702" t="s">
        <v>56</v>
      </c>
      <c r="X702" t="s">
        <v>57</v>
      </c>
      <c r="Y702" t="s">
        <v>113</v>
      </c>
      <c r="Z702" t="s">
        <v>94</v>
      </c>
      <c r="AA702" s="9">
        <f>Table1[[#This Row],[Date]]</f>
        <v>45627</v>
      </c>
    </row>
    <row r="703" spans="1:27" x14ac:dyDescent="0.25">
      <c r="A703" t="s">
        <v>1489</v>
      </c>
      <c r="B703" s="1">
        <v>45628</v>
      </c>
      <c r="C703" t="s">
        <v>45</v>
      </c>
      <c r="D703" t="s">
        <v>1490</v>
      </c>
      <c r="E703" t="s">
        <v>91</v>
      </c>
      <c r="F703">
        <v>34</v>
      </c>
      <c r="G703" t="s">
        <v>30</v>
      </c>
      <c r="H703" t="s">
        <v>31</v>
      </c>
      <c r="I703" t="s">
        <v>32</v>
      </c>
      <c r="J703" t="s">
        <v>33</v>
      </c>
      <c r="K703" t="s">
        <v>100</v>
      </c>
      <c r="L703">
        <v>2</v>
      </c>
      <c r="M703">
        <v>2</v>
      </c>
      <c r="N703" t="s">
        <v>72</v>
      </c>
      <c r="O703" t="s">
        <v>52</v>
      </c>
      <c r="P703" t="s">
        <v>37</v>
      </c>
      <c r="Q703">
        <v>34972.480000000003</v>
      </c>
      <c r="R703">
        <v>524.52</v>
      </c>
      <c r="S703">
        <v>2.1</v>
      </c>
      <c r="T703" t="s">
        <v>64</v>
      </c>
      <c r="U703" t="s">
        <v>65</v>
      </c>
      <c r="V703" t="s">
        <v>55</v>
      </c>
      <c r="W703" t="s">
        <v>41</v>
      </c>
      <c r="X703" t="s">
        <v>57</v>
      </c>
      <c r="Y703" t="s">
        <v>113</v>
      </c>
      <c r="Z703" t="s">
        <v>4089</v>
      </c>
      <c r="AA703" s="9">
        <f>Table1[[#This Row],[Date]]</f>
        <v>45628</v>
      </c>
    </row>
    <row r="704" spans="1:27" x14ac:dyDescent="0.25">
      <c r="A704" t="s">
        <v>1491</v>
      </c>
      <c r="B704" s="1">
        <v>45629</v>
      </c>
      <c r="C704" t="s">
        <v>59</v>
      </c>
      <c r="D704" t="s">
        <v>1492</v>
      </c>
      <c r="E704" t="s">
        <v>69</v>
      </c>
      <c r="F704">
        <v>23</v>
      </c>
      <c r="G704" t="s">
        <v>62</v>
      </c>
      <c r="H704" t="s">
        <v>4088</v>
      </c>
      <c r="I704" t="s">
        <v>49</v>
      </c>
      <c r="J704" t="s">
        <v>33</v>
      </c>
      <c r="K704" t="s">
        <v>118</v>
      </c>
      <c r="L704">
        <v>6</v>
      </c>
      <c r="M704">
        <v>2</v>
      </c>
      <c r="N704" t="s">
        <v>72</v>
      </c>
      <c r="O704" t="s">
        <v>36</v>
      </c>
      <c r="P704" t="s">
        <v>63</v>
      </c>
      <c r="Q704">
        <v>44868.160000000003</v>
      </c>
      <c r="R704">
        <v>4360.55</v>
      </c>
      <c r="S704">
        <v>3.5</v>
      </c>
      <c r="T704" t="s">
        <v>92</v>
      </c>
      <c r="U704" t="s">
        <v>93</v>
      </c>
      <c r="V704" t="s">
        <v>40</v>
      </c>
      <c r="W704" t="s">
        <v>101</v>
      </c>
      <c r="X704" t="s">
        <v>42</v>
      </c>
      <c r="Y704" t="s">
        <v>66</v>
      </c>
      <c r="Z704" t="s">
        <v>88</v>
      </c>
      <c r="AA704" s="9">
        <f>Table1[[#This Row],[Date]]</f>
        <v>45629</v>
      </c>
    </row>
    <row r="705" spans="1:27" x14ac:dyDescent="0.25">
      <c r="A705" t="s">
        <v>1493</v>
      </c>
      <c r="B705" s="1">
        <v>45630</v>
      </c>
      <c r="C705" t="s">
        <v>45</v>
      </c>
      <c r="D705" t="s">
        <v>1494</v>
      </c>
      <c r="E705" t="s">
        <v>91</v>
      </c>
      <c r="F705">
        <v>50</v>
      </c>
      <c r="G705" t="s">
        <v>70</v>
      </c>
      <c r="H705" t="s">
        <v>4088</v>
      </c>
      <c r="I705" t="s">
        <v>49</v>
      </c>
      <c r="J705" t="s">
        <v>33</v>
      </c>
      <c r="K705" t="s">
        <v>118</v>
      </c>
      <c r="L705">
        <v>13</v>
      </c>
      <c r="M705">
        <v>4</v>
      </c>
      <c r="N705" t="s">
        <v>72</v>
      </c>
      <c r="O705" t="s">
        <v>52</v>
      </c>
      <c r="P705" t="s">
        <v>53</v>
      </c>
      <c r="Q705">
        <v>4930.12</v>
      </c>
      <c r="R705">
        <v>2583.3000000000002</v>
      </c>
      <c r="S705">
        <v>4.7</v>
      </c>
      <c r="T705" t="s">
        <v>38</v>
      </c>
      <c r="U705" t="s">
        <v>39</v>
      </c>
      <c r="V705" t="s">
        <v>83</v>
      </c>
      <c r="W705" t="s">
        <v>41</v>
      </c>
      <c r="X705" t="s">
        <v>57</v>
      </c>
      <c r="Y705" t="s">
        <v>66</v>
      </c>
      <c r="Z705" t="s">
        <v>76</v>
      </c>
      <c r="AA705" s="9">
        <f>Table1[[#This Row],[Date]]</f>
        <v>45630</v>
      </c>
    </row>
    <row r="706" spans="1:27" x14ac:dyDescent="0.25">
      <c r="A706" t="s">
        <v>1495</v>
      </c>
      <c r="B706" s="1">
        <v>45631</v>
      </c>
      <c r="C706" t="s">
        <v>59</v>
      </c>
      <c r="D706" t="s">
        <v>1496</v>
      </c>
      <c r="E706" t="s">
        <v>91</v>
      </c>
      <c r="F706">
        <v>22</v>
      </c>
      <c r="G706" t="s">
        <v>30</v>
      </c>
      <c r="H706" t="s">
        <v>31</v>
      </c>
      <c r="I706" t="s">
        <v>32</v>
      </c>
      <c r="J706" t="s">
        <v>33</v>
      </c>
      <c r="K706" t="s">
        <v>100</v>
      </c>
      <c r="L706">
        <v>10</v>
      </c>
      <c r="M706">
        <v>1</v>
      </c>
      <c r="N706" t="s">
        <v>72</v>
      </c>
      <c r="O706" t="s">
        <v>73</v>
      </c>
      <c r="P706" t="s">
        <v>82</v>
      </c>
      <c r="Q706">
        <v>6362.32</v>
      </c>
      <c r="R706">
        <v>1925.7</v>
      </c>
      <c r="S706">
        <v>2.2999999999999998</v>
      </c>
      <c r="T706" t="s">
        <v>64</v>
      </c>
      <c r="U706" t="s">
        <v>39</v>
      </c>
      <c r="V706" t="s">
        <v>40</v>
      </c>
      <c r="W706" t="s">
        <v>101</v>
      </c>
      <c r="X706" t="s">
        <v>42</v>
      </c>
      <c r="Y706" t="s">
        <v>43</v>
      </c>
      <c r="Z706" t="s">
        <v>4089</v>
      </c>
      <c r="AA706" s="9">
        <f>Table1[[#This Row],[Date]]</f>
        <v>45631</v>
      </c>
    </row>
    <row r="707" spans="1:27" x14ac:dyDescent="0.25">
      <c r="A707" t="s">
        <v>1497</v>
      </c>
      <c r="B707" s="1">
        <v>45632</v>
      </c>
      <c r="C707" t="s">
        <v>59</v>
      </c>
      <c r="D707" t="s">
        <v>1498</v>
      </c>
      <c r="E707" t="s">
        <v>69</v>
      </c>
      <c r="F707">
        <v>45</v>
      </c>
      <c r="G707" t="s">
        <v>62</v>
      </c>
      <c r="H707" t="s">
        <v>48</v>
      </c>
      <c r="I707" t="s">
        <v>49</v>
      </c>
      <c r="J707" t="s">
        <v>33</v>
      </c>
      <c r="K707" t="s">
        <v>50</v>
      </c>
      <c r="L707">
        <v>11</v>
      </c>
      <c r="M707">
        <v>5</v>
      </c>
      <c r="N707" t="s">
        <v>72</v>
      </c>
      <c r="O707" t="s">
        <v>36</v>
      </c>
      <c r="P707" t="s">
        <v>37</v>
      </c>
      <c r="Q707">
        <v>18277.419999999998</v>
      </c>
      <c r="R707">
        <v>285.02999999999997</v>
      </c>
      <c r="S707">
        <v>1.9</v>
      </c>
      <c r="T707" t="s">
        <v>54</v>
      </c>
      <c r="U707" t="s">
        <v>93</v>
      </c>
      <c r="V707" t="s">
        <v>55</v>
      </c>
      <c r="W707" t="s">
        <v>41</v>
      </c>
      <c r="X707" t="s">
        <v>57</v>
      </c>
      <c r="Y707" t="s">
        <v>66</v>
      </c>
      <c r="Z707" t="s">
        <v>4089</v>
      </c>
      <c r="AA707" s="9">
        <f>Table1[[#This Row],[Date]]</f>
        <v>45632</v>
      </c>
    </row>
    <row r="708" spans="1:27" x14ac:dyDescent="0.25">
      <c r="A708" t="s">
        <v>1499</v>
      </c>
      <c r="B708" s="1">
        <v>45633</v>
      </c>
      <c r="C708" t="s">
        <v>45</v>
      </c>
      <c r="D708" t="s">
        <v>1500</v>
      </c>
      <c r="E708" t="s">
        <v>61</v>
      </c>
      <c r="F708">
        <v>31</v>
      </c>
      <c r="G708" t="s">
        <v>30</v>
      </c>
      <c r="H708" t="s">
        <v>31</v>
      </c>
      <c r="I708" t="s">
        <v>32</v>
      </c>
      <c r="J708" t="s">
        <v>33</v>
      </c>
      <c r="K708" t="s">
        <v>100</v>
      </c>
      <c r="L708">
        <v>5</v>
      </c>
      <c r="M708">
        <v>1</v>
      </c>
      <c r="N708" t="s">
        <v>51</v>
      </c>
      <c r="O708" t="s">
        <v>73</v>
      </c>
      <c r="P708" t="s">
        <v>82</v>
      </c>
      <c r="Q708">
        <v>13940.65</v>
      </c>
      <c r="R708">
        <v>1903.92</v>
      </c>
      <c r="S708">
        <v>1.4</v>
      </c>
      <c r="T708" t="s">
        <v>54</v>
      </c>
      <c r="U708" t="s">
        <v>39</v>
      </c>
      <c r="V708" t="s">
        <v>40</v>
      </c>
      <c r="W708" t="s">
        <v>41</v>
      </c>
      <c r="X708" t="s">
        <v>42</v>
      </c>
      <c r="Y708" t="s">
        <v>75</v>
      </c>
      <c r="Z708" t="s">
        <v>94</v>
      </c>
      <c r="AA708" s="9">
        <f>Table1[[#This Row],[Date]]</f>
        <v>45633</v>
      </c>
    </row>
    <row r="709" spans="1:27" x14ac:dyDescent="0.25">
      <c r="A709" t="s">
        <v>1501</v>
      </c>
      <c r="B709" s="1">
        <v>45634</v>
      </c>
      <c r="C709" t="s">
        <v>45</v>
      </c>
      <c r="D709" t="s">
        <v>1502</v>
      </c>
      <c r="E709" t="s">
        <v>91</v>
      </c>
      <c r="F709">
        <v>22</v>
      </c>
      <c r="G709" t="s">
        <v>70</v>
      </c>
      <c r="H709" t="s">
        <v>31</v>
      </c>
      <c r="I709" t="s">
        <v>32</v>
      </c>
      <c r="J709" t="s">
        <v>33</v>
      </c>
      <c r="K709" t="s">
        <v>100</v>
      </c>
      <c r="L709">
        <v>14</v>
      </c>
      <c r="M709">
        <v>2</v>
      </c>
      <c r="N709" t="s">
        <v>80</v>
      </c>
      <c r="O709" t="s">
        <v>81</v>
      </c>
      <c r="P709" t="s">
        <v>53</v>
      </c>
      <c r="Q709">
        <v>15451.75</v>
      </c>
      <c r="R709">
        <v>4516.03</v>
      </c>
      <c r="S709">
        <v>1.5</v>
      </c>
      <c r="T709" t="s">
        <v>54</v>
      </c>
      <c r="U709" t="s">
        <v>39</v>
      </c>
      <c r="V709" t="s">
        <v>74</v>
      </c>
      <c r="W709" t="s">
        <v>101</v>
      </c>
      <c r="X709" t="s">
        <v>57</v>
      </c>
      <c r="Y709" t="s">
        <v>43</v>
      </c>
      <c r="Z709" t="s">
        <v>94</v>
      </c>
      <c r="AA709" s="9">
        <f>Table1[[#This Row],[Date]]</f>
        <v>45634</v>
      </c>
    </row>
    <row r="710" spans="1:27" x14ac:dyDescent="0.25">
      <c r="A710" t="s">
        <v>1503</v>
      </c>
      <c r="B710" s="1">
        <v>45635</v>
      </c>
      <c r="C710" t="s">
        <v>45</v>
      </c>
      <c r="D710" t="s">
        <v>1504</v>
      </c>
      <c r="E710" t="s">
        <v>69</v>
      </c>
      <c r="F710">
        <v>50</v>
      </c>
      <c r="G710" t="s">
        <v>30</v>
      </c>
      <c r="H710" t="s">
        <v>48</v>
      </c>
      <c r="I710" t="s">
        <v>49</v>
      </c>
      <c r="J710" t="s">
        <v>33</v>
      </c>
      <c r="K710" t="s">
        <v>50</v>
      </c>
      <c r="L710">
        <v>10</v>
      </c>
      <c r="M710">
        <v>1</v>
      </c>
      <c r="N710" t="s">
        <v>51</v>
      </c>
      <c r="O710" t="s">
        <v>73</v>
      </c>
      <c r="P710" t="s">
        <v>53</v>
      </c>
      <c r="Q710">
        <v>13399.69</v>
      </c>
      <c r="R710">
        <v>104.91</v>
      </c>
      <c r="S710">
        <v>1.2</v>
      </c>
      <c r="T710" t="s">
        <v>54</v>
      </c>
      <c r="U710" t="s">
        <v>39</v>
      </c>
      <c r="V710" t="s">
        <v>55</v>
      </c>
      <c r="W710" t="s">
        <v>41</v>
      </c>
      <c r="X710" t="s">
        <v>57</v>
      </c>
      <c r="Y710" t="s">
        <v>113</v>
      </c>
      <c r="Z710" t="s">
        <v>76</v>
      </c>
      <c r="AA710" s="9">
        <f>Table1[[#This Row],[Date]]</f>
        <v>45635</v>
      </c>
    </row>
    <row r="711" spans="1:27" x14ac:dyDescent="0.25">
      <c r="A711" t="s">
        <v>1505</v>
      </c>
      <c r="B711" s="1">
        <v>45636</v>
      </c>
      <c r="C711" t="s">
        <v>45</v>
      </c>
      <c r="D711" t="s">
        <v>1506</v>
      </c>
      <c r="E711" t="s">
        <v>91</v>
      </c>
      <c r="F711">
        <v>67</v>
      </c>
      <c r="G711" t="s">
        <v>70</v>
      </c>
      <c r="H711" t="s">
        <v>48</v>
      </c>
      <c r="I711" t="s">
        <v>49</v>
      </c>
      <c r="J711" t="s">
        <v>33</v>
      </c>
      <c r="K711" t="s">
        <v>50</v>
      </c>
      <c r="L711">
        <v>13</v>
      </c>
      <c r="M711">
        <v>4</v>
      </c>
      <c r="N711" t="s">
        <v>80</v>
      </c>
      <c r="O711" t="s">
        <v>81</v>
      </c>
      <c r="P711" t="s">
        <v>37</v>
      </c>
      <c r="Q711">
        <v>12203.78</v>
      </c>
      <c r="R711">
        <v>2373.2399999999998</v>
      </c>
      <c r="S711">
        <v>1.4</v>
      </c>
      <c r="T711" t="s">
        <v>97</v>
      </c>
      <c r="U711" t="s">
        <v>39</v>
      </c>
      <c r="V711" t="s">
        <v>74</v>
      </c>
      <c r="W711" t="s">
        <v>101</v>
      </c>
      <c r="X711" t="s">
        <v>57</v>
      </c>
      <c r="Y711" t="s">
        <v>75</v>
      </c>
      <c r="Z711" t="s">
        <v>4089</v>
      </c>
      <c r="AA711" s="9">
        <f>Table1[[#This Row],[Date]]</f>
        <v>45636</v>
      </c>
    </row>
    <row r="712" spans="1:27" x14ac:dyDescent="0.25">
      <c r="A712" t="s">
        <v>1507</v>
      </c>
      <c r="B712" s="1">
        <v>45637</v>
      </c>
      <c r="C712" t="s">
        <v>27</v>
      </c>
      <c r="D712" t="s">
        <v>1508</v>
      </c>
      <c r="E712" t="s">
        <v>47</v>
      </c>
      <c r="F712">
        <v>65</v>
      </c>
      <c r="G712" t="s">
        <v>30</v>
      </c>
      <c r="H712" t="s">
        <v>48</v>
      </c>
      <c r="I712" t="s">
        <v>49</v>
      </c>
      <c r="J712" t="s">
        <v>33</v>
      </c>
      <c r="K712" t="s">
        <v>50</v>
      </c>
      <c r="L712">
        <v>3</v>
      </c>
      <c r="M712">
        <v>3</v>
      </c>
      <c r="N712" t="s">
        <v>51</v>
      </c>
      <c r="O712" t="s">
        <v>52</v>
      </c>
      <c r="P712" t="s">
        <v>53</v>
      </c>
      <c r="Q712">
        <v>9139.33</v>
      </c>
      <c r="R712">
        <v>4655.79</v>
      </c>
      <c r="S712">
        <v>2.7</v>
      </c>
      <c r="T712" t="s">
        <v>64</v>
      </c>
      <c r="U712" t="s">
        <v>93</v>
      </c>
      <c r="V712" t="s">
        <v>40</v>
      </c>
      <c r="W712" t="s">
        <v>101</v>
      </c>
      <c r="X712" t="s">
        <v>57</v>
      </c>
      <c r="Y712" t="s">
        <v>75</v>
      </c>
      <c r="Z712" t="s">
        <v>94</v>
      </c>
      <c r="AA712" s="9">
        <f>Table1[[#This Row],[Date]]</f>
        <v>45637</v>
      </c>
    </row>
    <row r="713" spans="1:27" x14ac:dyDescent="0.25">
      <c r="A713" t="s">
        <v>1509</v>
      </c>
      <c r="B713" s="1">
        <v>45638</v>
      </c>
      <c r="C713" t="s">
        <v>103</v>
      </c>
      <c r="D713" t="s">
        <v>1510</v>
      </c>
      <c r="E713" t="s">
        <v>61</v>
      </c>
      <c r="F713">
        <v>58</v>
      </c>
      <c r="G713" t="s">
        <v>70</v>
      </c>
      <c r="H713" t="s">
        <v>48</v>
      </c>
      <c r="I713" t="s">
        <v>49</v>
      </c>
      <c r="J713" t="s">
        <v>33</v>
      </c>
      <c r="K713" t="s">
        <v>50</v>
      </c>
      <c r="L713">
        <v>5</v>
      </c>
      <c r="M713">
        <v>1</v>
      </c>
      <c r="N713" t="s">
        <v>51</v>
      </c>
      <c r="O713" t="s">
        <v>36</v>
      </c>
      <c r="P713" t="s">
        <v>53</v>
      </c>
      <c r="Q713">
        <v>46895.839999999997</v>
      </c>
      <c r="R713">
        <v>1974.2</v>
      </c>
      <c r="S713">
        <v>2.2999999999999998</v>
      </c>
      <c r="T713" t="s">
        <v>64</v>
      </c>
      <c r="U713" t="s">
        <v>87</v>
      </c>
      <c r="V713" t="s">
        <v>55</v>
      </c>
      <c r="W713" t="s">
        <v>101</v>
      </c>
      <c r="X713" t="s">
        <v>42</v>
      </c>
      <c r="Y713" t="s">
        <v>43</v>
      </c>
      <c r="Z713" t="s">
        <v>88</v>
      </c>
      <c r="AA713" s="9">
        <f>Table1[[#This Row],[Date]]</f>
        <v>45638</v>
      </c>
    </row>
    <row r="714" spans="1:27" x14ac:dyDescent="0.25">
      <c r="A714" t="s">
        <v>1511</v>
      </c>
      <c r="B714" s="1">
        <v>45639</v>
      </c>
      <c r="C714" t="s">
        <v>59</v>
      </c>
      <c r="D714" t="s">
        <v>1512</v>
      </c>
      <c r="E714" t="s">
        <v>29</v>
      </c>
      <c r="F714">
        <v>36</v>
      </c>
      <c r="G714" t="s">
        <v>30</v>
      </c>
      <c r="H714" t="s">
        <v>48</v>
      </c>
      <c r="I714" t="s">
        <v>49</v>
      </c>
      <c r="J714" t="s">
        <v>33</v>
      </c>
      <c r="K714" t="s">
        <v>50</v>
      </c>
      <c r="L714">
        <v>10</v>
      </c>
      <c r="M714">
        <v>5</v>
      </c>
      <c r="N714" t="s">
        <v>72</v>
      </c>
      <c r="O714" t="s">
        <v>36</v>
      </c>
      <c r="P714" t="s">
        <v>63</v>
      </c>
      <c r="Q714">
        <v>9776.9</v>
      </c>
      <c r="R714">
        <v>2140.88</v>
      </c>
      <c r="S714">
        <v>3.8</v>
      </c>
      <c r="T714" t="s">
        <v>92</v>
      </c>
      <c r="U714" t="s">
        <v>39</v>
      </c>
      <c r="V714" t="s">
        <v>74</v>
      </c>
      <c r="W714" t="s">
        <v>41</v>
      </c>
      <c r="X714" t="s">
        <v>57</v>
      </c>
      <c r="Y714" t="s">
        <v>113</v>
      </c>
      <c r="Z714" t="s">
        <v>4089</v>
      </c>
      <c r="AA714" s="9">
        <f>Table1[[#This Row],[Date]]</f>
        <v>45639</v>
      </c>
    </row>
    <row r="715" spans="1:27" x14ac:dyDescent="0.25">
      <c r="A715" t="s">
        <v>1513</v>
      </c>
      <c r="B715" s="1">
        <v>45640</v>
      </c>
      <c r="C715" t="s">
        <v>45</v>
      </c>
      <c r="D715" t="s">
        <v>1514</v>
      </c>
      <c r="E715" t="s">
        <v>91</v>
      </c>
      <c r="F715">
        <v>39</v>
      </c>
      <c r="G715" t="s">
        <v>70</v>
      </c>
      <c r="H715" t="s">
        <v>31</v>
      </c>
      <c r="I715" t="s">
        <v>32</v>
      </c>
      <c r="J715" t="s">
        <v>33</v>
      </c>
      <c r="K715" t="s">
        <v>100</v>
      </c>
      <c r="L715">
        <v>5</v>
      </c>
      <c r="M715">
        <v>4</v>
      </c>
      <c r="N715" t="s">
        <v>72</v>
      </c>
      <c r="O715" t="s">
        <v>52</v>
      </c>
      <c r="P715" t="s">
        <v>82</v>
      </c>
      <c r="Q715">
        <v>12606.98</v>
      </c>
      <c r="R715">
        <v>2892.8</v>
      </c>
      <c r="S715">
        <v>4.5</v>
      </c>
      <c r="T715" t="s">
        <v>38</v>
      </c>
      <c r="U715" t="s">
        <v>93</v>
      </c>
      <c r="V715" t="s">
        <v>74</v>
      </c>
      <c r="W715" t="s">
        <v>41</v>
      </c>
      <c r="X715" t="s">
        <v>42</v>
      </c>
      <c r="Y715" t="s">
        <v>43</v>
      </c>
      <c r="Z715" t="s">
        <v>88</v>
      </c>
      <c r="AA715" s="9">
        <f>Table1[[#This Row],[Date]]</f>
        <v>45640</v>
      </c>
    </row>
    <row r="716" spans="1:27" x14ac:dyDescent="0.25">
      <c r="A716" t="s">
        <v>1515</v>
      </c>
      <c r="B716" s="1">
        <v>45641</v>
      </c>
      <c r="C716" t="s">
        <v>45</v>
      </c>
      <c r="D716" t="s">
        <v>1516</v>
      </c>
      <c r="E716" t="s">
        <v>47</v>
      </c>
      <c r="F716">
        <v>22</v>
      </c>
      <c r="G716" t="s">
        <v>30</v>
      </c>
      <c r="H716" t="s">
        <v>4087</v>
      </c>
      <c r="I716" t="s">
        <v>32</v>
      </c>
      <c r="J716" t="s">
        <v>33</v>
      </c>
      <c r="K716" t="s">
        <v>71</v>
      </c>
      <c r="L716">
        <v>6</v>
      </c>
      <c r="M716">
        <v>3</v>
      </c>
      <c r="N716" t="s">
        <v>80</v>
      </c>
      <c r="O716" t="s">
        <v>81</v>
      </c>
      <c r="P716" t="s">
        <v>63</v>
      </c>
      <c r="Q716">
        <v>14574.49</v>
      </c>
      <c r="R716">
        <v>2314.69</v>
      </c>
      <c r="S716">
        <v>4.0999999999999996</v>
      </c>
      <c r="T716" t="s">
        <v>92</v>
      </c>
      <c r="U716" t="s">
        <v>39</v>
      </c>
      <c r="V716" t="s">
        <v>74</v>
      </c>
      <c r="W716" t="s">
        <v>101</v>
      </c>
      <c r="X716" t="s">
        <v>57</v>
      </c>
      <c r="Y716" t="s">
        <v>4089</v>
      </c>
      <c r="Z716" t="s">
        <v>84</v>
      </c>
      <c r="AA716" s="9">
        <f>Table1[[#This Row],[Date]]</f>
        <v>45641</v>
      </c>
    </row>
    <row r="717" spans="1:27" x14ac:dyDescent="0.25">
      <c r="A717" t="s">
        <v>1517</v>
      </c>
      <c r="B717" s="1">
        <v>45642</v>
      </c>
      <c r="C717" t="s">
        <v>45</v>
      </c>
      <c r="D717" t="s">
        <v>1518</v>
      </c>
      <c r="E717" t="s">
        <v>29</v>
      </c>
      <c r="F717">
        <v>19</v>
      </c>
      <c r="G717" t="s">
        <v>30</v>
      </c>
      <c r="H717" t="s">
        <v>4087</v>
      </c>
      <c r="I717" t="s">
        <v>32</v>
      </c>
      <c r="J717" t="s">
        <v>33</v>
      </c>
      <c r="K717" t="s">
        <v>71</v>
      </c>
      <c r="L717">
        <v>12</v>
      </c>
      <c r="M717">
        <v>4</v>
      </c>
      <c r="N717" t="s">
        <v>80</v>
      </c>
      <c r="O717" t="s">
        <v>36</v>
      </c>
      <c r="P717" t="s">
        <v>63</v>
      </c>
      <c r="Q717">
        <v>46851.7</v>
      </c>
      <c r="R717">
        <v>843.01</v>
      </c>
      <c r="S717">
        <v>3.1</v>
      </c>
      <c r="T717" t="s">
        <v>97</v>
      </c>
      <c r="U717" t="s">
        <v>93</v>
      </c>
      <c r="V717" t="s">
        <v>83</v>
      </c>
      <c r="W717" t="s">
        <v>41</v>
      </c>
      <c r="X717" t="s">
        <v>57</v>
      </c>
      <c r="Y717" t="s">
        <v>4089</v>
      </c>
      <c r="Z717" t="s">
        <v>76</v>
      </c>
      <c r="AA717" s="9">
        <f>Table1[[#This Row],[Date]]</f>
        <v>45642</v>
      </c>
    </row>
    <row r="718" spans="1:27" x14ac:dyDescent="0.25">
      <c r="A718" t="s">
        <v>1519</v>
      </c>
      <c r="B718" s="1">
        <v>45643</v>
      </c>
      <c r="C718" t="s">
        <v>27</v>
      </c>
      <c r="D718" t="s">
        <v>1520</v>
      </c>
      <c r="E718" t="s">
        <v>29</v>
      </c>
      <c r="F718">
        <v>47</v>
      </c>
      <c r="G718" t="s">
        <v>62</v>
      </c>
      <c r="H718" t="s">
        <v>79</v>
      </c>
      <c r="I718" t="s">
        <v>49</v>
      </c>
      <c r="J718" t="s">
        <v>33</v>
      </c>
      <c r="K718" t="s">
        <v>34</v>
      </c>
      <c r="L718">
        <v>9</v>
      </c>
      <c r="M718">
        <v>2</v>
      </c>
      <c r="N718" t="s">
        <v>72</v>
      </c>
      <c r="O718" t="s">
        <v>73</v>
      </c>
      <c r="P718" t="s">
        <v>37</v>
      </c>
      <c r="Q718">
        <v>38518.559999999998</v>
      </c>
      <c r="R718">
        <v>92.78</v>
      </c>
      <c r="S718">
        <v>1.4</v>
      </c>
      <c r="T718" t="s">
        <v>54</v>
      </c>
      <c r="U718" t="s">
        <v>93</v>
      </c>
      <c r="V718" t="s">
        <v>74</v>
      </c>
      <c r="W718" t="s">
        <v>56</v>
      </c>
      <c r="X718" t="s">
        <v>42</v>
      </c>
      <c r="Y718" t="s">
        <v>43</v>
      </c>
      <c r="Z718" t="s">
        <v>94</v>
      </c>
      <c r="AA718" s="9">
        <f>Table1[[#This Row],[Date]]</f>
        <v>45643</v>
      </c>
    </row>
    <row r="719" spans="1:27" x14ac:dyDescent="0.25">
      <c r="A719" t="s">
        <v>1521</v>
      </c>
      <c r="B719" s="1">
        <v>45644</v>
      </c>
      <c r="C719" t="s">
        <v>45</v>
      </c>
      <c r="D719" t="s">
        <v>1522</v>
      </c>
      <c r="E719" t="s">
        <v>91</v>
      </c>
      <c r="F719">
        <v>64</v>
      </c>
      <c r="G719" t="s">
        <v>62</v>
      </c>
      <c r="H719" t="s">
        <v>4087</v>
      </c>
      <c r="I719" t="s">
        <v>32</v>
      </c>
      <c r="J719" t="s">
        <v>33</v>
      </c>
      <c r="K719" t="s">
        <v>71</v>
      </c>
      <c r="L719">
        <v>2</v>
      </c>
      <c r="M719">
        <v>3</v>
      </c>
      <c r="N719" t="s">
        <v>51</v>
      </c>
      <c r="O719" t="s">
        <v>81</v>
      </c>
      <c r="P719" t="s">
        <v>53</v>
      </c>
      <c r="Q719">
        <v>40115.870000000003</v>
      </c>
      <c r="R719">
        <v>3049.06</v>
      </c>
      <c r="S719">
        <v>3.8</v>
      </c>
      <c r="T719" t="s">
        <v>97</v>
      </c>
      <c r="U719" t="s">
        <v>87</v>
      </c>
      <c r="V719" t="s">
        <v>74</v>
      </c>
      <c r="W719" t="s">
        <v>101</v>
      </c>
      <c r="X719" t="s">
        <v>57</v>
      </c>
      <c r="Y719" t="s">
        <v>113</v>
      </c>
      <c r="Z719" t="s">
        <v>84</v>
      </c>
      <c r="AA719" s="9">
        <f>Table1[[#This Row],[Date]]</f>
        <v>45644</v>
      </c>
    </row>
    <row r="720" spans="1:27" x14ac:dyDescent="0.25">
      <c r="A720" t="s">
        <v>1523</v>
      </c>
      <c r="B720" s="1">
        <v>45645</v>
      </c>
      <c r="C720" t="s">
        <v>45</v>
      </c>
      <c r="D720" t="s">
        <v>1524</v>
      </c>
      <c r="E720" t="s">
        <v>69</v>
      </c>
      <c r="F720">
        <v>56</v>
      </c>
      <c r="G720" t="s">
        <v>70</v>
      </c>
      <c r="H720" t="s">
        <v>4087</v>
      </c>
      <c r="I720" t="s">
        <v>32</v>
      </c>
      <c r="J720" t="s">
        <v>33</v>
      </c>
      <c r="K720" t="s">
        <v>71</v>
      </c>
      <c r="L720">
        <v>2</v>
      </c>
      <c r="M720">
        <v>5</v>
      </c>
      <c r="N720" t="s">
        <v>80</v>
      </c>
      <c r="O720" t="s">
        <v>36</v>
      </c>
      <c r="P720" t="s">
        <v>82</v>
      </c>
      <c r="Q720">
        <v>7923.64</v>
      </c>
      <c r="R720">
        <v>4604.03</v>
      </c>
      <c r="S720">
        <v>2.5</v>
      </c>
      <c r="T720" t="s">
        <v>97</v>
      </c>
      <c r="U720" t="s">
        <v>65</v>
      </c>
      <c r="V720" t="s">
        <v>40</v>
      </c>
      <c r="W720" t="s">
        <v>101</v>
      </c>
      <c r="X720" t="s">
        <v>57</v>
      </c>
      <c r="Y720" t="s">
        <v>113</v>
      </c>
      <c r="Z720" t="s">
        <v>94</v>
      </c>
      <c r="AA720" s="9">
        <f>Table1[[#This Row],[Date]]</f>
        <v>45645</v>
      </c>
    </row>
    <row r="721" spans="1:27" x14ac:dyDescent="0.25">
      <c r="A721" t="s">
        <v>1525</v>
      </c>
      <c r="B721" s="1">
        <v>45646</v>
      </c>
      <c r="C721" t="s">
        <v>45</v>
      </c>
      <c r="D721" t="s">
        <v>1526</v>
      </c>
      <c r="E721" t="s">
        <v>91</v>
      </c>
      <c r="F721">
        <v>21</v>
      </c>
      <c r="G721" t="s">
        <v>30</v>
      </c>
      <c r="H721" t="s">
        <v>31</v>
      </c>
      <c r="I721" t="s">
        <v>32</v>
      </c>
      <c r="J721" t="s">
        <v>33</v>
      </c>
      <c r="K721" t="s">
        <v>100</v>
      </c>
      <c r="L721">
        <v>10</v>
      </c>
      <c r="M721">
        <v>3</v>
      </c>
      <c r="N721" t="s">
        <v>35</v>
      </c>
      <c r="O721" t="s">
        <v>73</v>
      </c>
      <c r="P721" t="s">
        <v>82</v>
      </c>
      <c r="Q721">
        <v>42306.559999999998</v>
      </c>
      <c r="R721">
        <v>531.82000000000005</v>
      </c>
      <c r="S721">
        <v>1.3</v>
      </c>
      <c r="T721" t="s">
        <v>54</v>
      </c>
      <c r="U721" t="s">
        <v>87</v>
      </c>
      <c r="V721" t="s">
        <v>40</v>
      </c>
      <c r="W721" t="s">
        <v>56</v>
      </c>
      <c r="X721" t="s">
        <v>42</v>
      </c>
      <c r="Y721" t="s">
        <v>66</v>
      </c>
      <c r="Z721" t="s">
        <v>84</v>
      </c>
      <c r="AA721" s="9">
        <f>Table1[[#This Row],[Date]]</f>
        <v>45646</v>
      </c>
    </row>
    <row r="722" spans="1:27" x14ac:dyDescent="0.25">
      <c r="A722" t="s">
        <v>1527</v>
      </c>
      <c r="B722" s="1">
        <v>45647</v>
      </c>
      <c r="C722" t="s">
        <v>103</v>
      </c>
      <c r="D722" t="s">
        <v>1528</v>
      </c>
      <c r="E722" t="s">
        <v>47</v>
      </c>
      <c r="F722">
        <v>50</v>
      </c>
      <c r="G722" t="s">
        <v>70</v>
      </c>
      <c r="H722" t="s">
        <v>48</v>
      </c>
      <c r="I722" t="s">
        <v>49</v>
      </c>
      <c r="J722" t="s">
        <v>33</v>
      </c>
      <c r="K722" t="s">
        <v>50</v>
      </c>
      <c r="L722">
        <v>10</v>
      </c>
      <c r="M722">
        <v>5</v>
      </c>
      <c r="N722" t="s">
        <v>35</v>
      </c>
      <c r="O722" t="s">
        <v>73</v>
      </c>
      <c r="P722" t="s">
        <v>82</v>
      </c>
      <c r="Q722">
        <v>22185.07</v>
      </c>
      <c r="R722">
        <v>1054.76</v>
      </c>
      <c r="S722">
        <v>4.4000000000000004</v>
      </c>
      <c r="T722" t="s">
        <v>92</v>
      </c>
      <c r="U722" t="s">
        <v>87</v>
      </c>
      <c r="V722" t="s">
        <v>40</v>
      </c>
      <c r="W722" t="s">
        <v>56</v>
      </c>
      <c r="X722" t="s">
        <v>57</v>
      </c>
      <c r="Y722" t="s">
        <v>75</v>
      </c>
      <c r="Z722" t="s">
        <v>94</v>
      </c>
      <c r="AA722" s="9">
        <f>Table1[[#This Row],[Date]]</f>
        <v>45647</v>
      </c>
    </row>
    <row r="723" spans="1:27" x14ac:dyDescent="0.25">
      <c r="A723" t="s">
        <v>1529</v>
      </c>
      <c r="B723" s="1">
        <v>45648</v>
      </c>
      <c r="C723" t="s">
        <v>27</v>
      </c>
      <c r="D723" t="s">
        <v>1530</v>
      </c>
      <c r="E723" t="s">
        <v>29</v>
      </c>
      <c r="F723">
        <v>30</v>
      </c>
      <c r="G723" t="s">
        <v>62</v>
      </c>
      <c r="H723" t="s">
        <v>48</v>
      </c>
      <c r="I723" t="s">
        <v>49</v>
      </c>
      <c r="J723" t="s">
        <v>33</v>
      </c>
      <c r="K723" t="s">
        <v>50</v>
      </c>
      <c r="L723">
        <v>5</v>
      </c>
      <c r="M723">
        <v>2</v>
      </c>
      <c r="N723" t="s">
        <v>35</v>
      </c>
      <c r="O723" t="s">
        <v>36</v>
      </c>
      <c r="P723" t="s">
        <v>53</v>
      </c>
      <c r="Q723">
        <v>15352.68</v>
      </c>
      <c r="R723">
        <v>1851.15</v>
      </c>
      <c r="S723">
        <v>2.4</v>
      </c>
      <c r="T723" t="s">
        <v>64</v>
      </c>
      <c r="U723" t="s">
        <v>39</v>
      </c>
      <c r="V723" t="s">
        <v>40</v>
      </c>
      <c r="W723" t="s">
        <v>101</v>
      </c>
      <c r="X723" t="s">
        <v>57</v>
      </c>
      <c r="Y723" t="s">
        <v>43</v>
      </c>
      <c r="Z723" t="s">
        <v>76</v>
      </c>
      <c r="AA723" s="9">
        <f>Table1[[#This Row],[Date]]</f>
        <v>45648</v>
      </c>
    </row>
    <row r="724" spans="1:27" x14ac:dyDescent="0.25">
      <c r="A724" t="s">
        <v>1531</v>
      </c>
      <c r="B724" s="1">
        <v>45649</v>
      </c>
      <c r="C724" t="s">
        <v>45</v>
      </c>
      <c r="D724" t="s">
        <v>1532</v>
      </c>
      <c r="E724" t="s">
        <v>91</v>
      </c>
      <c r="F724">
        <v>37</v>
      </c>
      <c r="G724" t="s">
        <v>70</v>
      </c>
      <c r="H724" t="s">
        <v>31</v>
      </c>
      <c r="I724" t="s">
        <v>32</v>
      </c>
      <c r="J724" t="s">
        <v>33</v>
      </c>
      <c r="K724" t="s">
        <v>100</v>
      </c>
      <c r="L724">
        <v>14</v>
      </c>
      <c r="M724">
        <v>5</v>
      </c>
      <c r="N724" t="s">
        <v>80</v>
      </c>
      <c r="O724" t="s">
        <v>52</v>
      </c>
      <c r="P724" t="s">
        <v>82</v>
      </c>
      <c r="Q724">
        <v>30060.25</v>
      </c>
      <c r="R724">
        <v>4043.71</v>
      </c>
      <c r="S724">
        <v>1.9</v>
      </c>
      <c r="T724" t="s">
        <v>54</v>
      </c>
      <c r="U724" t="s">
        <v>93</v>
      </c>
      <c r="V724" t="s">
        <v>83</v>
      </c>
      <c r="W724" t="s">
        <v>56</v>
      </c>
      <c r="X724" t="s">
        <v>57</v>
      </c>
      <c r="Y724" t="s">
        <v>75</v>
      </c>
      <c r="Z724" t="s">
        <v>4089</v>
      </c>
      <c r="AA724" s="9">
        <f>Table1[[#This Row],[Date]]</f>
        <v>45649</v>
      </c>
    </row>
    <row r="725" spans="1:27" x14ac:dyDescent="0.25">
      <c r="A725" t="s">
        <v>1533</v>
      </c>
      <c r="B725" s="1">
        <v>45650</v>
      </c>
      <c r="C725" t="s">
        <v>59</v>
      </c>
      <c r="D725" t="s">
        <v>1534</v>
      </c>
      <c r="E725" t="s">
        <v>69</v>
      </c>
      <c r="F725">
        <v>24</v>
      </c>
      <c r="G725" t="s">
        <v>70</v>
      </c>
      <c r="H725" t="s">
        <v>4087</v>
      </c>
      <c r="I725" t="s">
        <v>32</v>
      </c>
      <c r="J725" t="s">
        <v>33</v>
      </c>
      <c r="K725" t="s">
        <v>71</v>
      </c>
      <c r="L725">
        <v>3</v>
      </c>
      <c r="M725">
        <v>4</v>
      </c>
      <c r="N725" t="s">
        <v>72</v>
      </c>
      <c r="O725" t="s">
        <v>52</v>
      </c>
      <c r="P725" t="s">
        <v>82</v>
      </c>
      <c r="Q725">
        <v>41642.6</v>
      </c>
      <c r="R725">
        <v>1346.3</v>
      </c>
      <c r="S725">
        <v>4.5</v>
      </c>
      <c r="T725" t="s">
        <v>38</v>
      </c>
      <c r="U725" t="s">
        <v>65</v>
      </c>
      <c r="V725" t="s">
        <v>40</v>
      </c>
      <c r="W725" t="s">
        <v>101</v>
      </c>
      <c r="X725" t="s">
        <v>42</v>
      </c>
      <c r="Y725" t="s">
        <v>75</v>
      </c>
      <c r="Z725" t="s">
        <v>88</v>
      </c>
      <c r="AA725" s="9">
        <f>Table1[[#This Row],[Date]]</f>
        <v>45650</v>
      </c>
    </row>
    <row r="726" spans="1:27" x14ac:dyDescent="0.25">
      <c r="A726" t="s">
        <v>1535</v>
      </c>
      <c r="B726" s="1">
        <v>45651</v>
      </c>
      <c r="C726" t="s">
        <v>59</v>
      </c>
      <c r="D726" t="s">
        <v>1536</v>
      </c>
      <c r="E726" t="s">
        <v>91</v>
      </c>
      <c r="F726">
        <v>32</v>
      </c>
      <c r="G726" t="s">
        <v>62</v>
      </c>
      <c r="H726" t="s">
        <v>31</v>
      </c>
      <c r="I726" t="s">
        <v>32</v>
      </c>
      <c r="J726" t="s">
        <v>33</v>
      </c>
      <c r="K726" t="s">
        <v>100</v>
      </c>
      <c r="L726">
        <v>14</v>
      </c>
      <c r="M726">
        <v>1</v>
      </c>
      <c r="N726" t="s">
        <v>72</v>
      </c>
      <c r="O726" t="s">
        <v>36</v>
      </c>
      <c r="P726" t="s">
        <v>53</v>
      </c>
      <c r="Q726">
        <v>39596.65</v>
      </c>
      <c r="R726">
        <v>4410.2700000000004</v>
      </c>
      <c r="S726">
        <v>4.5999999999999996</v>
      </c>
      <c r="T726" t="s">
        <v>97</v>
      </c>
      <c r="U726" t="s">
        <v>93</v>
      </c>
      <c r="V726" t="s">
        <v>40</v>
      </c>
      <c r="W726" t="s">
        <v>41</v>
      </c>
      <c r="X726" t="s">
        <v>57</v>
      </c>
      <c r="Y726" t="s">
        <v>4089</v>
      </c>
      <c r="Z726" t="s">
        <v>84</v>
      </c>
      <c r="AA726" s="9">
        <f>Table1[[#This Row],[Date]]</f>
        <v>45651</v>
      </c>
    </row>
    <row r="727" spans="1:27" x14ac:dyDescent="0.25">
      <c r="A727" t="s">
        <v>1537</v>
      </c>
      <c r="B727" s="1">
        <v>45652</v>
      </c>
      <c r="C727" t="s">
        <v>59</v>
      </c>
      <c r="D727" t="s">
        <v>1538</v>
      </c>
      <c r="E727" t="s">
        <v>61</v>
      </c>
      <c r="F727">
        <v>40</v>
      </c>
      <c r="G727" t="s">
        <v>30</v>
      </c>
      <c r="H727" t="s">
        <v>79</v>
      </c>
      <c r="I727" t="s">
        <v>49</v>
      </c>
      <c r="J727" t="s">
        <v>33</v>
      </c>
      <c r="K727" t="s">
        <v>34</v>
      </c>
      <c r="L727">
        <v>10</v>
      </c>
      <c r="M727">
        <v>4</v>
      </c>
      <c r="N727" t="s">
        <v>72</v>
      </c>
      <c r="O727" t="s">
        <v>73</v>
      </c>
      <c r="P727" t="s">
        <v>37</v>
      </c>
      <c r="Q727">
        <v>44829.88</v>
      </c>
      <c r="R727">
        <v>274.79000000000002</v>
      </c>
      <c r="S727">
        <v>2.4</v>
      </c>
      <c r="T727" t="s">
        <v>64</v>
      </c>
      <c r="U727" t="s">
        <v>39</v>
      </c>
      <c r="V727" t="s">
        <v>40</v>
      </c>
      <c r="W727" t="s">
        <v>56</v>
      </c>
      <c r="X727" t="s">
        <v>42</v>
      </c>
      <c r="Y727" t="s">
        <v>4089</v>
      </c>
      <c r="Z727" t="s">
        <v>88</v>
      </c>
      <c r="AA727" s="9">
        <f>Table1[[#This Row],[Date]]</f>
        <v>45652</v>
      </c>
    </row>
    <row r="728" spans="1:27" x14ac:dyDescent="0.25">
      <c r="A728" t="s">
        <v>1539</v>
      </c>
      <c r="B728" s="1">
        <v>45653</v>
      </c>
      <c r="C728" t="s">
        <v>27</v>
      </c>
      <c r="D728" t="s">
        <v>1540</v>
      </c>
      <c r="E728" t="s">
        <v>69</v>
      </c>
      <c r="F728">
        <v>31</v>
      </c>
      <c r="G728" t="s">
        <v>70</v>
      </c>
      <c r="H728" t="s">
        <v>48</v>
      </c>
      <c r="I728" t="s">
        <v>49</v>
      </c>
      <c r="J728" t="s">
        <v>33</v>
      </c>
      <c r="K728" t="s">
        <v>50</v>
      </c>
      <c r="L728">
        <v>5</v>
      </c>
      <c r="M728">
        <v>4</v>
      </c>
      <c r="N728" t="s">
        <v>80</v>
      </c>
      <c r="O728" t="s">
        <v>52</v>
      </c>
      <c r="P728" t="s">
        <v>82</v>
      </c>
      <c r="Q728">
        <v>46622.21</v>
      </c>
      <c r="R728">
        <v>4704.78</v>
      </c>
      <c r="S728">
        <v>2.4</v>
      </c>
      <c r="T728" t="s">
        <v>64</v>
      </c>
      <c r="U728" t="s">
        <v>93</v>
      </c>
      <c r="V728" t="s">
        <v>74</v>
      </c>
      <c r="W728" t="s">
        <v>101</v>
      </c>
      <c r="X728" t="s">
        <v>42</v>
      </c>
      <c r="Y728" t="s">
        <v>43</v>
      </c>
      <c r="Z728" t="s">
        <v>88</v>
      </c>
      <c r="AA728" s="9">
        <f>Table1[[#This Row],[Date]]</f>
        <v>45653</v>
      </c>
    </row>
    <row r="729" spans="1:27" x14ac:dyDescent="0.25">
      <c r="A729" t="s">
        <v>1541</v>
      </c>
      <c r="B729" s="1">
        <v>45654</v>
      </c>
      <c r="C729" t="s">
        <v>27</v>
      </c>
      <c r="D729" t="s">
        <v>1542</v>
      </c>
      <c r="E729" t="s">
        <v>47</v>
      </c>
      <c r="F729">
        <v>40</v>
      </c>
      <c r="G729" t="s">
        <v>62</v>
      </c>
      <c r="H729" t="s">
        <v>4088</v>
      </c>
      <c r="I729" t="s">
        <v>49</v>
      </c>
      <c r="J729" t="s">
        <v>33</v>
      </c>
      <c r="K729" t="s">
        <v>118</v>
      </c>
      <c r="L729">
        <v>7</v>
      </c>
      <c r="M729">
        <v>3</v>
      </c>
      <c r="N729" t="s">
        <v>80</v>
      </c>
      <c r="O729" t="s">
        <v>52</v>
      </c>
      <c r="P729" t="s">
        <v>53</v>
      </c>
      <c r="Q729">
        <v>14191.74</v>
      </c>
      <c r="R729">
        <v>2803.74</v>
      </c>
      <c r="S729">
        <v>3.3</v>
      </c>
      <c r="T729" t="s">
        <v>64</v>
      </c>
      <c r="U729" t="s">
        <v>39</v>
      </c>
      <c r="V729" t="s">
        <v>83</v>
      </c>
      <c r="W729" t="s">
        <v>101</v>
      </c>
      <c r="X729" t="s">
        <v>42</v>
      </c>
      <c r="Y729" t="s">
        <v>43</v>
      </c>
      <c r="Z729" t="s">
        <v>94</v>
      </c>
      <c r="AA729" s="9">
        <f>Table1[[#This Row],[Date]]</f>
        <v>45654</v>
      </c>
    </row>
    <row r="730" spans="1:27" x14ac:dyDescent="0.25">
      <c r="A730" t="s">
        <v>1543</v>
      </c>
      <c r="B730" s="1">
        <v>45655</v>
      </c>
      <c r="C730" t="s">
        <v>59</v>
      </c>
      <c r="D730" t="s">
        <v>1544</v>
      </c>
      <c r="E730" t="s">
        <v>29</v>
      </c>
      <c r="F730">
        <v>36</v>
      </c>
      <c r="G730" t="s">
        <v>30</v>
      </c>
      <c r="H730" t="s">
        <v>79</v>
      </c>
      <c r="I730" t="s">
        <v>49</v>
      </c>
      <c r="J730" t="s">
        <v>33</v>
      </c>
      <c r="K730" t="s">
        <v>34</v>
      </c>
      <c r="L730">
        <v>13</v>
      </c>
      <c r="M730">
        <v>2</v>
      </c>
      <c r="N730" t="s">
        <v>35</v>
      </c>
      <c r="O730" t="s">
        <v>52</v>
      </c>
      <c r="P730" t="s">
        <v>63</v>
      </c>
      <c r="Q730">
        <v>22921.32</v>
      </c>
      <c r="R730">
        <v>3293.89</v>
      </c>
      <c r="S730">
        <v>3.9</v>
      </c>
      <c r="T730" t="s">
        <v>92</v>
      </c>
      <c r="U730" t="s">
        <v>87</v>
      </c>
      <c r="V730" t="s">
        <v>40</v>
      </c>
      <c r="W730" t="s">
        <v>101</v>
      </c>
      <c r="X730" t="s">
        <v>42</v>
      </c>
      <c r="Y730" t="s">
        <v>113</v>
      </c>
      <c r="Z730" t="s">
        <v>4089</v>
      </c>
      <c r="AA730" s="9">
        <f>Table1[[#This Row],[Date]]</f>
        <v>45655</v>
      </c>
    </row>
    <row r="731" spans="1:27" x14ac:dyDescent="0.25">
      <c r="A731" t="s">
        <v>1545</v>
      </c>
      <c r="B731" s="1">
        <v>45656</v>
      </c>
      <c r="C731" t="s">
        <v>45</v>
      </c>
      <c r="D731" t="s">
        <v>1546</v>
      </c>
      <c r="E731" t="s">
        <v>91</v>
      </c>
      <c r="F731">
        <v>46</v>
      </c>
      <c r="G731" t="s">
        <v>62</v>
      </c>
      <c r="H731" t="s">
        <v>79</v>
      </c>
      <c r="I731" t="s">
        <v>49</v>
      </c>
      <c r="J731" t="s">
        <v>33</v>
      </c>
      <c r="K731" t="s">
        <v>34</v>
      </c>
      <c r="L731">
        <v>2</v>
      </c>
      <c r="M731">
        <v>1</v>
      </c>
      <c r="N731" t="s">
        <v>80</v>
      </c>
      <c r="O731" t="s">
        <v>81</v>
      </c>
      <c r="P731" t="s">
        <v>53</v>
      </c>
      <c r="Q731">
        <v>3687.54</v>
      </c>
      <c r="R731">
        <v>1838.45</v>
      </c>
      <c r="S731">
        <v>1.3</v>
      </c>
      <c r="T731" t="s">
        <v>54</v>
      </c>
      <c r="U731" t="s">
        <v>87</v>
      </c>
      <c r="V731" t="s">
        <v>74</v>
      </c>
      <c r="W731" t="s">
        <v>56</v>
      </c>
      <c r="X731" t="s">
        <v>57</v>
      </c>
      <c r="Y731" t="s">
        <v>43</v>
      </c>
      <c r="Z731" t="s">
        <v>94</v>
      </c>
      <c r="AA731" s="9">
        <f>Table1[[#This Row],[Date]]</f>
        <v>45656</v>
      </c>
    </row>
    <row r="732" spans="1:27" x14ac:dyDescent="0.25">
      <c r="A732" t="s">
        <v>1547</v>
      </c>
      <c r="B732" s="1">
        <v>45657</v>
      </c>
      <c r="C732" t="s">
        <v>27</v>
      </c>
      <c r="D732" t="s">
        <v>1548</v>
      </c>
      <c r="E732" t="s">
        <v>69</v>
      </c>
      <c r="F732">
        <v>37</v>
      </c>
      <c r="G732" t="s">
        <v>70</v>
      </c>
      <c r="H732" t="s">
        <v>31</v>
      </c>
      <c r="I732" t="s">
        <v>32</v>
      </c>
      <c r="J732" t="s">
        <v>33</v>
      </c>
      <c r="K732" t="s">
        <v>100</v>
      </c>
      <c r="L732">
        <v>13</v>
      </c>
      <c r="M732">
        <v>5</v>
      </c>
      <c r="N732" t="s">
        <v>35</v>
      </c>
      <c r="O732" t="s">
        <v>52</v>
      </c>
      <c r="P732" t="s">
        <v>63</v>
      </c>
      <c r="Q732">
        <v>44328.12</v>
      </c>
      <c r="R732">
        <v>3909.97</v>
      </c>
      <c r="S732">
        <v>3.4</v>
      </c>
      <c r="T732" t="s">
        <v>64</v>
      </c>
      <c r="U732" t="s">
        <v>39</v>
      </c>
      <c r="V732" t="s">
        <v>55</v>
      </c>
      <c r="W732" t="s">
        <v>41</v>
      </c>
      <c r="X732" t="s">
        <v>57</v>
      </c>
      <c r="Y732" t="s">
        <v>113</v>
      </c>
      <c r="Z732" t="s">
        <v>88</v>
      </c>
      <c r="AA732" s="9">
        <f>Table1[[#This Row],[Date]]</f>
        <v>45657</v>
      </c>
    </row>
    <row r="733" spans="1:27" x14ac:dyDescent="0.25">
      <c r="A733" t="s">
        <v>1549</v>
      </c>
      <c r="B733" s="1">
        <v>45658</v>
      </c>
      <c r="C733" t="s">
        <v>59</v>
      </c>
      <c r="D733" t="s">
        <v>1550</v>
      </c>
      <c r="E733" t="s">
        <v>61</v>
      </c>
      <c r="F733">
        <v>46</v>
      </c>
      <c r="G733" t="s">
        <v>30</v>
      </c>
      <c r="H733" t="s">
        <v>4087</v>
      </c>
      <c r="I733" t="s">
        <v>32</v>
      </c>
      <c r="J733" t="s">
        <v>33</v>
      </c>
      <c r="K733" t="s">
        <v>71</v>
      </c>
      <c r="L733">
        <v>10</v>
      </c>
      <c r="M733">
        <v>3</v>
      </c>
      <c r="N733" t="s">
        <v>35</v>
      </c>
      <c r="O733" t="s">
        <v>36</v>
      </c>
      <c r="P733" t="s">
        <v>53</v>
      </c>
      <c r="Q733">
        <v>10264.89</v>
      </c>
      <c r="R733">
        <v>832.83</v>
      </c>
      <c r="S733">
        <v>4.8</v>
      </c>
      <c r="T733" t="s">
        <v>38</v>
      </c>
      <c r="U733" t="s">
        <v>87</v>
      </c>
      <c r="V733" t="s">
        <v>83</v>
      </c>
      <c r="W733" t="s">
        <v>41</v>
      </c>
      <c r="X733" t="s">
        <v>42</v>
      </c>
      <c r="Y733" t="s">
        <v>113</v>
      </c>
      <c r="Z733" t="s">
        <v>76</v>
      </c>
      <c r="AA733" s="9">
        <f>Table1[[#This Row],[Date]]</f>
        <v>45658</v>
      </c>
    </row>
    <row r="734" spans="1:27" x14ac:dyDescent="0.25">
      <c r="A734" t="s">
        <v>1551</v>
      </c>
      <c r="B734" s="1">
        <v>45659</v>
      </c>
      <c r="C734" t="s">
        <v>59</v>
      </c>
      <c r="D734" t="s">
        <v>1552</v>
      </c>
      <c r="E734" t="s">
        <v>69</v>
      </c>
      <c r="F734">
        <v>41</v>
      </c>
      <c r="G734" t="s">
        <v>30</v>
      </c>
      <c r="H734" t="s">
        <v>48</v>
      </c>
      <c r="I734" t="s">
        <v>49</v>
      </c>
      <c r="J734" t="s">
        <v>33</v>
      </c>
      <c r="K734" t="s">
        <v>50</v>
      </c>
      <c r="L734">
        <v>6</v>
      </c>
      <c r="M734">
        <v>2</v>
      </c>
      <c r="N734" t="s">
        <v>72</v>
      </c>
      <c r="O734" t="s">
        <v>36</v>
      </c>
      <c r="P734" t="s">
        <v>82</v>
      </c>
      <c r="Q734">
        <v>43489.32</v>
      </c>
      <c r="R734">
        <v>244.56</v>
      </c>
      <c r="S734">
        <v>2</v>
      </c>
      <c r="T734" t="s">
        <v>64</v>
      </c>
      <c r="U734" t="s">
        <v>93</v>
      </c>
      <c r="V734" t="s">
        <v>40</v>
      </c>
      <c r="W734" t="s">
        <v>56</v>
      </c>
      <c r="X734" t="s">
        <v>57</v>
      </c>
      <c r="Y734" t="s">
        <v>43</v>
      </c>
      <c r="Z734" t="s">
        <v>4089</v>
      </c>
      <c r="AA734" s="9">
        <f>Table1[[#This Row],[Date]]</f>
        <v>45659</v>
      </c>
    </row>
    <row r="735" spans="1:27" x14ac:dyDescent="0.25">
      <c r="A735" t="s">
        <v>1553</v>
      </c>
      <c r="B735" s="1">
        <v>45660</v>
      </c>
      <c r="C735" t="s">
        <v>45</v>
      </c>
      <c r="D735" t="s">
        <v>1554</v>
      </c>
      <c r="E735" t="s">
        <v>61</v>
      </c>
      <c r="F735">
        <v>35</v>
      </c>
      <c r="G735" t="s">
        <v>62</v>
      </c>
      <c r="H735" t="s">
        <v>4088</v>
      </c>
      <c r="I735" t="s">
        <v>49</v>
      </c>
      <c r="J735" t="s">
        <v>33</v>
      </c>
      <c r="K735" t="s">
        <v>118</v>
      </c>
      <c r="L735">
        <v>4</v>
      </c>
      <c r="M735">
        <v>1</v>
      </c>
      <c r="N735" t="s">
        <v>80</v>
      </c>
      <c r="O735" t="s">
        <v>81</v>
      </c>
      <c r="P735" t="s">
        <v>37</v>
      </c>
      <c r="Q735">
        <v>18481.2</v>
      </c>
      <c r="R735">
        <v>1977.58</v>
      </c>
      <c r="S735">
        <v>4.5999999999999996</v>
      </c>
      <c r="T735" t="s">
        <v>38</v>
      </c>
      <c r="U735" t="s">
        <v>65</v>
      </c>
      <c r="V735" t="s">
        <v>74</v>
      </c>
      <c r="W735" t="s">
        <v>101</v>
      </c>
      <c r="X735" t="s">
        <v>57</v>
      </c>
      <c r="Y735" t="s">
        <v>113</v>
      </c>
      <c r="Z735" t="s">
        <v>4089</v>
      </c>
      <c r="AA735" s="9">
        <f>Table1[[#This Row],[Date]]</f>
        <v>45660</v>
      </c>
    </row>
    <row r="736" spans="1:27" x14ac:dyDescent="0.25">
      <c r="A736" t="s">
        <v>1555</v>
      </c>
      <c r="B736" s="1">
        <v>45661</v>
      </c>
      <c r="C736" t="s">
        <v>103</v>
      </c>
      <c r="D736" t="s">
        <v>1556</v>
      </c>
      <c r="E736" t="s">
        <v>47</v>
      </c>
      <c r="F736">
        <v>27</v>
      </c>
      <c r="G736" t="s">
        <v>62</v>
      </c>
      <c r="H736" t="s">
        <v>79</v>
      </c>
      <c r="I736" t="s">
        <v>49</v>
      </c>
      <c r="J736" t="s">
        <v>33</v>
      </c>
      <c r="K736" t="s">
        <v>34</v>
      </c>
      <c r="L736">
        <v>5</v>
      </c>
      <c r="M736">
        <v>4</v>
      </c>
      <c r="N736" t="s">
        <v>72</v>
      </c>
      <c r="O736" t="s">
        <v>81</v>
      </c>
      <c r="P736" t="s">
        <v>37</v>
      </c>
      <c r="Q736">
        <v>20302.28</v>
      </c>
      <c r="R736">
        <v>4268.4799999999996</v>
      </c>
      <c r="S736">
        <v>4.8</v>
      </c>
      <c r="T736" t="s">
        <v>38</v>
      </c>
      <c r="U736" t="s">
        <v>65</v>
      </c>
      <c r="V736" t="s">
        <v>55</v>
      </c>
      <c r="W736" t="s">
        <v>101</v>
      </c>
      <c r="X736" t="s">
        <v>57</v>
      </c>
      <c r="Y736" t="s">
        <v>75</v>
      </c>
      <c r="Z736" t="s">
        <v>88</v>
      </c>
      <c r="AA736" s="9">
        <f>Table1[[#This Row],[Date]]</f>
        <v>45661</v>
      </c>
    </row>
    <row r="737" spans="1:27" x14ac:dyDescent="0.25">
      <c r="A737" t="s">
        <v>1557</v>
      </c>
      <c r="B737" s="1">
        <v>45662</v>
      </c>
      <c r="C737" t="s">
        <v>27</v>
      </c>
      <c r="D737" t="s">
        <v>1558</v>
      </c>
      <c r="E737" t="s">
        <v>29</v>
      </c>
      <c r="F737">
        <v>58</v>
      </c>
      <c r="G737" t="s">
        <v>62</v>
      </c>
      <c r="H737" t="s">
        <v>4088</v>
      </c>
      <c r="I737" t="s">
        <v>49</v>
      </c>
      <c r="J737" t="s">
        <v>33</v>
      </c>
      <c r="K737" t="s">
        <v>118</v>
      </c>
      <c r="L737">
        <v>2</v>
      </c>
      <c r="M737">
        <v>2</v>
      </c>
      <c r="N737" t="s">
        <v>72</v>
      </c>
      <c r="O737" t="s">
        <v>36</v>
      </c>
      <c r="P737" t="s">
        <v>82</v>
      </c>
      <c r="Q737">
        <v>4839.22</v>
      </c>
      <c r="R737">
        <v>3774.63</v>
      </c>
      <c r="S737">
        <v>2.1</v>
      </c>
      <c r="T737" t="s">
        <v>64</v>
      </c>
      <c r="U737" t="s">
        <v>93</v>
      </c>
      <c r="V737" t="s">
        <v>55</v>
      </c>
      <c r="W737" t="s">
        <v>101</v>
      </c>
      <c r="X737" t="s">
        <v>57</v>
      </c>
      <c r="Y737" t="s">
        <v>113</v>
      </c>
      <c r="Z737" t="s">
        <v>94</v>
      </c>
      <c r="AA737" s="9">
        <f>Table1[[#This Row],[Date]]</f>
        <v>45662</v>
      </c>
    </row>
    <row r="738" spans="1:27" x14ac:dyDescent="0.25">
      <c r="A738" t="s">
        <v>1559</v>
      </c>
      <c r="B738" s="1">
        <v>45663</v>
      </c>
      <c r="C738" t="s">
        <v>45</v>
      </c>
      <c r="D738" t="s">
        <v>1560</v>
      </c>
      <c r="E738" t="s">
        <v>47</v>
      </c>
      <c r="F738">
        <v>25</v>
      </c>
      <c r="G738" t="s">
        <v>30</v>
      </c>
      <c r="H738" t="s">
        <v>4087</v>
      </c>
      <c r="I738" t="s">
        <v>32</v>
      </c>
      <c r="J738" t="s">
        <v>33</v>
      </c>
      <c r="K738" t="s">
        <v>71</v>
      </c>
      <c r="L738">
        <v>10</v>
      </c>
      <c r="M738">
        <v>2</v>
      </c>
      <c r="N738" t="s">
        <v>80</v>
      </c>
      <c r="O738" t="s">
        <v>81</v>
      </c>
      <c r="P738" t="s">
        <v>63</v>
      </c>
      <c r="Q738">
        <v>18363.3</v>
      </c>
      <c r="R738">
        <v>2585.7800000000002</v>
      </c>
      <c r="S738">
        <v>4</v>
      </c>
      <c r="T738" t="s">
        <v>97</v>
      </c>
      <c r="U738" t="s">
        <v>65</v>
      </c>
      <c r="V738" t="s">
        <v>74</v>
      </c>
      <c r="W738" t="s">
        <v>56</v>
      </c>
      <c r="X738" t="s">
        <v>57</v>
      </c>
      <c r="Y738" t="s">
        <v>75</v>
      </c>
      <c r="Z738" t="s">
        <v>76</v>
      </c>
      <c r="AA738" s="9">
        <f>Table1[[#This Row],[Date]]</f>
        <v>45663</v>
      </c>
    </row>
    <row r="739" spans="1:27" x14ac:dyDescent="0.25">
      <c r="A739" t="s">
        <v>1561</v>
      </c>
      <c r="B739" s="1">
        <v>45664</v>
      </c>
      <c r="C739" t="s">
        <v>59</v>
      </c>
      <c r="D739" t="s">
        <v>1562</v>
      </c>
      <c r="E739" t="s">
        <v>91</v>
      </c>
      <c r="F739">
        <v>43</v>
      </c>
      <c r="G739" t="s">
        <v>30</v>
      </c>
      <c r="H739" t="s">
        <v>4087</v>
      </c>
      <c r="I739" t="s">
        <v>32</v>
      </c>
      <c r="J739" t="s">
        <v>33</v>
      </c>
      <c r="K739" t="s">
        <v>71</v>
      </c>
      <c r="L739">
        <v>9</v>
      </c>
      <c r="M739">
        <v>2</v>
      </c>
      <c r="N739" t="s">
        <v>80</v>
      </c>
      <c r="O739" t="s">
        <v>52</v>
      </c>
      <c r="P739" t="s">
        <v>53</v>
      </c>
      <c r="Q739">
        <v>44753.09</v>
      </c>
      <c r="R739">
        <v>2860.69</v>
      </c>
      <c r="S739">
        <v>2</v>
      </c>
      <c r="T739" t="s">
        <v>64</v>
      </c>
      <c r="U739" t="s">
        <v>93</v>
      </c>
      <c r="V739" t="s">
        <v>74</v>
      </c>
      <c r="W739" t="s">
        <v>56</v>
      </c>
      <c r="X739" t="s">
        <v>57</v>
      </c>
      <c r="Y739" t="s">
        <v>75</v>
      </c>
      <c r="Z739" t="s">
        <v>84</v>
      </c>
      <c r="AA739" s="9">
        <f>Table1[[#This Row],[Date]]</f>
        <v>45664</v>
      </c>
    </row>
    <row r="740" spans="1:27" x14ac:dyDescent="0.25">
      <c r="A740" t="s">
        <v>1563</v>
      </c>
      <c r="B740" s="1">
        <v>45665</v>
      </c>
      <c r="C740" t="s">
        <v>59</v>
      </c>
      <c r="D740" t="s">
        <v>1564</v>
      </c>
      <c r="E740" t="s">
        <v>69</v>
      </c>
      <c r="F740">
        <v>46</v>
      </c>
      <c r="G740" t="s">
        <v>70</v>
      </c>
      <c r="H740" t="s">
        <v>4088</v>
      </c>
      <c r="I740" t="s">
        <v>49</v>
      </c>
      <c r="J740" t="s">
        <v>33</v>
      </c>
      <c r="K740" t="s">
        <v>118</v>
      </c>
      <c r="L740">
        <v>5</v>
      </c>
      <c r="M740">
        <v>4</v>
      </c>
      <c r="N740" t="s">
        <v>51</v>
      </c>
      <c r="O740" t="s">
        <v>73</v>
      </c>
      <c r="P740" t="s">
        <v>82</v>
      </c>
      <c r="Q740">
        <v>4200.7299999999996</v>
      </c>
      <c r="R740">
        <v>649.46</v>
      </c>
      <c r="S740">
        <v>4</v>
      </c>
      <c r="T740" t="s">
        <v>97</v>
      </c>
      <c r="U740" t="s">
        <v>39</v>
      </c>
      <c r="V740" t="s">
        <v>83</v>
      </c>
      <c r="W740" t="s">
        <v>101</v>
      </c>
      <c r="X740" t="s">
        <v>42</v>
      </c>
      <c r="Y740" t="s">
        <v>75</v>
      </c>
      <c r="Z740" t="s">
        <v>94</v>
      </c>
      <c r="AA740" s="9">
        <f>Table1[[#This Row],[Date]]</f>
        <v>45665</v>
      </c>
    </row>
    <row r="741" spans="1:27" x14ac:dyDescent="0.25">
      <c r="A741" t="s">
        <v>1565</v>
      </c>
      <c r="B741" s="1">
        <v>45666</v>
      </c>
      <c r="C741" t="s">
        <v>45</v>
      </c>
      <c r="D741" t="s">
        <v>1566</v>
      </c>
      <c r="E741" t="s">
        <v>61</v>
      </c>
      <c r="F741">
        <v>27</v>
      </c>
      <c r="G741" t="s">
        <v>30</v>
      </c>
      <c r="H741" t="s">
        <v>48</v>
      </c>
      <c r="I741" t="s">
        <v>49</v>
      </c>
      <c r="J741" t="s">
        <v>33</v>
      </c>
      <c r="K741" t="s">
        <v>50</v>
      </c>
      <c r="L741">
        <v>3</v>
      </c>
      <c r="M741">
        <v>5</v>
      </c>
      <c r="N741" t="s">
        <v>35</v>
      </c>
      <c r="O741" t="s">
        <v>73</v>
      </c>
      <c r="P741" t="s">
        <v>53</v>
      </c>
      <c r="Q741">
        <v>22097.39</v>
      </c>
      <c r="R741">
        <v>4203.41</v>
      </c>
      <c r="S741">
        <v>4.2</v>
      </c>
      <c r="T741" t="s">
        <v>97</v>
      </c>
      <c r="U741" t="s">
        <v>65</v>
      </c>
      <c r="V741" t="s">
        <v>74</v>
      </c>
      <c r="W741" t="s">
        <v>101</v>
      </c>
      <c r="X741" t="s">
        <v>57</v>
      </c>
      <c r="Y741" t="s">
        <v>66</v>
      </c>
      <c r="Z741" t="s">
        <v>4089</v>
      </c>
      <c r="AA741" s="9">
        <f>Table1[[#This Row],[Date]]</f>
        <v>45666</v>
      </c>
    </row>
    <row r="742" spans="1:27" x14ac:dyDescent="0.25">
      <c r="A742" t="s">
        <v>1567</v>
      </c>
      <c r="B742" s="1">
        <v>45667</v>
      </c>
      <c r="C742" t="s">
        <v>27</v>
      </c>
      <c r="D742" t="s">
        <v>1568</v>
      </c>
      <c r="E742" t="s">
        <v>61</v>
      </c>
      <c r="F742">
        <v>34</v>
      </c>
      <c r="G742" t="s">
        <v>70</v>
      </c>
      <c r="H742" t="s">
        <v>4087</v>
      </c>
      <c r="I742" t="s">
        <v>32</v>
      </c>
      <c r="J742" t="s">
        <v>33</v>
      </c>
      <c r="K742" t="s">
        <v>71</v>
      </c>
      <c r="L742">
        <v>10</v>
      </c>
      <c r="M742">
        <v>3</v>
      </c>
      <c r="N742" t="s">
        <v>51</v>
      </c>
      <c r="O742" t="s">
        <v>73</v>
      </c>
      <c r="P742" t="s">
        <v>82</v>
      </c>
      <c r="Q742">
        <v>4475.78</v>
      </c>
      <c r="R742">
        <v>3934.8</v>
      </c>
      <c r="S742">
        <v>2</v>
      </c>
      <c r="T742" t="s">
        <v>97</v>
      </c>
      <c r="U742" t="s">
        <v>39</v>
      </c>
      <c r="V742" t="s">
        <v>40</v>
      </c>
      <c r="W742" t="s">
        <v>101</v>
      </c>
      <c r="X742" t="s">
        <v>42</v>
      </c>
      <c r="Y742" t="s">
        <v>66</v>
      </c>
      <c r="Z742" t="s">
        <v>94</v>
      </c>
      <c r="AA742" s="9">
        <f>Table1[[#This Row],[Date]]</f>
        <v>45667</v>
      </c>
    </row>
    <row r="743" spans="1:27" x14ac:dyDescent="0.25">
      <c r="A743" t="s">
        <v>1569</v>
      </c>
      <c r="B743" s="1">
        <v>45668</v>
      </c>
      <c r="C743" t="s">
        <v>103</v>
      </c>
      <c r="D743" t="s">
        <v>1570</v>
      </c>
      <c r="E743" t="s">
        <v>69</v>
      </c>
      <c r="F743">
        <v>19</v>
      </c>
      <c r="G743" t="s">
        <v>62</v>
      </c>
      <c r="H743" t="s">
        <v>4088</v>
      </c>
      <c r="I743" t="s">
        <v>49</v>
      </c>
      <c r="J743" t="s">
        <v>33</v>
      </c>
      <c r="K743" t="s">
        <v>118</v>
      </c>
      <c r="L743">
        <v>5</v>
      </c>
      <c r="M743">
        <v>5</v>
      </c>
      <c r="N743" t="s">
        <v>35</v>
      </c>
      <c r="O743" t="s">
        <v>36</v>
      </c>
      <c r="P743" t="s">
        <v>82</v>
      </c>
      <c r="Q743">
        <v>20433.400000000001</v>
      </c>
      <c r="R743">
        <v>3282.35</v>
      </c>
      <c r="S743">
        <v>3.9</v>
      </c>
      <c r="T743" t="s">
        <v>97</v>
      </c>
      <c r="U743" t="s">
        <v>39</v>
      </c>
      <c r="V743" t="s">
        <v>55</v>
      </c>
      <c r="W743" t="s">
        <v>56</v>
      </c>
      <c r="X743" t="s">
        <v>57</v>
      </c>
      <c r="Y743" t="s">
        <v>113</v>
      </c>
      <c r="Z743" t="s">
        <v>84</v>
      </c>
      <c r="AA743" s="9">
        <f>Table1[[#This Row],[Date]]</f>
        <v>45668</v>
      </c>
    </row>
    <row r="744" spans="1:27" x14ac:dyDescent="0.25">
      <c r="A744" t="s">
        <v>1571</v>
      </c>
      <c r="B744" s="1">
        <v>45669</v>
      </c>
      <c r="C744" t="s">
        <v>103</v>
      </c>
      <c r="D744" t="s">
        <v>1572</v>
      </c>
      <c r="E744" t="s">
        <v>69</v>
      </c>
      <c r="F744">
        <v>23</v>
      </c>
      <c r="G744" t="s">
        <v>62</v>
      </c>
      <c r="H744" t="s">
        <v>79</v>
      </c>
      <c r="I744" t="s">
        <v>49</v>
      </c>
      <c r="J744" t="s">
        <v>33</v>
      </c>
      <c r="K744" t="s">
        <v>34</v>
      </c>
      <c r="L744">
        <v>10</v>
      </c>
      <c r="M744">
        <v>1</v>
      </c>
      <c r="N744" t="s">
        <v>35</v>
      </c>
      <c r="O744" t="s">
        <v>81</v>
      </c>
      <c r="P744" t="s">
        <v>53</v>
      </c>
      <c r="Q744">
        <v>11114.11</v>
      </c>
      <c r="R744">
        <v>2330.96</v>
      </c>
      <c r="S744">
        <v>4.2</v>
      </c>
      <c r="T744" t="s">
        <v>97</v>
      </c>
      <c r="U744" t="s">
        <v>93</v>
      </c>
      <c r="V744" t="s">
        <v>40</v>
      </c>
      <c r="W744" t="s">
        <v>56</v>
      </c>
      <c r="X744" t="s">
        <v>42</v>
      </c>
      <c r="Y744" t="s">
        <v>43</v>
      </c>
      <c r="Z744" t="s">
        <v>76</v>
      </c>
      <c r="AA744" s="9">
        <f>Table1[[#This Row],[Date]]</f>
        <v>45669</v>
      </c>
    </row>
    <row r="745" spans="1:27" x14ac:dyDescent="0.25">
      <c r="A745" t="s">
        <v>1573</v>
      </c>
      <c r="B745" s="1">
        <v>45670</v>
      </c>
      <c r="C745" t="s">
        <v>59</v>
      </c>
      <c r="D745" t="s">
        <v>1574</v>
      </c>
      <c r="E745" t="s">
        <v>91</v>
      </c>
      <c r="F745">
        <v>22</v>
      </c>
      <c r="G745" t="s">
        <v>30</v>
      </c>
      <c r="H745" t="s">
        <v>4088</v>
      </c>
      <c r="I745" t="s">
        <v>49</v>
      </c>
      <c r="J745" t="s">
        <v>33</v>
      </c>
      <c r="K745" t="s">
        <v>118</v>
      </c>
      <c r="L745">
        <v>11</v>
      </c>
      <c r="M745">
        <v>3</v>
      </c>
      <c r="N745" t="s">
        <v>35</v>
      </c>
      <c r="O745" t="s">
        <v>73</v>
      </c>
      <c r="P745" t="s">
        <v>37</v>
      </c>
      <c r="Q745">
        <v>14854.26</v>
      </c>
      <c r="R745">
        <v>4822.3</v>
      </c>
      <c r="S745">
        <v>2.4</v>
      </c>
      <c r="T745" t="s">
        <v>64</v>
      </c>
      <c r="U745" t="s">
        <v>65</v>
      </c>
      <c r="V745" t="s">
        <v>40</v>
      </c>
      <c r="W745" t="s">
        <v>41</v>
      </c>
      <c r="X745" t="s">
        <v>57</v>
      </c>
      <c r="Y745" t="s">
        <v>113</v>
      </c>
      <c r="Z745" t="s">
        <v>76</v>
      </c>
      <c r="AA745" s="9">
        <f>Table1[[#This Row],[Date]]</f>
        <v>45670</v>
      </c>
    </row>
    <row r="746" spans="1:27" x14ac:dyDescent="0.25">
      <c r="A746" t="s">
        <v>1575</v>
      </c>
      <c r="B746" s="1">
        <v>45671</v>
      </c>
      <c r="C746" t="s">
        <v>27</v>
      </c>
      <c r="D746" t="s">
        <v>1576</v>
      </c>
      <c r="E746" t="s">
        <v>47</v>
      </c>
      <c r="F746">
        <v>45</v>
      </c>
      <c r="G746" t="s">
        <v>62</v>
      </c>
      <c r="H746" t="s">
        <v>4088</v>
      </c>
      <c r="I746" t="s">
        <v>49</v>
      </c>
      <c r="J746" t="s">
        <v>33</v>
      </c>
      <c r="K746" t="s">
        <v>118</v>
      </c>
      <c r="L746">
        <v>4</v>
      </c>
      <c r="M746">
        <v>1</v>
      </c>
      <c r="N746" t="s">
        <v>72</v>
      </c>
      <c r="O746" t="s">
        <v>52</v>
      </c>
      <c r="P746" t="s">
        <v>37</v>
      </c>
      <c r="Q746">
        <v>44247.12</v>
      </c>
      <c r="R746">
        <v>4395.16</v>
      </c>
      <c r="S746">
        <v>1.7</v>
      </c>
      <c r="T746" t="s">
        <v>54</v>
      </c>
      <c r="U746" t="s">
        <v>87</v>
      </c>
      <c r="V746" t="s">
        <v>40</v>
      </c>
      <c r="W746" t="s">
        <v>101</v>
      </c>
      <c r="X746" t="s">
        <v>42</v>
      </c>
      <c r="Y746" t="s">
        <v>66</v>
      </c>
      <c r="Z746" t="s">
        <v>84</v>
      </c>
      <c r="AA746" s="9">
        <f>Table1[[#This Row],[Date]]</f>
        <v>45671</v>
      </c>
    </row>
    <row r="747" spans="1:27" x14ac:dyDescent="0.25">
      <c r="A747" t="s">
        <v>1577</v>
      </c>
      <c r="B747" s="1">
        <v>45672</v>
      </c>
      <c r="C747" t="s">
        <v>103</v>
      </c>
      <c r="D747" t="s">
        <v>1578</v>
      </c>
      <c r="E747" t="s">
        <v>61</v>
      </c>
      <c r="F747">
        <v>58</v>
      </c>
      <c r="G747" t="s">
        <v>62</v>
      </c>
      <c r="H747" t="s">
        <v>31</v>
      </c>
      <c r="I747" t="s">
        <v>32</v>
      </c>
      <c r="J747" t="s">
        <v>33</v>
      </c>
      <c r="K747" t="s">
        <v>100</v>
      </c>
      <c r="L747">
        <v>8</v>
      </c>
      <c r="M747">
        <v>4</v>
      </c>
      <c r="N747" t="s">
        <v>72</v>
      </c>
      <c r="O747" t="s">
        <v>52</v>
      </c>
      <c r="P747" t="s">
        <v>63</v>
      </c>
      <c r="Q747">
        <v>23494.31</v>
      </c>
      <c r="R747">
        <v>3222.15</v>
      </c>
      <c r="S747">
        <v>1.4</v>
      </c>
      <c r="T747" t="s">
        <v>54</v>
      </c>
      <c r="U747" t="s">
        <v>87</v>
      </c>
      <c r="V747" t="s">
        <v>55</v>
      </c>
      <c r="W747" t="s">
        <v>101</v>
      </c>
      <c r="X747" t="s">
        <v>42</v>
      </c>
      <c r="Y747" t="s">
        <v>4089</v>
      </c>
      <c r="Z747" t="s">
        <v>84</v>
      </c>
      <c r="AA747" s="9">
        <f>Table1[[#This Row],[Date]]</f>
        <v>45672</v>
      </c>
    </row>
    <row r="748" spans="1:27" x14ac:dyDescent="0.25">
      <c r="A748" t="s">
        <v>1579</v>
      </c>
      <c r="B748" s="1">
        <v>45673</v>
      </c>
      <c r="C748" t="s">
        <v>27</v>
      </c>
      <c r="D748" t="s">
        <v>1580</v>
      </c>
      <c r="E748" t="s">
        <v>91</v>
      </c>
      <c r="F748">
        <v>22</v>
      </c>
      <c r="G748" t="s">
        <v>30</v>
      </c>
      <c r="H748" t="s">
        <v>4087</v>
      </c>
      <c r="I748" t="s">
        <v>32</v>
      </c>
      <c r="J748" t="s">
        <v>33</v>
      </c>
      <c r="K748" t="s">
        <v>71</v>
      </c>
      <c r="L748">
        <v>8</v>
      </c>
      <c r="M748">
        <v>5</v>
      </c>
      <c r="N748" t="s">
        <v>80</v>
      </c>
      <c r="O748" t="s">
        <v>52</v>
      </c>
      <c r="P748" t="s">
        <v>53</v>
      </c>
      <c r="Q748">
        <v>15868.51</v>
      </c>
      <c r="R748">
        <v>1859</v>
      </c>
      <c r="S748">
        <v>3.3</v>
      </c>
      <c r="T748" t="s">
        <v>64</v>
      </c>
      <c r="U748" t="s">
        <v>87</v>
      </c>
      <c r="V748" t="s">
        <v>55</v>
      </c>
      <c r="W748" t="s">
        <v>41</v>
      </c>
      <c r="X748" t="s">
        <v>57</v>
      </c>
      <c r="Y748" t="s">
        <v>4089</v>
      </c>
      <c r="Z748" t="s">
        <v>88</v>
      </c>
      <c r="AA748" s="9">
        <f>Table1[[#This Row],[Date]]</f>
        <v>45673</v>
      </c>
    </row>
    <row r="749" spans="1:27" x14ac:dyDescent="0.25">
      <c r="A749" t="s">
        <v>1581</v>
      </c>
      <c r="B749" s="1">
        <v>45674</v>
      </c>
      <c r="C749" t="s">
        <v>27</v>
      </c>
      <c r="D749" t="s">
        <v>1582</v>
      </c>
      <c r="E749" t="s">
        <v>47</v>
      </c>
      <c r="F749">
        <v>35</v>
      </c>
      <c r="G749" t="s">
        <v>70</v>
      </c>
      <c r="H749" t="s">
        <v>48</v>
      </c>
      <c r="I749" t="s">
        <v>49</v>
      </c>
      <c r="J749" t="s">
        <v>33</v>
      </c>
      <c r="K749" t="s">
        <v>50</v>
      </c>
      <c r="L749">
        <v>11</v>
      </c>
      <c r="M749">
        <v>2</v>
      </c>
      <c r="N749" t="s">
        <v>35</v>
      </c>
      <c r="O749" t="s">
        <v>81</v>
      </c>
      <c r="P749" t="s">
        <v>63</v>
      </c>
      <c r="Q749">
        <v>30698.9</v>
      </c>
      <c r="R749">
        <v>3090.11</v>
      </c>
      <c r="S749">
        <v>4.9000000000000004</v>
      </c>
      <c r="T749" t="s">
        <v>38</v>
      </c>
      <c r="U749" t="s">
        <v>87</v>
      </c>
      <c r="V749" t="s">
        <v>55</v>
      </c>
      <c r="W749" t="s">
        <v>101</v>
      </c>
      <c r="X749" t="s">
        <v>57</v>
      </c>
      <c r="Y749" t="s">
        <v>113</v>
      </c>
      <c r="Z749" t="s">
        <v>4089</v>
      </c>
      <c r="AA749" s="9">
        <f>Table1[[#This Row],[Date]]</f>
        <v>45674</v>
      </c>
    </row>
    <row r="750" spans="1:27" x14ac:dyDescent="0.25">
      <c r="A750" t="s">
        <v>1583</v>
      </c>
      <c r="B750" s="1">
        <v>45675</v>
      </c>
      <c r="C750" t="s">
        <v>59</v>
      </c>
      <c r="D750" t="s">
        <v>1584</v>
      </c>
      <c r="E750" t="s">
        <v>91</v>
      </c>
      <c r="F750">
        <v>43</v>
      </c>
      <c r="G750" t="s">
        <v>30</v>
      </c>
      <c r="H750" t="s">
        <v>48</v>
      </c>
      <c r="I750" t="s">
        <v>49</v>
      </c>
      <c r="J750" t="s">
        <v>33</v>
      </c>
      <c r="K750" t="s">
        <v>50</v>
      </c>
      <c r="L750">
        <v>14</v>
      </c>
      <c r="M750">
        <v>3</v>
      </c>
      <c r="N750" t="s">
        <v>35</v>
      </c>
      <c r="O750" t="s">
        <v>73</v>
      </c>
      <c r="P750" t="s">
        <v>82</v>
      </c>
      <c r="Q750">
        <v>9679.0300000000007</v>
      </c>
      <c r="R750">
        <v>2877.2</v>
      </c>
      <c r="S750">
        <v>4.3</v>
      </c>
      <c r="T750" t="s">
        <v>92</v>
      </c>
      <c r="U750" t="s">
        <v>93</v>
      </c>
      <c r="V750" t="s">
        <v>74</v>
      </c>
      <c r="W750" t="s">
        <v>41</v>
      </c>
      <c r="X750" t="s">
        <v>42</v>
      </c>
      <c r="Y750" t="s">
        <v>66</v>
      </c>
      <c r="Z750" t="s">
        <v>88</v>
      </c>
      <c r="AA750" s="9">
        <f>Table1[[#This Row],[Date]]</f>
        <v>45675</v>
      </c>
    </row>
    <row r="751" spans="1:27" x14ac:dyDescent="0.25">
      <c r="A751" t="s">
        <v>1585</v>
      </c>
      <c r="B751" s="1">
        <v>45676</v>
      </c>
      <c r="C751" t="s">
        <v>103</v>
      </c>
      <c r="D751" t="s">
        <v>1586</v>
      </c>
      <c r="E751" t="s">
        <v>61</v>
      </c>
      <c r="F751">
        <v>37</v>
      </c>
      <c r="G751" t="s">
        <v>70</v>
      </c>
      <c r="H751" t="s">
        <v>31</v>
      </c>
      <c r="I751" t="s">
        <v>32</v>
      </c>
      <c r="J751" t="s">
        <v>33</v>
      </c>
      <c r="K751" t="s">
        <v>100</v>
      </c>
      <c r="L751">
        <v>5</v>
      </c>
      <c r="M751">
        <v>2</v>
      </c>
      <c r="N751" t="s">
        <v>35</v>
      </c>
      <c r="O751" t="s">
        <v>52</v>
      </c>
      <c r="P751" t="s">
        <v>63</v>
      </c>
      <c r="Q751">
        <v>15191.41</v>
      </c>
      <c r="R751">
        <v>1971.21</v>
      </c>
      <c r="S751">
        <v>2.7</v>
      </c>
      <c r="T751" t="s">
        <v>97</v>
      </c>
      <c r="U751" t="s">
        <v>39</v>
      </c>
      <c r="V751" t="s">
        <v>40</v>
      </c>
      <c r="W751" t="s">
        <v>56</v>
      </c>
      <c r="X751" t="s">
        <v>57</v>
      </c>
      <c r="Y751" t="s">
        <v>75</v>
      </c>
      <c r="Z751" t="s">
        <v>94</v>
      </c>
      <c r="AA751" s="9">
        <f>Table1[[#This Row],[Date]]</f>
        <v>45676</v>
      </c>
    </row>
    <row r="752" spans="1:27" x14ac:dyDescent="0.25">
      <c r="A752" t="s">
        <v>1587</v>
      </c>
      <c r="B752" s="1">
        <v>45677</v>
      </c>
      <c r="C752" t="s">
        <v>45</v>
      </c>
      <c r="D752" t="s">
        <v>1588</v>
      </c>
      <c r="E752" t="s">
        <v>69</v>
      </c>
      <c r="F752">
        <v>58</v>
      </c>
      <c r="G752" t="s">
        <v>30</v>
      </c>
      <c r="H752" t="s">
        <v>48</v>
      </c>
      <c r="I752" t="s">
        <v>49</v>
      </c>
      <c r="J752" t="s">
        <v>33</v>
      </c>
      <c r="K752" t="s">
        <v>50</v>
      </c>
      <c r="L752">
        <v>3</v>
      </c>
      <c r="M752">
        <v>1</v>
      </c>
      <c r="N752" t="s">
        <v>72</v>
      </c>
      <c r="O752" t="s">
        <v>81</v>
      </c>
      <c r="P752" t="s">
        <v>82</v>
      </c>
      <c r="Q752">
        <v>28673.65</v>
      </c>
      <c r="R752">
        <v>1533.37</v>
      </c>
      <c r="S752">
        <v>3.1</v>
      </c>
      <c r="T752" t="s">
        <v>64</v>
      </c>
      <c r="U752" t="s">
        <v>65</v>
      </c>
      <c r="V752" t="s">
        <v>83</v>
      </c>
      <c r="W752" t="s">
        <v>41</v>
      </c>
      <c r="X752" t="s">
        <v>57</v>
      </c>
      <c r="Y752" t="s">
        <v>66</v>
      </c>
      <c r="Z752" t="s">
        <v>84</v>
      </c>
      <c r="AA752" s="9">
        <f>Table1[[#This Row],[Date]]</f>
        <v>45677</v>
      </c>
    </row>
    <row r="753" spans="1:27" x14ac:dyDescent="0.25">
      <c r="A753" t="s">
        <v>1589</v>
      </c>
      <c r="B753" s="1">
        <v>45678</v>
      </c>
      <c r="C753" t="s">
        <v>59</v>
      </c>
      <c r="D753" t="s">
        <v>1590</v>
      </c>
      <c r="E753" t="s">
        <v>69</v>
      </c>
      <c r="F753">
        <v>66</v>
      </c>
      <c r="G753" t="s">
        <v>30</v>
      </c>
      <c r="H753" t="s">
        <v>4088</v>
      </c>
      <c r="I753" t="s">
        <v>49</v>
      </c>
      <c r="J753" t="s">
        <v>33</v>
      </c>
      <c r="K753" t="s">
        <v>118</v>
      </c>
      <c r="L753">
        <v>12</v>
      </c>
      <c r="M753">
        <v>2</v>
      </c>
      <c r="N753" t="s">
        <v>80</v>
      </c>
      <c r="O753" t="s">
        <v>52</v>
      </c>
      <c r="P753" t="s">
        <v>53</v>
      </c>
      <c r="Q753">
        <v>14163.58</v>
      </c>
      <c r="R753">
        <v>2035.05</v>
      </c>
      <c r="S753">
        <v>2.1</v>
      </c>
      <c r="T753" t="s">
        <v>64</v>
      </c>
      <c r="U753" t="s">
        <v>93</v>
      </c>
      <c r="V753" t="s">
        <v>74</v>
      </c>
      <c r="W753" t="s">
        <v>41</v>
      </c>
      <c r="X753" t="s">
        <v>57</v>
      </c>
      <c r="Y753" t="s">
        <v>113</v>
      </c>
      <c r="Z753" t="s">
        <v>88</v>
      </c>
      <c r="AA753" s="9">
        <f>Table1[[#This Row],[Date]]</f>
        <v>45678</v>
      </c>
    </row>
    <row r="754" spans="1:27" x14ac:dyDescent="0.25">
      <c r="A754" t="s">
        <v>1591</v>
      </c>
      <c r="B754" s="1">
        <v>45679</v>
      </c>
      <c r="C754" t="s">
        <v>103</v>
      </c>
      <c r="D754" t="s">
        <v>1592</v>
      </c>
      <c r="E754" t="s">
        <v>47</v>
      </c>
      <c r="F754">
        <v>44</v>
      </c>
      <c r="G754" t="s">
        <v>62</v>
      </c>
      <c r="H754" t="s">
        <v>31</v>
      </c>
      <c r="I754" t="s">
        <v>32</v>
      </c>
      <c r="J754" t="s">
        <v>33</v>
      </c>
      <c r="K754" t="s">
        <v>100</v>
      </c>
      <c r="L754">
        <v>10</v>
      </c>
      <c r="M754">
        <v>2</v>
      </c>
      <c r="N754" t="s">
        <v>72</v>
      </c>
      <c r="O754" t="s">
        <v>73</v>
      </c>
      <c r="P754" t="s">
        <v>53</v>
      </c>
      <c r="Q754">
        <v>34919</v>
      </c>
      <c r="R754">
        <v>2869.56</v>
      </c>
      <c r="S754">
        <v>1.7</v>
      </c>
      <c r="T754" t="s">
        <v>54</v>
      </c>
      <c r="U754" t="s">
        <v>87</v>
      </c>
      <c r="V754" t="s">
        <v>74</v>
      </c>
      <c r="W754" t="s">
        <v>56</v>
      </c>
      <c r="X754" t="s">
        <v>57</v>
      </c>
      <c r="Y754" t="s">
        <v>66</v>
      </c>
      <c r="Z754" t="s">
        <v>4089</v>
      </c>
      <c r="AA754" s="9">
        <f>Table1[[#This Row],[Date]]</f>
        <v>45679</v>
      </c>
    </row>
    <row r="755" spans="1:27" x14ac:dyDescent="0.25">
      <c r="A755" t="s">
        <v>1593</v>
      </c>
      <c r="B755" s="1">
        <v>45680</v>
      </c>
      <c r="C755" t="s">
        <v>103</v>
      </c>
      <c r="D755" t="s">
        <v>1594</v>
      </c>
      <c r="E755" t="s">
        <v>29</v>
      </c>
      <c r="F755">
        <v>66</v>
      </c>
      <c r="G755" t="s">
        <v>30</v>
      </c>
      <c r="H755" t="s">
        <v>79</v>
      </c>
      <c r="I755" t="s">
        <v>49</v>
      </c>
      <c r="J755" t="s">
        <v>33</v>
      </c>
      <c r="K755" t="s">
        <v>34</v>
      </c>
      <c r="L755">
        <v>5</v>
      </c>
      <c r="M755">
        <v>4</v>
      </c>
      <c r="N755" t="s">
        <v>51</v>
      </c>
      <c r="O755" t="s">
        <v>73</v>
      </c>
      <c r="P755" t="s">
        <v>53</v>
      </c>
      <c r="Q755">
        <v>26100.09</v>
      </c>
      <c r="R755">
        <v>2140.67</v>
      </c>
      <c r="S755">
        <v>2.9</v>
      </c>
      <c r="T755" t="s">
        <v>64</v>
      </c>
      <c r="U755" t="s">
        <v>65</v>
      </c>
      <c r="V755" t="s">
        <v>83</v>
      </c>
      <c r="W755" t="s">
        <v>101</v>
      </c>
      <c r="X755" t="s">
        <v>42</v>
      </c>
      <c r="Y755" t="s">
        <v>4089</v>
      </c>
      <c r="Z755" t="s">
        <v>4089</v>
      </c>
      <c r="AA755" s="9">
        <f>Table1[[#This Row],[Date]]</f>
        <v>45680</v>
      </c>
    </row>
    <row r="756" spans="1:27" x14ac:dyDescent="0.25">
      <c r="A756" t="s">
        <v>1595</v>
      </c>
      <c r="B756" s="1">
        <v>45681</v>
      </c>
      <c r="C756" t="s">
        <v>103</v>
      </c>
      <c r="D756" t="s">
        <v>1596</v>
      </c>
      <c r="E756" t="s">
        <v>47</v>
      </c>
      <c r="F756">
        <v>29</v>
      </c>
      <c r="G756" t="s">
        <v>30</v>
      </c>
      <c r="H756" t="s">
        <v>4087</v>
      </c>
      <c r="I756" t="s">
        <v>32</v>
      </c>
      <c r="J756" t="s">
        <v>33</v>
      </c>
      <c r="K756" t="s">
        <v>71</v>
      </c>
      <c r="L756">
        <v>9</v>
      </c>
      <c r="M756">
        <v>4</v>
      </c>
      <c r="N756" t="s">
        <v>51</v>
      </c>
      <c r="O756" t="s">
        <v>73</v>
      </c>
      <c r="P756" t="s">
        <v>53</v>
      </c>
      <c r="Q756">
        <v>39283.49</v>
      </c>
      <c r="R756">
        <v>1317.87</v>
      </c>
      <c r="S756">
        <v>2.9</v>
      </c>
      <c r="T756" t="s">
        <v>64</v>
      </c>
      <c r="U756" t="s">
        <v>93</v>
      </c>
      <c r="V756" t="s">
        <v>40</v>
      </c>
      <c r="W756" t="s">
        <v>41</v>
      </c>
      <c r="X756" t="s">
        <v>57</v>
      </c>
      <c r="Y756" t="s">
        <v>75</v>
      </c>
      <c r="Z756" t="s">
        <v>84</v>
      </c>
      <c r="AA756" s="9">
        <f>Table1[[#This Row],[Date]]</f>
        <v>45681</v>
      </c>
    </row>
    <row r="757" spans="1:27" x14ac:dyDescent="0.25">
      <c r="A757" t="s">
        <v>1597</v>
      </c>
      <c r="B757" s="1">
        <v>45682</v>
      </c>
      <c r="C757" t="s">
        <v>103</v>
      </c>
      <c r="D757" t="s">
        <v>1598</v>
      </c>
      <c r="E757" t="s">
        <v>29</v>
      </c>
      <c r="F757">
        <v>24</v>
      </c>
      <c r="G757" t="s">
        <v>70</v>
      </c>
      <c r="H757" t="s">
        <v>4087</v>
      </c>
      <c r="I757" t="s">
        <v>32</v>
      </c>
      <c r="J757" t="s">
        <v>33</v>
      </c>
      <c r="K757" t="s">
        <v>71</v>
      </c>
      <c r="L757">
        <v>3</v>
      </c>
      <c r="M757">
        <v>5</v>
      </c>
      <c r="N757" t="s">
        <v>51</v>
      </c>
      <c r="O757" t="s">
        <v>73</v>
      </c>
      <c r="P757" t="s">
        <v>63</v>
      </c>
      <c r="Q757">
        <v>47567.49</v>
      </c>
      <c r="R757">
        <v>3804.82</v>
      </c>
      <c r="S757">
        <v>3.1</v>
      </c>
      <c r="T757" t="s">
        <v>64</v>
      </c>
      <c r="U757" t="s">
        <v>39</v>
      </c>
      <c r="V757" t="s">
        <v>83</v>
      </c>
      <c r="W757" t="s">
        <v>41</v>
      </c>
      <c r="X757" t="s">
        <v>57</v>
      </c>
      <c r="Y757" t="s">
        <v>113</v>
      </c>
      <c r="Z757" t="s">
        <v>88</v>
      </c>
      <c r="AA757" s="9">
        <f>Table1[[#This Row],[Date]]</f>
        <v>45682</v>
      </c>
    </row>
    <row r="758" spans="1:27" x14ac:dyDescent="0.25">
      <c r="A758" t="s">
        <v>1599</v>
      </c>
      <c r="B758" s="1">
        <v>45683</v>
      </c>
      <c r="C758" t="s">
        <v>103</v>
      </c>
      <c r="D758" t="s">
        <v>1600</v>
      </c>
      <c r="E758" t="s">
        <v>91</v>
      </c>
      <c r="F758">
        <v>20</v>
      </c>
      <c r="G758" t="s">
        <v>62</v>
      </c>
      <c r="H758" t="s">
        <v>4087</v>
      </c>
      <c r="I758" t="s">
        <v>32</v>
      </c>
      <c r="J758" t="s">
        <v>33</v>
      </c>
      <c r="K758" t="s">
        <v>71</v>
      </c>
      <c r="L758">
        <v>9</v>
      </c>
      <c r="M758">
        <v>1</v>
      </c>
      <c r="N758" t="s">
        <v>80</v>
      </c>
      <c r="O758" t="s">
        <v>73</v>
      </c>
      <c r="P758" t="s">
        <v>82</v>
      </c>
      <c r="Q758">
        <v>8442.83</v>
      </c>
      <c r="R758">
        <v>2657.34</v>
      </c>
      <c r="S758">
        <v>4.8</v>
      </c>
      <c r="T758" t="s">
        <v>38</v>
      </c>
      <c r="U758" t="s">
        <v>87</v>
      </c>
      <c r="V758" t="s">
        <v>55</v>
      </c>
      <c r="W758" t="s">
        <v>101</v>
      </c>
      <c r="X758" t="s">
        <v>57</v>
      </c>
      <c r="Y758" t="s">
        <v>113</v>
      </c>
      <c r="Z758" t="s">
        <v>76</v>
      </c>
      <c r="AA758" s="9">
        <f>Table1[[#This Row],[Date]]</f>
        <v>45683</v>
      </c>
    </row>
    <row r="759" spans="1:27" x14ac:dyDescent="0.25">
      <c r="A759" t="s">
        <v>1601</v>
      </c>
      <c r="B759" s="1">
        <v>45684</v>
      </c>
      <c r="C759" t="s">
        <v>27</v>
      </c>
      <c r="D759" t="s">
        <v>1602</v>
      </c>
      <c r="E759" t="s">
        <v>91</v>
      </c>
      <c r="F759">
        <v>27</v>
      </c>
      <c r="G759" t="s">
        <v>70</v>
      </c>
      <c r="H759" t="s">
        <v>4088</v>
      </c>
      <c r="I759" t="s">
        <v>49</v>
      </c>
      <c r="J759" t="s">
        <v>33</v>
      </c>
      <c r="K759" t="s">
        <v>118</v>
      </c>
      <c r="L759">
        <v>12</v>
      </c>
      <c r="M759">
        <v>4</v>
      </c>
      <c r="N759" t="s">
        <v>51</v>
      </c>
      <c r="O759" t="s">
        <v>52</v>
      </c>
      <c r="P759" t="s">
        <v>37</v>
      </c>
      <c r="Q759">
        <v>18729.259999999998</v>
      </c>
      <c r="R759">
        <v>338.38</v>
      </c>
      <c r="S759">
        <v>3.4</v>
      </c>
      <c r="T759" t="s">
        <v>64</v>
      </c>
      <c r="U759" t="s">
        <v>65</v>
      </c>
      <c r="V759" t="s">
        <v>40</v>
      </c>
      <c r="W759" t="s">
        <v>41</v>
      </c>
      <c r="X759" t="s">
        <v>57</v>
      </c>
      <c r="Y759" t="s">
        <v>43</v>
      </c>
      <c r="Z759" t="s">
        <v>84</v>
      </c>
      <c r="AA759" s="9">
        <f>Table1[[#This Row],[Date]]</f>
        <v>45684</v>
      </c>
    </row>
    <row r="760" spans="1:27" x14ac:dyDescent="0.25">
      <c r="A760" t="s">
        <v>1603</v>
      </c>
      <c r="B760" s="1">
        <v>45685</v>
      </c>
      <c r="C760" t="s">
        <v>59</v>
      </c>
      <c r="D760" t="s">
        <v>1604</v>
      </c>
      <c r="E760" t="s">
        <v>61</v>
      </c>
      <c r="F760">
        <v>51</v>
      </c>
      <c r="G760" t="s">
        <v>70</v>
      </c>
      <c r="H760" t="s">
        <v>79</v>
      </c>
      <c r="I760" t="s">
        <v>49</v>
      </c>
      <c r="J760" t="s">
        <v>33</v>
      </c>
      <c r="K760" t="s">
        <v>34</v>
      </c>
      <c r="L760">
        <v>11</v>
      </c>
      <c r="M760">
        <v>4</v>
      </c>
      <c r="N760" t="s">
        <v>80</v>
      </c>
      <c r="O760" t="s">
        <v>73</v>
      </c>
      <c r="P760" t="s">
        <v>53</v>
      </c>
      <c r="Q760">
        <v>18018.810000000001</v>
      </c>
      <c r="R760">
        <v>1841.58</v>
      </c>
      <c r="S760">
        <v>3.4</v>
      </c>
      <c r="T760" t="s">
        <v>64</v>
      </c>
      <c r="U760" t="s">
        <v>65</v>
      </c>
      <c r="V760" t="s">
        <v>74</v>
      </c>
      <c r="W760" t="s">
        <v>56</v>
      </c>
      <c r="X760" t="s">
        <v>42</v>
      </c>
      <c r="Y760" t="s">
        <v>75</v>
      </c>
      <c r="Z760" t="s">
        <v>94</v>
      </c>
      <c r="AA760" s="9">
        <f>Table1[[#This Row],[Date]]</f>
        <v>45685</v>
      </c>
    </row>
    <row r="761" spans="1:27" x14ac:dyDescent="0.25">
      <c r="A761" t="s">
        <v>1605</v>
      </c>
      <c r="B761" s="1">
        <v>45686</v>
      </c>
      <c r="C761" t="s">
        <v>27</v>
      </c>
      <c r="D761" t="s">
        <v>1606</v>
      </c>
      <c r="E761" t="s">
        <v>29</v>
      </c>
      <c r="F761">
        <v>42</v>
      </c>
      <c r="G761" t="s">
        <v>62</v>
      </c>
      <c r="H761" t="s">
        <v>31</v>
      </c>
      <c r="I761" t="s">
        <v>32</v>
      </c>
      <c r="J761" t="s">
        <v>33</v>
      </c>
      <c r="K761" t="s">
        <v>100</v>
      </c>
      <c r="L761">
        <v>6</v>
      </c>
      <c r="M761">
        <v>5</v>
      </c>
      <c r="N761" t="s">
        <v>72</v>
      </c>
      <c r="O761" t="s">
        <v>52</v>
      </c>
      <c r="P761" t="s">
        <v>53</v>
      </c>
      <c r="Q761">
        <v>10105.6</v>
      </c>
      <c r="R761">
        <v>4424.57</v>
      </c>
      <c r="S761">
        <v>1.5</v>
      </c>
      <c r="T761" t="s">
        <v>54</v>
      </c>
      <c r="U761" t="s">
        <v>87</v>
      </c>
      <c r="V761" t="s">
        <v>55</v>
      </c>
      <c r="W761" t="s">
        <v>41</v>
      </c>
      <c r="X761" t="s">
        <v>57</v>
      </c>
      <c r="Y761" t="s">
        <v>113</v>
      </c>
      <c r="Z761" t="s">
        <v>88</v>
      </c>
      <c r="AA761" s="9">
        <f>Table1[[#This Row],[Date]]</f>
        <v>45686</v>
      </c>
    </row>
    <row r="762" spans="1:27" x14ac:dyDescent="0.25">
      <c r="A762" t="s">
        <v>1607</v>
      </c>
      <c r="B762" s="1">
        <v>45687</v>
      </c>
      <c r="C762" t="s">
        <v>45</v>
      </c>
      <c r="D762" t="s">
        <v>1608</v>
      </c>
      <c r="E762" t="s">
        <v>61</v>
      </c>
      <c r="F762">
        <v>52</v>
      </c>
      <c r="G762" t="s">
        <v>62</v>
      </c>
      <c r="H762" t="s">
        <v>31</v>
      </c>
      <c r="I762" t="s">
        <v>32</v>
      </c>
      <c r="J762" t="s">
        <v>33</v>
      </c>
      <c r="K762" t="s">
        <v>100</v>
      </c>
      <c r="L762">
        <v>8</v>
      </c>
      <c r="M762">
        <v>3</v>
      </c>
      <c r="N762" t="s">
        <v>72</v>
      </c>
      <c r="O762" t="s">
        <v>73</v>
      </c>
      <c r="P762" t="s">
        <v>82</v>
      </c>
      <c r="Q762">
        <v>41084.25</v>
      </c>
      <c r="R762">
        <v>3776.18</v>
      </c>
      <c r="S762">
        <v>5</v>
      </c>
      <c r="T762" t="s">
        <v>38</v>
      </c>
      <c r="U762" t="s">
        <v>39</v>
      </c>
      <c r="V762" t="s">
        <v>55</v>
      </c>
      <c r="W762" t="s">
        <v>101</v>
      </c>
      <c r="X762" t="s">
        <v>57</v>
      </c>
      <c r="Y762" t="s">
        <v>66</v>
      </c>
      <c r="Z762" t="s">
        <v>88</v>
      </c>
      <c r="AA762" s="9">
        <f>Table1[[#This Row],[Date]]</f>
        <v>45687</v>
      </c>
    </row>
    <row r="763" spans="1:27" x14ac:dyDescent="0.25">
      <c r="A763" t="s">
        <v>1609</v>
      </c>
      <c r="B763" s="1">
        <v>45688</v>
      </c>
      <c r="C763" t="s">
        <v>103</v>
      </c>
      <c r="D763" t="s">
        <v>1610</v>
      </c>
      <c r="E763" t="s">
        <v>69</v>
      </c>
      <c r="F763">
        <v>33</v>
      </c>
      <c r="G763" t="s">
        <v>62</v>
      </c>
      <c r="H763" t="s">
        <v>4087</v>
      </c>
      <c r="I763" t="s">
        <v>32</v>
      </c>
      <c r="J763" t="s">
        <v>33</v>
      </c>
      <c r="K763" t="s">
        <v>71</v>
      </c>
      <c r="L763">
        <v>8</v>
      </c>
      <c r="M763">
        <v>5</v>
      </c>
      <c r="N763" t="s">
        <v>80</v>
      </c>
      <c r="O763" t="s">
        <v>52</v>
      </c>
      <c r="P763" t="s">
        <v>37</v>
      </c>
      <c r="Q763">
        <v>38714.300000000003</v>
      </c>
      <c r="R763">
        <v>1616.23</v>
      </c>
      <c r="S763">
        <v>4.0999999999999996</v>
      </c>
      <c r="T763" t="s">
        <v>92</v>
      </c>
      <c r="U763" t="s">
        <v>87</v>
      </c>
      <c r="V763" t="s">
        <v>74</v>
      </c>
      <c r="W763" t="s">
        <v>101</v>
      </c>
      <c r="X763" t="s">
        <v>57</v>
      </c>
      <c r="Y763" t="s">
        <v>66</v>
      </c>
      <c r="Z763" t="s">
        <v>84</v>
      </c>
      <c r="AA763" s="9">
        <f>Table1[[#This Row],[Date]]</f>
        <v>45688</v>
      </c>
    </row>
    <row r="764" spans="1:27" x14ac:dyDescent="0.25">
      <c r="A764" t="s">
        <v>1611</v>
      </c>
      <c r="B764" s="1">
        <v>45689</v>
      </c>
      <c r="C764" t="s">
        <v>59</v>
      </c>
      <c r="D764" t="s">
        <v>1612</v>
      </c>
      <c r="E764" t="s">
        <v>29</v>
      </c>
      <c r="F764">
        <v>19</v>
      </c>
      <c r="G764" t="s">
        <v>30</v>
      </c>
      <c r="H764" t="s">
        <v>79</v>
      </c>
      <c r="I764" t="s">
        <v>49</v>
      </c>
      <c r="J764" t="s">
        <v>33</v>
      </c>
      <c r="K764" t="s">
        <v>34</v>
      </c>
      <c r="L764">
        <v>13</v>
      </c>
      <c r="M764">
        <v>2</v>
      </c>
      <c r="N764" t="s">
        <v>72</v>
      </c>
      <c r="O764" t="s">
        <v>73</v>
      </c>
      <c r="P764" t="s">
        <v>53</v>
      </c>
      <c r="Q764">
        <v>25768</v>
      </c>
      <c r="R764">
        <v>4690.92</v>
      </c>
      <c r="S764">
        <v>4.5</v>
      </c>
      <c r="T764" t="s">
        <v>38</v>
      </c>
      <c r="U764" t="s">
        <v>39</v>
      </c>
      <c r="V764" t="s">
        <v>83</v>
      </c>
      <c r="W764" t="s">
        <v>41</v>
      </c>
      <c r="X764" t="s">
        <v>42</v>
      </c>
      <c r="Y764" t="s">
        <v>66</v>
      </c>
      <c r="Z764" t="s">
        <v>88</v>
      </c>
      <c r="AA764" s="9">
        <f>Table1[[#This Row],[Date]]</f>
        <v>45689</v>
      </c>
    </row>
    <row r="765" spans="1:27" x14ac:dyDescent="0.25">
      <c r="A765" t="s">
        <v>1613</v>
      </c>
      <c r="B765" s="1">
        <v>45690</v>
      </c>
      <c r="C765" t="s">
        <v>103</v>
      </c>
      <c r="D765" t="s">
        <v>1614</v>
      </c>
      <c r="E765" t="s">
        <v>47</v>
      </c>
      <c r="F765">
        <v>41</v>
      </c>
      <c r="G765" t="s">
        <v>62</v>
      </c>
      <c r="H765" t="s">
        <v>79</v>
      </c>
      <c r="I765" t="s">
        <v>49</v>
      </c>
      <c r="J765" t="s">
        <v>33</v>
      </c>
      <c r="K765" t="s">
        <v>34</v>
      </c>
      <c r="L765">
        <v>10</v>
      </c>
      <c r="M765">
        <v>2</v>
      </c>
      <c r="N765" t="s">
        <v>72</v>
      </c>
      <c r="O765" t="s">
        <v>52</v>
      </c>
      <c r="P765" t="s">
        <v>37</v>
      </c>
      <c r="Q765">
        <v>28275.23</v>
      </c>
      <c r="R765">
        <v>383.01</v>
      </c>
      <c r="S765">
        <v>2.7</v>
      </c>
      <c r="T765" t="s">
        <v>64</v>
      </c>
      <c r="U765" t="s">
        <v>65</v>
      </c>
      <c r="V765" t="s">
        <v>55</v>
      </c>
      <c r="W765" t="s">
        <v>101</v>
      </c>
      <c r="X765" t="s">
        <v>57</v>
      </c>
      <c r="Y765" t="s">
        <v>66</v>
      </c>
      <c r="Z765" t="s">
        <v>88</v>
      </c>
      <c r="AA765" s="9">
        <f>Table1[[#This Row],[Date]]</f>
        <v>45690</v>
      </c>
    </row>
    <row r="766" spans="1:27" x14ac:dyDescent="0.25">
      <c r="A766" t="s">
        <v>1615</v>
      </c>
      <c r="B766" s="1">
        <v>45691</v>
      </c>
      <c r="C766" t="s">
        <v>59</v>
      </c>
      <c r="D766" t="s">
        <v>1616</v>
      </c>
      <c r="E766" t="s">
        <v>69</v>
      </c>
      <c r="F766">
        <v>27</v>
      </c>
      <c r="G766" t="s">
        <v>62</v>
      </c>
      <c r="H766" t="s">
        <v>79</v>
      </c>
      <c r="I766" t="s">
        <v>49</v>
      </c>
      <c r="J766" t="s">
        <v>33</v>
      </c>
      <c r="K766" t="s">
        <v>34</v>
      </c>
      <c r="L766">
        <v>4</v>
      </c>
      <c r="M766">
        <v>4</v>
      </c>
      <c r="N766" t="s">
        <v>80</v>
      </c>
      <c r="O766" t="s">
        <v>73</v>
      </c>
      <c r="P766" t="s">
        <v>53</v>
      </c>
      <c r="Q766">
        <v>5798.57</v>
      </c>
      <c r="R766">
        <v>4806.17</v>
      </c>
      <c r="S766">
        <v>3</v>
      </c>
      <c r="T766" t="s">
        <v>64</v>
      </c>
      <c r="U766" t="s">
        <v>87</v>
      </c>
      <c r="V766" t="s">
        <v>55</v>
      </c>
      <c r="W766" t="s">
        <v>101</v>
      </c>
      <c r="X766" t="s">
        <v>42</v>
      </c>
      <c r="Y766" t="s">
        <v>113</v>
      </c>
      <c r="Z766" t="s">
        <v>94</v>
      </c>
      <c r="AA766" s="9">
        <f>Table1[[#This Row],[Date]]</f>
        <v>45691</v>
      </c>
    </row>
    <row r="767" spans="1:27" x14ac:dyDescent="0.25">
      <c r="A767" t="s">
        <v>1617</v>
      </c>
      <c r="B767" s="1">
        <v>45692</v>
      </c>
      <c r="C767" t="s">
        <v>27</v>
      </c>
      <c r="D767" t="s">
        <v>1618</v>
      </c>
      <c r="E767" t="s">
        <v>69</v>
      </c>
      <c r="F767">
        <v>55</v>
      </c>
      <c r="G767" t="s">
        <v>62</v>
      </c>
      <c r="H767" t="s">
        <v>48</v>
      </c>
      <c r="I767" t="s">
        <v>49</v>
      </c>
      <c r="J767" t="s">
        <v>33</v>
      </c>
      <c r="K767" t="s">
        <v>50</v>
      </c>
      <c r="L767">
        <v>11</v>
      </c>
      <c r="M767">
        <v>4</v>
      </c>
      <c r="N767" t="s">
        <v>51</v>
      </c>
      <c r="O767" t="s">
        <v>81</v>
      </c>
      <c r="P767" t="s">
        <v>63</v>
      </c>
      <c r="Q767">
        <v>29108.85</v>
      </c>
      <c r="R767">
        <v>1228.53</v>
      </c>
      <c r="S767">
        <v>3.1</v>
      </c>
      <c r="T767" t="s">
        <v>64</v>
      </c>
      <c r="U767" t="s">
        <v>39</v>
      </c>
      <c r="V767" t="s">
        <v>40</v>
      </c>
      <c r="W767" t="s">
        <v>41</v>
      </c>
      <c r="X767" t="s">
        <v>57</v>
      </c>
      <c r="Y767" t="s">
        <v>4089</v>
      </c>
      <c r="Z767" t="s">
        <v>94</v>
      </c>
      <c r="AA767" s="9">
        <f>Table1[[#This Row],[Date]]</f>
        <v>45692</v>
      </c>
    </row>
    <row r="768" spans="1:27" x14ac:dyDescent="0.25">
      <c r="A768" t="s">
        <v>1619</v>
      </c>
      <c r="B768" s="1">
        <v>45693</v>
      </c>
      <c r="C768" t="s">
        <v>59</v>
      </c>
      <c r="D768" t="s">
        <v>1620</v>
      </c>
      <c r="E768" t="s">
        <v>47</v>
      </c>
      <c r="F768">
        <v>39</v>
      </c>
      <c r="G768" t="s">
        <v>70</v>
      </c>
      <c r="H768" t="s">
        <v>48</v>
      </c>
      <c r="I768" t="s">
        <v>49</v>
      </c>
      <c r="J768" t="s">
        <v>33</v>
      </c>
      <c r="K768" t="s">
        <v>50</v>
      </c>
      <c r="L768">
        <v>5</v>
      </c>
      <c r="M768">
        <v>5</v>
      </c>
      <c r="N768" t="s">
        <v>80</v>
      </c>
      <c r="O768" t="s">
        <v>52</v>
      </c>
      <c r="P768" t="s">
        <v>63</v>
      </c>
      <c r="Q768">
        <v>40193.050000000003</v>
      </c>
      <c r="R768">
        <v>45.47</v>
      </c>
      <c r="S768">
        <v>1.8</v>
      </c>
      <c r="T768" t="s">
        <v>54</v>
      </c>
      <c r="U768" t="s">
        <v>39</v>
      </c>
      <c r="V768" t="s">
        <v>40</v>
      </c>
      <c r="W768" t="s">
        <v>41</v>
      </c>
      <c r="X768" t="s">
        <v>57</v>
      </c>
      <c r="Y768" t="s">
        <v>75</v>
      </c>
      <c r="Z768" t="s">
        <v>76</v>
      </c>
      <c r="AA768" s="9">
        <f>Table1[[#This Row],[Date]]</f>
        <v>45693</v>
      </c>
    </row>
    <row r="769" spans="1:27" x14ac:dyDescent="0.25">
      <c r="A769" t="s">
        <v>1621</v>
      </c>
      <c r="B769" s="1">
        <v>45694</v>
      </c>
      <c r="C769" t="s">
        <v>45</v>
      </c>
      <c r="D769" t="s">
        <v>1622</v>
      </c>
      <c r="E769" t="s">
        <v>69</v>
      </c>
      <c r="F769">
        <v>43</v>
      </c>
      <c r="G769" t="s">
        <v>70</v>
      </c>
      <c r="H769" t="s">
        <v>4087</v>
      </c>
      <c r="I769" t="s">
        <v>32</v>
      </c>
      <c r="J769" t="s">
        <v>33</v>
      </c>
      <c r="K769" t="s">
        <v>71</v>
      </c>
      <c r="L769">
        <v>11</v>
      </c>
      <c r="M769">
        <v>5</v>
      </c>
      <c r="N769" t="s">
        <v>35</v>
      </c>
      <c r="O769" t="s">
        <v>81</v>
      </c>
      <c r="P769" t="s">
        <v>37</v>
      </c>
      <c r="Q769">
        <v>29969.9</v>
      </c>
      <c r="R769">
        <v>2169.04</v>
      </c>
      <c r="S769">
        <v>3.8</v>
      </c>
      <c r="T769" t="s">
        <v>92</v>
      </c>
      <c r="U769" t="s">
        <v>93</v>
      </c>
      <c r="V769" t="s">
        <v>74</v>
      </c>
      <c r="W769" t="s">
        <v>101</v>
      </c>
      <c r="X769" t="s">
        <v>42</v>
      </c>
      <c r="Y769" t="s">
        <v>66</v>
      </c>
      <c r="Z769" t="s">
        <v>94</v>
      </c>
      <c r="AA769" s="9">
        <f>Table1[[#This Row],[Date]]</f>
        <v>45694</v>
      </c>
    </row>
    <row r="770" spans="1:27" x14ac:dyDescent="0.25">
      <c r="A770" t="s">
        <v>1623</v>
      </c>
      <c r="B770" s="1">
        <v>45695</v>
      </c>
      <c r="C770" t="s">
        <v>45</v>
      </c>
      <c r="D770" t="s">
        <v>1624</v>
      </c>
      <c r="E770" t="s">
        <v>29</v>
      </c>
      <c r="F770">
        <v>60</v>
      </c>
      <c r="G770" t="s">
        <v>30</v>
      </c>
      <c r="H770" t="s">
        <v>79</v>
      </c>
      <c r="I770" t="s">
        <v>49</v>
      </c>
      <c r="J770" t="s">
        <v>33</v>
      </c>
      <c r="K770" t="s">
        <v>34</v>
      </c>
      <c r="L770">
        <v>5</v>
      </c>
      <c r="M770">
        <v>1</v>
      </c>
      <c r="N770" t="s">
        <v>72</v>
      </c>
      <c r="O770" t="s">
        <v>52</v>
      </c>
      <c r="P770" t="s">
        <v>82</v>
      </c>
      <c r="Q770">
        <v>15469.4</v>
      </c>
      <c r="R770">
        <v>1794.85</v>
      </c>
      <c r="S770">
        <v>4.5999999999999996</v>
      </c>
      <c r="T770" t="s">
        <v>38</v>
      </c>
      <c r="U770" t="s">
        <v>39</v>
      </c>
      <c r="V770" t="s">
        <v>74</v>
      </c>
      <c r="W770" t="s">
        <v>41</v>
      </c>
      <c r="X770" t="s">
        <v>42</v>
      </c>
      <c r="Y770" t="s">
        <v>113</v>
      </c>
      <c r="Z770" t="s">
        <v>76</v>
      </c>
      <c r="AA770" s="9">
        <f>Table1[[#This Row],[Date]]</f>
        <v>45695</v>
      </c>
    </row>
    <row r="771" spans="1:27" x14ac:dyDescent="0.25">
      <c r="A771" t="s">
        <v>1625</v>
      </c>
      <c r="B771" s="1">
        <v>45696</v>
      </c>
      <c r="C771" t="s">
        <v>59</v>
      </c>
      <c r="D771" t="s">
        <v>1626</v>
      </c>
      <c r="E771" t="s">
        <v>61</v>
      </c>
      <c r="F771">
        <v>56</v>
      </c>
      <c r="G771" t="s">
        <v>70</v>
      </c>
      <c r="H771" t="s">
        <v>79</v>
      </c>
      <c r="I771" t="s">
        <v>49</v>
      </c>
      <c r="J771" t="s">
        <v>33</v>
      </c>
      <c r="K771" t="s">
        <v>34</v>
      </c>
      <c r="L771">
        <v>14</v>
      </c>
      <c r="M771">
        <v>2</v>
      </c>
      <c r="N771" t="s">
        <v>80</v>
      </c>
      <c r="O771" t="s">
        <v>52</v>
      </c>
      <c r="P771" t="s">
        <v>82</v>
      </c>
      <c r="Q771">
        <v>34374.769999999997</v>
      </c>
      <c r="R771">
        <v>2695.45</v>
      </c>
      <c r="S771">
        <v>1.7</v>
      </c>
      <c r="T771" t="s">
        <v>97</v>
      </c>
      <c r="U771" t="s">
        <v>87</v>
      </c>
      <c r="V771" t="s">
        <v>74</v>
      </c>
      <c r="W771" t="s">
        <v>56</v>
      </c>
      <c r="X771" t="s">
        <v>57</v>
      </c>
      <c r="Y771" t="s">
        <v>113</v>
      </c>
      <c r="Z771" t="s">
        <v>94</v>
      </c>
      <c r="AA771" s="9">
        <f>Table1[[#This Row],[Date]]</f>
        <v>45696</v>
      </c>
    </row>
    <row r="772" spans="1:27" x14ac:dyDescent="0.25">
      <c r="A772" t="s">
        <v>1627</v>
      </c>
      <c r="B772" s="1">
        <v>45697</v>
      </c>
      <c r="C772" t="s">
        <v>59</v>
      </c>
      <c r="D772" t="s">
        <v>1628</v>
      </c>
      <c r="E772" t="s">
        <v>69</v>
      </c>
      <c r="F772">
        <v>44</v>
      </c>
      <c r="G772" t="s">
        <v>30</v>
      </c>
      <c r="H772" t="s">
        <v>31</v>
      </c>
      <c r="I772" t="s">
        <v>32</v>
      </c>
      <c r="J772" t="s">
        <v>33</v>
      </c>
      <c r="K772" t="s">
        <v>100</v>
      </c>
      <c r="L772">
        <v>11</v>
      </c>
      <c r="M772">
        <v>5</v>
      </c>
      <c r="N772" t="s">
        <v>72</v>
      </c>
      <c r="O772" t="s">
        <v>52</v>
      </c>
      <c r="P772" t="s">
        <v>63</v>
      </c>
      <c r="Q772">
        <v>19989.96</v>
      </c>
      <c r="R772">
        <v>3983.86</v>
      </c>
      <c r="S772">
        <v>1.3</v>
      </c>
      <c r="T772" t="s">
        <v>54</v>
      </c>
      <c r="U772" t="s">
        <v>87</v>
      </c>
      <c r="V772" t="s">
        <v>83</v>
      </c>
      <c r="W772" t="s">
        <v>41</v>
      </c>
      <c r="X772" t="s">
        <v>57</v>
      </c>
      <c r="Y772" t="s">
        <v>66</v>
      </c>
      <c r="Z772" t="s">
        <v>76</v>
      </c>
      <c r="AA772" s="9">
        <f>Table1[[#This Row],[Date]]</f>
        <v>45697</v>
      </c>
    </row>
    <row r="773" spans="1:27" x14ac:dyDescent="0.25">
      <c r="A773" t="s">
        <v>1629</v>
      </c>
      <c r="B773" s="1">
        <v>45698</v>
      </c>
      <c r="C773" t="s">
        <v>59</v>
      </c>
      <c r="D773" t="s">
        <v>1630</v>
      </c>
      <c r="E773" t="s">
        <v>29</v>
      </c>
      <c r="F773">
        <v>46</v>
      </c>
      <c r="G773" t="s">
        <v>70</v>
      </c>
      <c r="H773" t="s">
        <v>31</v>
      </c>
      <c r="I773" t="s">
        <v>32</v>
      </c>
      <c r="J773" t="s">
        <v>33</v>
      </c>
      <c r="K773" t="s">
        <v>100</v>
      </c>
      <c r="L773">
        <v>6</v>
      </c>
      <c r="M773">
        <v>3</v>
      </c>
      <c r="N773" t="s">
        <v>51</v>
      </c>
      <c r="O773" t="s">
        <v>36</v>
      </c>
      <c r="P773" t="s">
        <v>82</v>
      </c>
      <c r="Q773">
        <v>28609.040000000001</v>
      </c>
      <c r="R773">
        <v>4212.1499999999996</v>
      </c>
      <c r="S773">
        <v>4</v>
      </c>
      <c r="T773" t="s">
        <v>92</v>
      </c>
      <c r="U773" t="s">
        <v>39</v>
      </c>
      <c r="V773" t="s">
        <v>55</v>
      </c>
      <c r="W773" t="s">
        <v>101</v>
      </c>
      <c r="X773" t="s">
        <v>57</v>
      </c>
      <c r="Y773" t="s">
        <v>43</v>
      </c>
      <c r="Z773" t="s">
        <v>94</v>
      </c>
      <c r="AA773" s="9">
        <f>Table1[[#This Row],[Date]]</f>
        <v>45698</v>
      </c>
    </row>
    <row r="774" spans="1:27" x14ac:dyDescent="0.25">
      <c r="A774" t="s">
        <v>1631</v>
      </c>
      <c r="B774" s="1">
        <v>45699</v>
      </c>
      <c r="C774" t="s">
        <v>59</v>
      </c>
      <c r="D774" t="s">
        <v>1632</v>
      </c>
      <c r="E774" t="s">
        <v>91</v>
      </c>
      <c r="F774">
        <v>64</v>
      </c>
      <c r="G774" t="s">
        <v>62</v>
      </c>
      <c r="H774" t="s">
        <v>4087</v>
      </c>
      <c r="I774" t="s">
        <v>32</v>
      </c>
      <c r="J774" t="s">
        <v>33</v>
      </c>
      <c r="K774" t="s">
        <v>71</v>
      </c>
      <c r="L774">
        <v>7</v>
      </c>
      <c r="M774">
        <v>1</v>
      </c>
      <c r="N774" t="s">
        <v>72</v>
      </c>
      <c r="O774" t="s">
        <v>73</v>
      </c>
      <c r="P774" t="s">
        <v>82</v>
      </c>
      <c r="Q774">
        <v>25915.57</v>
      </c>
      <c r="R774">
        <v>2006.15</v>
      </c>
      <c r="S774">
        <v>2.1</v>
      </c>
      <c r="T774" t="s">
        <v>97</v>
      </c>
      <c r="U774" t="s">
        <v>87</v>
      </c>
      <c r="V774" t="s">
        <v>74</v>
      </c>
      <c r="W774" t="s">
        <v>56</v>
      </c>
      <c r="X774" t="s">
        <v>57</v>
      </c>
      <c r="Y774" t="s">
        <v>113</v>
      </c>
      <c r="Z774" t="s">
        <v>94</v>
      </c>
      <c r="AA774" s="9">
        <f>Table1[[#This Row],[Date]]</f>
        <v>45699</v>
      </c>
    </row>
    <row r="775" spans="1:27" x14ac:dyDescent="0.25">
      <c r="A775" t="s">
        <v>1633</v>
      </c>
      <c r="B775" s="1">
        <v>45700</v>
      </c>
      <c r="C775" t="s">
        <v>45</v>
      </c>
      <c r="D775" t="s">
        <v>1634</v>
      </c>
      <c r="E775" t="s">
        <v>29</v>
      </c>
      <c r="F775">
        <v>55</v>
      </c>
      <c r="G775" t="s">
        <v>70</v>
      </c>
      <c r="H775" t="s">
        <v>79</v>
      </c>
      <c r="I775" t="s">
        <v>49</v>
      </c>
      <c r="J775" t="s">
        <v>33</v>
      </c>
      <c r="K775" t="s">
        <v>34</v>
      </c>
      <c r="L775">
        <v>4</v>
      </c>
      <c r="M775">
        <v>5</v>
      </c>
      <c r="N775" t="s">
        <v>80</v>
      </c>
      <c r="O775" t="s">
        <v>81</v>
      </c>
      <c r="P775" t="s">
        <v>82</v>
      </c>
      <c r="Q775">
        <v>20915.23</v>
      </c>
      <c r="R775">
        <v>2149.23</v>
      </c>
      <c r="S775">
        <v>3.5</v>
      </c>
      <c r="T775" t="s">
        <v>92</v>
      </c>
      <c r="U775" t="s">
        <v>65</v>
      </c>
      <c r="V775" t="s">
        <v>40</v>
      </c>
      <c r="W775" t="s">
        <v>101</v>
      </c>
      <c r="X775" t="s">
        <v>57</v>
      </c>
      <c r="Y775" t="s">
        <v>75</v>
      </c>
      <c r="Z775" t="s">
        <v>84</v>
      </c>
      <c r="AA775" s="9">
        <f>Table1[[#This Row],[Date]]</f>
        <v>45700</v>
      </c>
    </row>
    <row r="776" spans="1:27" x14ac:dyDescent="0.25">
      <c r="A776" t="s">
        <v>1635</v>
      </c>
      <c r="B776" s="1">
        <v>45701</v>
      </c>
      <c r="C776" t="s">
        <v>103</v>
      </c>
      <c r="D776" t="s">
        <v>1636</v>
      </c>
      <c r="E776" t="s">
        <v>61</v>
      </c>
      <c r="F776">
        <v>37</v>
      </c>
      <c r="G776" t="s">
        <v>30</v>
      </c>
      <c r="H776" t="s">
        <v>4087</v>
      </c>
      <c r="I776" t="s">
        <v>32</v>
      </c>
      <c r="J776" t="s">
        <v>33</v>
      </c>
      <c r="K776" t="s">
        <v>71</v>
      </c>
      <c r="L776">
        <v>14</v>
      </c>
      <c r="M776">
        <v>4</v>
      </c>
      <c r="N776" t="s">
        <v>51</v>
      </c>
      <c r="O776" t="s">
        <v>81</v>
      </c>
      <c r="P776" t="s">
        <v>37</v>
      </c>
      <c r="Q776">
        <v>36787.269999999997</v>
      </c>
      <c r="R776">
        <v>740.89</v>
      </c>
      <c r="S776">
        <v>3.8</v>
      </c>
      <c r="T776" t="s">
        <v>92</v>
      </c>
      <c r="U776" t="s">
        <v>65</v>
      </c>
      <c r="V776" t="s">
        <v>55</v>
      </c>
      <c r="W776" t="s">
        <v>101</v>
      </c>
      <c r="X776" t="s">
        <v>42</v>
      </c>
      <c r="Y776" t="s">
        <v>75</v>
      </c>
      <c r="Z776" t="s">
        <v>94</v>
      </c>
      <c r="AA776" s="9">
        <f>Table1[[#This Row],[Date]]</f>
        <v>45701</v>
      </c>
    </row>
    <row r="777" spans="1:27" x14ac:dyDescent="0.25">
      <c r="A777" t="s">
        <v>1637</v>
      </c>
      <c r="B777" s="1">
        <v>45702</v>
      </c>
      <c r="C777" t="s">
        <v>59</v>
      </c>
      <c r="D777" t="s">
        <v>1638</v>
      </c>
      <c r="E777" t="s">
        <v>29</v>
      </c>
      <c r="F777">
        <v>44</v>
      </c>
      <c r="G777" t="s">
        <v>70</v>
      </c>
      <c r="H777" t="s">
        <v>31</v>
      </c>
      <c r="I777" t="s">
        <v>32</v>
      </c>
      <c r="J777" t="s">
        <v>33</v>
      </c>
      <c r="K777" t="s">
        <v>100</v>
      </c>
      <c r="L777">
        <v>5</v>
      </c>
      <c r="M777">
        <v>5</v>
      </c>
      <c r="N777" t="s">
        <v>51</v>
      </c>
      <c r="O777" t="s">
        <v>52</v>
      </c>
      <c r="P777" t="s">
        <v>37</v>
      </c>
      <c r="Q777">
        <v>44542.18</v>
      </c>
      <c r="R777">
        <v>237.74</v>
      </c>
      <c r="S777">
        <v>2.2999999999999998</v>
      </c>
      <c r="T777" t="s">
        <v>64</v>
      </c>
      <c r="U777" t="s">
        <v>87</v>
      </c>
      <c r="V777" t="s">
        <v>74</v>
      </c>
      <c r="W777" t="s">
        <v>56</v>
      </c>
      <c r="X777" t="s">
        <v>57</v>
      </c>
      <c r="Y777" t="s">
        <v>43</v>
      </c>
      <c r="Z777" t="s">
        <v>76</v>
      </c>
      <c r="AA777" s="9">
        <f>Table1[[#This Row],[Date]]</f>
        <v>45702</v>
      </c>
    </row>
    <row r="778" spans="1:27" x14ac:dyDescent="0.25">
      <c r="A778" t="s">
        <v>1639</v>
      </c>
      <c r="B778" s="1">
        <v>45703</v>
      </c>
      <c r="C778" t="s">
        <v>59</v>
      </c>
      <c r="D778" t="s">
        <v>1640</v>
      </c>
      <c r="E778" t="s">
        <v>47</v>
      </c>
      <c r="F778">
        <v>58</v>
      </c>
      <c r="G778" t="s">
        <v>62</v>
      </c>
      <c r="H778" t="s">
        <v>31</v>
      </c>
      <c r="I778" t="s">
        <v>32</v>
      </c>
      <c r="J778" t="s">
        <v>33</v>
      </c>
      <c r="K778" t="s">
        <v>100</v>
      </c>
      <c r="L778">
        <v>4</v>
      </c>
      <c r="M778">
        <v>4</v>
      </c>
      <c r="N778" t="s">
        <v>51</v>
      </c>
      <c r="O778" t="s">
        <v>81</v>
      </c>
      <c r="P778" t="s">
        <v>82</v>
      </c>
      <c r="Q778">
        <v>3244.99</v>
      </c>
      <c r="R778">
        <v>3206.07</v>
      </c>
      <c r="S778">
        <v>4.3</v>
      </c>
      <c r="T778" t="s">
        <v>97</v>
      </c>
      <c r="U778" t="s">
        <v>39</v>
      </c>
      <c r="V778" t="s">
        <v>55</v>
      </c>
      <c r="W778" t="s">
        <v>41</v>
      </c>
      <c r="X778" t="s">
        <v>42</v>
      </c>
      <c r="Y778" t="s">
        <v>113</v>
      </c>
      <c r="Z778" t="s">
        <v>84</v>
      </c>
      <c r="AA778" s="9">
        <f>Table1[[#This Row],[Date]]</f>
        <v>45703</v>
      </c>
    </row>
    <row r="779" spans="1:27" x14ac:dyDescent="0.25">
      <c r="A779" t="s">
        <v>1641</v>
      </c>
      <c r="B779" s="1">
        <v>45704</v>
      </c>
      <c r="C779" t="s">
        <v>45</v>
      </c>
      <c r="D779" t="s">
        <v>1642</v>
      </c>
      <c r="E779" t="s">
        <v>61</v>
      </c>
      <c r="F779">
        <v>37</v>
      </c>
      <c r="G779" t="s">
        <v>30</v>
      </c>
      <c r="H779" t="s">
        <v>48</v>
      </c>
      <c r="I779" t="s">
        <v>49</v>
      </c>
      <c r="J779" t="s">
        <v>33</v>
      </c>
      <c r="K779" t="s">
        <v>50</v>
      </c>
      <c r="L779">
        <v>3</v>
      </c>
      <c r="M779">
        <v>4</v>
      </c>
      <c r="N779" t="s">
        <v>35</v>
      </c>
      <c r="O779" t="s">
        <v>81</v>
      </c>
      <c r="P779" t="s">
        <v>63</v>
      </c>
      <c r="Q779">
        <v>46879.98</v>
      </c>
      <c r="R779">
        <v>322.19</v>
      </c>
      <c r="S779">
        <v>3.2</v>
      </c>
      <c r="T779" t="s">
        <v>97</v>
      </c>
      <c r="U779" t="s">
        <v>65</v>
      </c>
      <c r="V779" t="s">
        <v>55</v>
      </c>
      <c r="W779" t="s">
        <v>101</v>
      </c>
      <c r="X779" t="s">
        <v>42</v>
      </c>
      <c r="Y779" t="s">
        <v>43</v>
      </c>
      <c r="Z779" t="s">
        <v>76</v>
      </c>
      <c r="AA779" s="9">
        <f>Table1[[#This Row],[Date]]</f>
        <v>45704</v>
      </c>
    </row>
    <row r="780" spans="1:27" x14ac:dyDescent="0.25">
      <c r="A780" t="s">
        <v>1643</v>
      </c>
      <c r="B780" s="1">
        <v>45705</v>
      </c>
      <c r="C780" t="s">
        <v>45</v>
      </c>
      <c r="D780" t="s">
        <v>1644</v>
      </c>
      <c r="E780" t="s">
        <v>91</v>
      </c>
      <c r="F780">
        <v>61</v>
      </c>
      <c r="G780" t="s">
        <v>62</v>
      </c>
      <c r="H780" t="s">
        <v>4087</v>
      </c>
      <c r="I780" t="s">
        <v>32</v>
      </c>
      <c r="J780" t="s">
        <v>33</v>
      </c>
      <c r="K780" t="s">
        <v>71</v>
      </c>
      <c r="L780">
        <v>11</v>
      </c>
      <c r="M780">
        <v>2</v>
      </c>
      <c r="N780" t="s">
        <v>80</v>
      </c>
      <c r="O780" t="s">
        <v>81</v>
      </c>
      <c r="P780" t="s">
        <v>82</v>
      </c>
      <c r="Q780">
        <v>27041.21</v>
      </c>
      <c r="R780">
        <v>3669.15</v>
      </c>
      <c r="S780">
        <v>4.5</v>
      </c>
      <c r="T780" t="s">
        <v>38</v>
      </c>
      <c r="U780" t="s">
        <v>39</v>
      </c>
      <c r="V780" t="s">
        <v>55</v>
      </c>
      <c r="W780" t="s">
        <v>41</v>
      </c>
      <c r="X780" t="s">
        <v>57</v>
      </c>
      <c r="Y780" t="s">
        <v>113</v>
      </c>
      <c r="Z780" t="s">
        <v>94</v>
      </c>
      <c r="AA780" s="9">
        <f>Table1[[#This Row],[Date]]</f>
        <v>45705</v>
      </c>
    </row>
    <row r="781" spans="1:27" x14ac:dyDescent="0.25">
      <c r="A781" t="s">
        <v>1645</v>
      </c>
      <c r="B781" s="1">
        <v>45706</v>
      </c>
      <c r="C781" t="s">
        <v>27</v>
      </c>
      <c r="D781" t="s">
        <v>1646</v>
      </c>
      <c r="E781" t="s">
        <v>47</v>
      </c>
      <c r="F781">
        <v>36</v>
      </c>
      <c r="G781" t="s">
        <v>62</v>
      </c>
      <c r="H781" t="s">
        <v>4087</v>
      </c>
      <c r="I781" t="s">
        <v>32</v>
      </c>
      <c r="J781" t="s">
        <v>33</v>
      </c>
      <c r="K781" t="s">
        <v>71</v>
      </c>
      <c r="L781">
        <v>13</v>
      </c>
      <c r="M781">
        <v>2</v>
      </c>
      <c r="N781" t="s">
        <v>80</v>
      </c>
      <c r="O781" t="s">
        <v>81</v>
      </c>
      <c r="P781" t="s">
        <v>53</v>
      </c>
      <c r="Q781">
        <v>35934.400000000001</v>
      </c>
      <c r="R781">
        <v>2695.45</v>
      </c>
      <c r="S781">
        <v>4.0999999999999996</v>
      </c>
      <c r="T781" t="s">
        <v>92</v>
      </c>
      <c r="U781" t="s">
        <v>87</v>
      </c>
      <c r="V781" t="s">
        <v>74</v>
      </c>
      <c r="W781" t="s">
        <v>41</v>
      </c>
      <c r="X781" t="s">
        <v>57</v>
      </c>
      <c r="Y781" t="s">
        <v>113</v>
      </c>
      <c r="Z781" t="s">
        <v>94</v>
      </c>
      <c r="AA781" s="9">
        <f>Table1[[#This Row],[Date]]</f>
        <v>45706</v>
      </c>
    </row>
    <row r="782" spans="1:27" x14ac:dyDescent="0.25">
      <c r="A782" t="s">
        <v>1647</v>
      </c>
      <c r="B782" s="1">
        <v>45707</v>
      </c>
      <c r="C782" t="s">
        <v>59</v>
      </c>
      <c r="D782" t="s">
        <v>1648</v>
      </c>
      <c r="E782" t="s">
        <v>29</v>
      </c>
      <c r="F782">
        <v>37</v>
      </c>
      <c r="G782" t="s">
        <v>30</v>
      </c>
      <c r="H782" t="s">
        <v>79</v>
      </c>
      <c r="I782" t="s">
        <v>49</v>
      </c>
      <c r="J782" t="s">
        <v>33</v>
      </c>
      <c r="K782" t="s">
        <v>34</v>
      </c>
      <c r="L782">
        <v>10</v>
      </c>
      <c r="M782">
        <v>5</v>
      </c>
      <c r="N782" t="s">
        <v>51</v>
      </c>
      <c r="O782" t="s">
        <v>36</v>
      </c>
      <c r="P782" t="s">
        <v>63</v>
      </c>
      <c r="Q782">
        <v>43214.35</v>
      </c>
      <c r="R782">
        <v>992.91</v>
      </c>
      <c r="S782">
        <v>4.5</v>
      </c>
      <c r="T782" t="s">
        <v>38</v>
      </c>
      <c r="U782" t="s">
        <v>93</v>
      </c>
      <c r="V782" t="s">
        <v>55</v>
      </c>
      <c r="W782" t="s">
        <v>56</v>
      </c>
      <c r="X782" t="s">
        <v>42</v>
      </c>
      <c r="Y782" t="s">
        <v>43</v>
      </c>
      <c r="Z782" t="s">
        <v>76</v>
      </c>
      <c r="AA782" s="9">
        <f>Table1[[#This Row],[Date]]</f>
        <v>45707</v>
      </c>
    </row>
    <row r="783" spans="1:27" x14ac:dyDescent="0.25">
      <c r="A783" t="s">
        <v>1649</v>
      </c>
      <c r="B783" s="1">
        <v>45708</v>
      </c>
      <c r="C783" t="s">
        <v>27</v>
      </c>
      <c r="D783" t="s">
        <v>1650</v>
      </c>
      <c r="E783" t="s">
        <v>61</v>
      </c>
      <c r="F783">
        <v>52</v>
      </c>
      <c r="G783" t="s">
        <v>62</v>
      </c>
      <c r="H783" t="s">
        <v>79</v>
      </c>
      <c r="I783" t="s">
        <v>49</v>
      </c>
      <c r="J783" t="s">
        <v>33</v>
      </c>
      <c r="K783" t="s">
        <v>34</v>
      </c>
      <c r="L783">
        <v>2</v>
      </c>
      <c r="M783">
        <v>5</v>
      </c>
      <c r="N783" t="s">
        <v>72</v>
      </c>
      <c r="O783" t="s">
        <v>52</v>
      </c>
      <c r="P783" t="s">
        <v>37</v>
      </c>
      <c r="Q783">
        <v>24953.87</v>
      </c>
      <c r="R783">
        <v>2697.61</v>
      </c>
      <c r="S783">
        <v>1.1000000000000001</v>
      </c>
      <c r="T783" t="s">
        <v>54</v>
      </c>
      <c r="U783" t="s">
        <v>65</v>
      </c>
      <c r="V783" t="s">
        <v>55</v>
      </c>
      <c r="W783" t="s">
        <v>101</v>
      </c>
      <c r="X783" t="s">
        <v>42</v>
      </c>
      <c r="Y783" t="s">
        <v>4089</v>
      </c>
      <c r="Z783" t="s">
        <v>88</v>
      </c>
      <c r="AA783" s="9">
        <f>Table1[[#This Row],[Date]]</f>
        <v>45708</v>
      </c>
    </row>
    <row r="784" spans="1:27" x14ac:dyDescent="0.25">
      <c r="A784" t="s">
        <v>1651</v>
      </c>
      <c r="B784" s="1">
        <v>45709</v>
      </c>
      <c r="C784" t="s">
        <v>45</v>
      </c>
      <c r="D784" t="s">
        <v>1652</v>
      </c>
      <c r="E784" t="s">
        <v>91</v>
      </c>
      <c r="F784">
        <v>64</v>
      </c>
      <c r="G784" t="s">
        <v>62</v>
      </c>
      <c r="H784" t="s">
        <v>48</v>
      </c>
      <c r="I784" t="s">
        <v>49</v>
      </c>
      <c r="J784" t="s">
        <v>33</v>
      </c>
      <c r="K784" t="s">
        <v>50</v>
      </c>
      <c r="L784">
        <v>3</v>
      </c>
      <c r="M784">
        <v>3</v>
      </c>
      <c r="N784" t="s">
        <v>51</v>
      </c>
      <c r="O784" t="s">
        <v>81</v>
      </c>
      <c r="P784" t="s">
        <v>53</v>
      </c>
      <c r="Q784">
        <v>42243.78</v>
      </c>
      <c r="R784">
        <v>914.99</v>
      </c>
      <c r="S784">
        <v>2</v>
      </c>
      <c r="T784" t="s">
        <v>64</v>
      </c>
      <c r="U784" t="s">
        <v>87</v>
      </c>
      <c r="V784" t="s">
        <v>55</v>
      </c>
      <c r="W784" t="s">
        <v>56</v>
      </c>
      <c r="X784" t="s">
        <v>57</v>
      </c>
      <c r="Y784" t="s">
        <v>66</v>
      </c>
      <c r="Z784" t="s">
        <v>84</v>
      </c>
      <c r="AA784" s="9">
        <f>Table1[[#This Row],[Date]]</f>
        <v>45709</v>
      </c>
    </row>
    <row r="785" spans="1:27" x14ac:dyDescent="0.25">
      <c r="A785" t="s">
        <v>1653</v>
      </c>
      <c r="B785" s="1">
        <v>45710</v>
      </c>
      <c r="C785" t="s">
        <v>45</v>
      </c>
      <c r="D785" t="s">
        <v>1654</v>
      </c>
      <c r="E785" t="s">
        <v>47</v>
      </c>
      <c r="F785">
        <v>19</v>
      </c>
      <c r="G785" t="s">
        <v>70</v>
      </c>
      <c r="H785" t="s">
        <v>4088</v>
      </c>
      <c r="I785" t="s">
        <v>49</v>
      </c>
      <c r="J785" t="s">
        <v>33</v>
      </c>
      <c r="K785" t="s">
        <v>118</v>
      </c>
      <c r="L785">
        <v>9</v>
      </c>
      <c r="M785">
        <v>1</v>
      </c>
      <c r="N785" t="s">
        <v>35</v>
      </c>
      <c r="O785" t="s">
        <v>36</v>
      </c>
      <c r="P785" t="s">
        <v>82</v>
      </c>
      <c r="Q785">
        <v>11348.13</v>
      </c>
      <c r="R785">
        <v>2193.69</v>
      </c>
      <c r="S785">
        <v>1.4</v>
      </c>
      <c r="T785" t="s">
        <v>97</v>
      </c>
      <c r="U785" t="s">
        <v>65</v>
      </c>
      <c r="V785" t="s">
        <v>40</v>
      </c>
      <c r="W785" t="s">
        <v>56</v>
      </c>
      <c r="X785" t="s">
        <v>42</v>
      </c>
      <c r="Y785" t="s">
        <v>66</v>
      </c>
      <c r="Z785" t="s">
        <v>84</v>
      </c>
      <c r="AA785" s="9">
        <f>Table1[[#This Row],[Date]]</f>
        <v>45710</v>
      </c>
    </row>
    <row r="786" spans="1:27" x14ac:dyDescent="0.25">
      <c r="A786" t="s">
        <v>1655</v>
      </c>
      <c r="B786" s="1">
        <v>45711</v>
      </c>
      <c r="C786" t="s">
        <v>103</v>
      </c>
      <c r="D786" t="s">
        <v>1656</v>
      </c>
      <c r="E786" t="s">
        <v>91</v>
      </c>
      <c r="F786">
        <v>47</v>
      </c>
      <c r="G786" t="s">
        <v>62</v>
      </c>
      <c r="H786" t="s">
        <v>4088</v>
      </c>
      <c r="I786" t="s">
        <v>49</v>
      </c>
      <c r="J786" t="s">
        <v>33</v>
      </c>
      <c r="K786" t="s">
        <v>118</v>
      </c>
      <c r="L786">
        <v>8</v>
      </c>
      <c r="M786">
        <v>1</v>
      </c>
      <c r="N786" t="s">
        <v>51</v>
      </c>
      <c r="O786" t="s">
        <v>36</v>
      </c>
      <c r="P786" t="s">
        <v>82</v>
      </c>
      <c r="Q786">
        <v>10480.870000000001</v>
      </c>
      <c r="R786">
        <v>3997.8</v>
      </c>
      <c r="S786">
        <v>2.8</v>
      </c>
      <c r="T786" t="s">
        <v>64</v>
      </c>
      <c r="U786" t="s">
        <v>39</v>
      </c>
      <c r="V786" t="s">
        <v>74</v>
      </c>
      <c r="W786" t="s">
        <v>101</v>
      </c>
      <c r="X786" t="s">
        <v>42</v>
      </c>
      <c r="Y786" t="s">
        <v>66</v>
      </c>
      <c r="Z786" t="s">
        <v>94</v>
      </c>
      <c r="AA786" s="9">
        <f>Table1[[#This Row],[Date]]</f>
        <v>45711</v>
      </c>
    </row>
    <row r="787" spans="1:27" x14ac:dyDescent="0.25">
      <c r="A787" t="s">
        <v>1657</v>
      </c>
      <c r="B787" s="1">
        <v>45712</v>
      </c>
      <c r="C787" t="s">
        <v>59</v>
      </c>
      <c r="D787" t="s">
        <v>1658</v>
      </c>
      <c r="E787" t="s">
        <v>29</v>
      </c>
      <c r="F787">
        <v>51</v>
      </c>
      <c r="G787" t="s">
        <v>62</v>
      </c>
      <c r="H787" t="s">
        <v>4088</v>
      </c>
      <c r="I787" t="s">
        <v>49</v>
      </c>
      <c r="J787" t="s">
        <v>33</v>
      </c>
      <c r="K787" t="s">
        <v>118</v>
      </c>
      <c r="L787">
        <v>13</v>
      </c>
      <c r="M787">
        <v>5</v>
      </c>
      <c r="N787" t="s">
        <v>80</v>
      </c>
      <c r="O787" t="s">
        <v>52</v>
      </c>
      <c r="P787" t="s">
        <v>63</v>
      </c>
      <c r="Q787">
        <v>33901.15</v>
      </c>
      <c r="R787">
        <v>2309.6</v>
      </c>
      <c r="S787">
        <v>4.5999999999999996</v>
      </c>
      <c r="T787" t="s">
        <v>38</v>
      </c>
      <c r="U787" t="s">
        <v>93</v>
      </c>
      <c r="V787" t="s">
        <v>83</v>
      </c>
      <c r="W787" t="s">
        <v>101</v>
      </c>
      <c r="X787" t="s">
        <v>42</v>
      </c>
      <c r="Y787" t="s">
        <v>43</v>
      </c>
      <c r="Z787" t="s">
        <v>84</v>
      </c>
      <c r="AA787" s="9">
        <f>Table1[[#This Row],[Date]]</f>
        <v>45712</v>
      </c>
    </row>
    <row r="788" spans="1:27" x14ac:dyDescent="0.25">
      <c r="A788" t="s">
        <v>1659</v>
      </c>
      <c r="B788" s="1">
        <v>45713</v>
      </c>
      <c r="C788" t="s">
        <v>27</v>
      </c>
      <c r="D788" t="s">
        <v>1660</v>
      </c>
      <c r="E788" t="s">
        <v>91</v>
      </c>
      <c r="F788">
        <v>39</v>
      </c>
      <c r="G788" t="s">
        <v>62</v>
      </c>
      <c r="H788" t="s">
        <v>4087</v>
      </c>
      <c r="I788" t="s">
        <v>32</v>
      </c>
      <c r="J788" t="s">
        <v>33</v>
      </c>
      <c r="K788" t="s">
        <v>71</v>
      </c>
      <c r="L788">
        <v>2</v>
      </c>
      <c r="M788">
        <v>2</v>
      </c>
      <c r="N788" t="s">
        <v>51</v>
      </c>
      <c r="O788" t="s">
        <v>73</v>
      </c>
      <c r="P788" t="s">
        <v>63</v>
      </c>
      <c r="Q788">
        <v>43896.72</v>
      </c>
      <c r="R788">
        <v>743.5</v>
      </c>
      <c r="S788">
        <v>2.9</v>
      </c>
      <c r="T788" t="s">
        <v>64</v>
      </c>
      <c r="U788" t="s">
        <v>93</v>
      </c>
      <c r="V788" t="s">
        <v>40</v>
      </c>
      <c r="W788" t="s">
        <v>56</v>
      </c>
      <c r="X788" t="s">
        <v>57</v>
      </c>
      <c r="Y788" t="s">
        <v>113</v>
      </c>
      <c r="Z788" t="s">
        <v>76</v>
      </c>
      <c r="AA788" s="9">
        <f>Table1[[#This Row],[Date]]</f>
        <v>45713</v>
      </c>
    </row>
    <row r="789" spans="1:27" x14ac:dyDescent="0.25">
      <c r="A789" t="s">
        <v>1661</v>
      </c>
      <c r="B789" s="1">
        <v>45714</v>
      </c>
      <c r="C789" t="s">
        <v>45</v>
      </c>
      <c r="D789" t="s">
        <v>1662</v>
      </c>
      <c r="E789" t="s">
        <v>69</v>
      </c>
      <c r="F789">
        <v>20</v>
      </c>
      <c r="G789" t="s">
        <v>62</v>
      </c>
      <c r="H789" t="s">
        <v>4087</v>
      </c>
      <c r="I789" t="s">
        <v>32</v>
      </c>
      <c r="J789" t="s">
        <v>33</v>
      </c>
      <c r="K789" t="s">
        <v>71</v>
      </c>
      <c r="L789">
        <v>6</v>
      </c>
      <c r="M789">
        <v>3</v>
      </c>
      <c r="N789" t="s">
        <v>72</v>
      </c>
      <c r="O789" t="s">
        <v>73</v>
      </c>
      <c r="P789" t="s">
        <v>82</v>
      </c>
      <c r="Q789">
        <v>44944.03</v>
      </c>
      <c r="R789">
        <v>3619.14</v>
      </c>
      <c r="S789">
        <v>4.4000000000000004</v>
      </c>
      <c r="T789" t="s">
        <v>92</v>
      </c>
      <c r="U789" t="s">
        <v>87</v>
      </c>
      <c r="V789" t="s">
        <v>55</v>
      </c>
      <c r="W789" t="s">
        <v>56</v>
      </c>
      <c r="X789" t="s">
        <v>57</v>
      </c>
      <c r="Y789" t="s">
        <v>113</v>
      </c>
      <c r="Z789" t="s">
        <v>94</v>
      </c>
      <c r="AA789" s="9">
        <f>Table1[[#This Row],[Date]]</f>
        <v>45714</v>
      </c>
    </row>
    <row r="790" spans="1:27" x14ac:dyDescent="0.25">
      <c r="A790" t="s">
        <v>1663</v>
      </c>
      <c r="B790" s="1">
        <v>45715</v>
      </c>
      <c r="C790" t="s">
        <v>45</v>
      </c>
      <c r="D790" t="s">
        <v>1664</v>
      </c>
      <c r="E790" t="s">
        <v>47</v>
      </c>
      <c r="F790">
        <v>23</v>
      </c>
      <c r="G790" t="s">
        <v>30</v>
      </c>
      <c r="H790" t="s">
        <v>31</v>
      </c>
      <c r="I790" t="s">
        <v>32</v>
      </c>
      <c r="J790" t="s">
        <v>33</v>
      </c>
      <c r="K790" t="s">
        <v>100</v>
      </c>
      <c r="L790">
        <v>11</v>
      </c>
      <c r="M790">
        <v>1</v>
      </c>
      <c r="N790" t="s">
        <v>80</v>
      </c>
      <c r="O790" t="s">
        <v>73</v>
      </c>
      <c r="P790" t="s">
        <v>82</v>
      </c>
      <c r="Q790">
        <v>33255.800000000003</v>
      </c>
      <c r="R790">
        <v>933.84</v>
      </c>
      <c r="S790">
        <v>2.2999999999999998</v>
      </c>
      <c r="T790" t="s">
        <v>64</v>
      </c>
      <c r="U790" t="s">
        <v>65</v>
      </c>
      <c r="V790" t="s">
        <v>55</v>
      </c>
      <c r="W790" t="s">
        <v>56</v>
      </c>
      <c r="X790" t="s">
        <v>42</v>
      </c>
      <c r="Y790" t="s">
        <v>75</v>
      </c>
      <c r="Z790" t="s">
        <v>84</v>
      </c>
      <c r="AA790" s="9">
        <f>Table1[[#This Row],[Date]]</f>
        <v>45715</v>
      </c>
    </row>
    <row r="791" spans="1:27" x14ac:dyDescent="0.25">
      <c r="A791" t="s">
        <v>1665</v>
      </c>
      <c r="B791" s="1">
        <v>45716</v>
      </c>
      <c r="C791" t="s">
        <v>27</v>
      </c>
      <c r="D791" t="s">
        <v>1666</v>
      </c>
      <c r="E791" t="s">
        <v>91</v>
      </c>
      <c r="F791">
        <v>32</v>
      </c>
      <c r="G791" t="s">
        <v>70</v>
      </c>
      <c r="H791" t="s">
        <v>4087</v>
      </c>
      <c r="I791" t="s">
        <v>32</v>
      </c>
      <c r="J791" t="s">
        <v>33</v>
      </c>
      <c r="K791" t="s">
        <v>71</v>
      </c>
      <c r="L791">
        <v>7</v>
      </c>
      <c r="M791">
        <v>5</v>
      </c>
      <c r="N791" t="s">
        <v>72</v>
      </c>
      <c r="O791" t="s">
        <v>81</v>
      </c>
      <c r="P791" t="s">
        <v>63</v>
      </c>
      <c r="Q791">
        <v>27697.99</v>
      </c>
      <c r="R791">
        <v>3692.75</v>
      </c>
      <c r="S791">
        <v>2.4</v>
      </c>
      <c r="T791" t="s">
        <v>64</v>
      </c>
      <c r="U791" t="s">
        <v>93</v>
      </c>
      <c r="V791" t="s">
        <v>83</v>
      </c>
      <c r="W791" t="s">
        <v>101</v>
      </c>
      <c r="X791" t="s">
        <v>42</v>
      </c>
      <c r="Y791" t="s">
        <v>113</v>
      </c>
      <c r="Z791" t="s">
        <v>4089</v>
      </c>
      <c r="AA791" s="9">
        <f>Table1[[#This Row],[Date]]</f>
        <v>45716</v>
      </c>
    </row>
    <row r="792" spans="1:27" x14ac:dyDescent="0.25">
      <c r="A792" t="s">
        <v>1667</v>
      </c>
      <c r="B792" s="1">
        <v>45717</v>
      </c>
      <c r="C792" t="s">
        <v>103</v>
      </c>
      <c r="D792" t="s">
        <v>1668</v>
      </c>
      <c r="E792" t="s">
        <v>29</v>
      </c>
      <c r="F792">
        <v>44</v>
      </c>
      <c r="G792" t="s">
        <v>62</v>
      </c>
      <c r="H792" t="s">
        <v>4087</v>
      </c>
      <c r="I792" t="s">
        <v>32</v>
      </c>
      <c r="J792" t="s">
        <v>33</v>
      </c>
      <c r="K792" t="s">
        <v>71</v>
      </c>
      <c r="L792">
        <v>6</v>
      </c>
      <c r="M792">
        <v>2</v>
      </c>
      <c r="N792" t="s">
        <v>51</v>
      </c>
      <c r="O792" t="s">
        <v>52</v>
      </c>
      <c r="P792" t="s">
        <v>53</v>
      </c>
      <c r="Q792">
        <v>18575.48</v>
      </c>
      <c r="R792">
        <v>2396.7600000000002</v>
      </c>
      <c r="S792">
        <v>4.5999999999999996</v>
      </c>
      <c r="T792" t="s">
        <v>38</v>
      </c>
      <c r="U792" t="s">
        <v>65</v>
      </c>
      <c r="V792" t="s">
        <v>83</v>
      </c>
      <c r="W792" t="s">
        <v>101</v>
      </c>
      <c r="X792" t="s">
        <v>57</v>
      </c>
      <c r="Y792" t="s">
        <v>4089</v>
      </c>
      <c r="Z792" t="s">
        <v>84</v>
      </c>
      <c r="AA792" s="9">
        <f>Table1[[#This Row],[Date]]</f>
        <v>45717</v>
      </c>
    </row>
    <row r="793" spans="1:27" x14ac:dyDescent="0.25">
      <c r="A793" t="s">
        <v>1669</v>
      </c>
      <c r="B793" s="1">
        <v>45718</v>
      </c>
      <c r="C793" t="s">
        <v>45</v>
      </c>
      <c r="D793" t="s">
        <v>1670</v>
      </c>
      <c r="E793" t="s">
        <v>29</v>
      </c>
      <c r="F793">
        <v>27</v>
      </c>
      <c r="G793" t="s">
        <v>62</v>
      </c>
      <c r="H793" t="s">
        <v>4087</v>
      </c>
      <c r="I793" t="s">
        <v>32</v>
      </c>
      <c r="J793" t="s">
        <v>33</v>
      </c>
      <c r="K793" t="s">
        <v>71</v>
      </c>
      <c r="L793">
        <v>5</v>
      </c>
      <c r="M793">
        <v>2</v>
      </c>
      <c r="N793" t="s">
        <v>80</v>
      </c>
      <c r="O793" t="s">
        <v>73</v>
      </c>
      <c r="P793" t="s">
        <v>37</v>
      </c>
      <c r="Q793">
        <v>49060.02</v>
      </c>
      <c r="R793">
        <v>2268.71</v>
      </c>
      <c r="S793">
        <v>2.7</v>
      </c>
      <c r="T793" t="s">
        <v>64</v>
      </c>
      <c r="U793" t="s">
        <v>39</v>
      </c>
      <c r="V793" t="s">
        <v>40</v>
      </c>
      <c r="W793" t="s">
        <v>56</v>
      </c>
      <c r="X793" t="s">
        <v>57</v>
      </c>
      <c r="Y793" t="s">
        <v>66</v>
      </c>
      <c r="Z793" t="s">
        <v>76</v>
      </c>
      <c r="AA793" s="9">
        <f>Table1[[#This Row],[Date]]</f>
        <v>45718</v>
      </c>
    </row>
    <row r="794" spans="1:27" x14ac:dyDescent="0.25">
      <c r="A794" t="s">
        <v>1671</v>
      </c>
      <c r="B794" s="1">
        <v>45719</v>
      </c>
      <c r="C794" t="s">
        <v>59</v>
      </c>
      <c r="D794" t="s">
        <v>1672</v>
      </c>
      <c r="E794" t="s">
        <v>91</v>
      </c>
      <c r="F794">
        <v>26</v>
      </c>
      <c r="G794" t="s">
        <v>30</v>
      </c>
      <c r="H794" t="s">
        <v>48</v>
      </c>
      <c r="I794" t="s">
        <v>49</v>
      </c>
      <c r="J794" t="s">
        <v>33</v>
      </c>
      <c r="K794" t="s">
        <v>50</v>
      </c>
      <c r="L794">
        <v>14</v>
      </c>
      <c r="M794">
        <v>2</v>
      </c>
      <c r="N794" t="s">
        <v>35</v>
      </c>
      <c r="O794" t="s">
        <v>81</v>
      </c>
      <c r="P794" t="s">
        <v>63</v>
      </c>
      <c r="Q794">
        <v>18025.7</v>
      </c>
      <c r="R794">
        <v>4257.18</v>
      </c>
      <c r="S794">
        <v>4.2</v>
      </c>
      <c r="T794" t="s">
        <v>92</v>
      </c>
      <c r="U794" t="s">
        <v>39</v>
      </c>
      <c r="V794" t="s">
        <v>55</v>
      </c>
      <c r="W794" t="s">
        <v>101</v>
      </c>
      <c r="X794" t="s">
        <v>42</v>
      </c>
      <c r="Y794" t="s">
        <v>4089</v>
      </c>
      <c r="Z794" t="s">
        <v>84</v>
      </c>
      <c r="AA794" s="9">
        <f>Table1[[#This Row],[Date]]</f>
        <v>45719</v>
      </c>
    </row>
    <row r="795" spans="1:27" x14ac:dyDescent="0.25">
      <c r="A795" t="s">
        <v>1673</v>
      </c>
      <c r="B795" s="1">
        <v>45720</v>
      </c>
      <c r="C795" t="s">
        <v>45</v>
      </c>
      <c r="D795" t="s">
        <v>1674</v>
      </c>
      <c r="E795" t="s">
        <v>29</v>
      </c>
      <c r="F795">
        <v>50</v>
      </c>
      <c r="G795" t="s">
        <v>62</v>
      </c>
      <c r="H795" t="s">
        <v>4087</v>
      </c>
      <c r="I795" t="s">
        <v>32</v>
      </c>
      <c r="J795" t="s">
        <v>33</v>
      </c>
      <c r="K795" t="s">
        <v>71</v>
      </c>
      <c r="L795">
        <v>2</v>
      </c>
      <c r="M795">
        <v>4</v>
      </c>
      <c r="N795" t="s">
        <v>80</v>
      </c>
      <c r="O795" t="s">
        <v>52</v>
      </c>
      <c r="P795" t="s">
        <v>53</v>
      </c>
      <c r="Q795">
        <v>37976.75</v>
      </c>
      <c r="R795">
        <v>3543.02</v>
      </c>
      <c r="S795">
        <v>1.9</v>
      </c>
      <c r="T795" t="s">
        <v>54</v>
      </c>
      <c r="U795" t="s">
        <v>87</v>
      </c>
      <c r="V795" t="s">
        <v>83</v>
      </c>
      <c r="W795" t="s">
        <v>101</v>
      </c>
      <c r="X795" t="s">
        <v>57</v>
      </c>
      <c r="Y795" t="s">
        <v>66</v>
      </c>
      <c r="Z795" t="s">
        <v>88</v>
      </c>
      <c r="AA795" s="9">
        <f>Table1[[#This Row],[Date]]</f>
        <v>45720</v>
      </c>
    </row>
    <row r="796" spans="1:27" x14ac:dyDescent="0.25">
      <c r="A796" t="s">
        <v>1675</v>
      </c>
      <c r="B796" s="1">
        <v>45721</v>
      </c>
      <c r="C796" t="s">
        <v>59</v>
      </c>
      <c r="D796" t="s">
        <v>1676</v>
      </c>
      <c r="E796" t="s">
        <v>61</v>
      </c>
      <c r="F796">
        <v>49</v>
      </c>
      <c r="G796" t="s">
        <v>30</v>
      </c>
      <c r="H796" t="s">
        <v>79</v>
      </c>
      <c r="I796" t="s">
        <v>49</v>
      </c>
      <c r="J796" t="s">
        <v>33</v>
      </c>
      <c r="K796" t="s">
        <v>34</v>
      </c>
      <c r="L796">
        <v>8</v>
      </c>
      <c r="M796">
        <v>2</v>
      </c>
      <c r="N796" t="s">
        <v>72</v>
      </c>
      <c r="O796" t="s">
        <v>81</v>
      </c>
      <c r="P796" t="s">
        <v>82</v>
      </c>
      <c r="Q796">
        <v>28003.14</v>
      </c>
      <c r="R796">
        <v>164.55</v>
      </c>
      <c r="S796">
        <v>4.8</v>
      </c>
      <c r="T796" t="s">
        <v>38</v>
      </c>
      <c r="U796" t="s">
        <v>93</v>
      </c>
      <c r="V796" t="s">
        <v>40</v>
      </c>
      <c r="W796" t="s">
        <v>101</v>
      </c>
      <c r="X796" t="s">
        <v>57</v>
      </c>
      <c r="Y796" t="s">
        <v>43</v>
      </c>
      <c r="Z796" t="s">
        <v>88</v>
      </c>
      <c r="AA796" s="9">
        <f>Table1[[#This Row],[Date]]</f>
        <v>45721</v>
      </c>
    </row>
    <row r="797" spans="1:27" x14ac:dyDescent="0.25">
      <c r="A797" t="s">
        <v>1677</v>
      </c>
      <c r="B797" s="1">
        <v>45722</v>
      </c>
      <c r="C797" t="s">
        <v>27</v>
      </c>
      <c r="D797" t="s">
        <v>1678</v>
      </c>
      <c r="E797" t="s">
        <v>61</v>
      </c>
      <c r="F797">
        <v>65</v>
      </c>
      <c r="G797" t="s">
        <v>70</v>
      </c>
      <c r="H797" t="s">
        <v>79</v>
      </c>
      <c r="I797" t="s">
        <v>49</v>
      </c>
      <c r="J797" t="s">
        <v>33</v>
      </c>
      <c r="K797" t="s">
        <v>34</v>
      </c>
      <c r="L797">
        <v>10</v>
      </c>
      <c r="M797">
        <v>5</v>
      </c>
      <c r="N797" t="s">
        <v>80</v>
      </c>
      <c r="O797" t="s">
        <v>73</v>
      </c>
      <c r="P797" t="s">
        <v>37</v>
      </c>
      <c r="Q797">
        <v>31600.080000000002</v>
      </c>
      <c r="R797">
        <v>1480.87</v>
      </c>
      <c r="S797">
        <v>3.3</v>
      </c>
      <c r="T797" t="s">
        <v>97</v>
      </c>
      <c r="U797" t="s">
        <v>93</v>
      </c>
      <c r="V797" t="s">
        <v>83</v>
      </c>
      <c r="W797" t="s">
        <v>41</v>
      </c>
      <c r="X797" t="s">
        <v>57</v>
      </c>
      <c r="Y797" t="s">
        <v>4089</v>
      </c>
      <c r="Z797" t="s">
        <v>94</v>
      </c>
      <c r="AA797" s="9">
        <f>Table1[[#This Row],[Date]]</f>
        <v>45722</v>
      </c>
    </row>
    <row r="798" spans="1:27" x14ac:dyDescent="0.25">
      <c r="A798" t="s">
        <v>1679</v>
      </c>
      <c r="B798" s="1">
        <v>45723</v>
      </c>
      <c r="C798" t="s">
        <v>59</v>
      </c>
      <c r="D798" t="s">
        <v>1680</v>
      </c>
      <c r="E798" t="s">
        <v>61</v>
      </c>
      <c r="F798">
        <v>23</v>
      </c>
      <c r="G798" t="s">
        <v>70</v>
      </c>
      <c r="H798" t="s">
        <v>31</v>
      </c>
      <c r="I798" t="s">
        <v>32</v>
      </c>
      <c r="J798" t="s">
        <v>33</v>
      </c>
      <c r="K798" t="s">
        <v>100</v>
      </c>
      <c r="L798">
        <v>7</v>
      </c>
      <c r="M798">
        <v>3</v>
      </c>
      <c r="N798" t="s">
        <v>35</v>
      </c>
      <c r="O798" t="s">
        <v>73</v>
      </c>
      <c r="P798" t="s">
        <v>53</v>
      </c>
      <c r="Q798">
        <v>21493.59</v>
      </c>
      <c r="R798">
        <v>4354.6000000000004</v>
      </c>
      <c r="S798">
        <v>4</v>
      </c>
      <c r="T798" t="s">
        <v>97</v>
      </c>
      <c r="U798" t="s">
        <v>65</v>
      </c>
      <c r="V798" t="s">
        <v>55</v>
      </c>
      <c r="W798" t="s">
        <v>41</v>
      </c>
      <c r="X798" t="s">
        <v>57</v>
      </c>
      <c r="Y798" t="s">
        <v>113</v>
      </c>
      <c r="Z798" t="s">
        <v>88</v>
      </c>
      <c r="AA798" s="9">
        <f>Table1[[#This Row],[Date]]</f>
        <v>45723</v>
      </c>
    </row>
    <row r="799" spans="1:27" x14ac:dyDescent="0.25">
      <c r="A799" t="s">
        <v>1681</v>
      </c>
      <c r="B799" s="1">
        <v>45724</v>
      </c>
      <c r="C799" t="s">
        <v>27</v>
      </c>
      <c r="D799" t="s">
        <v>1682</v>
      </c>
      <c r="E799" t="s">
        <v>69</v>
      </c>
      <c r="F799">
        <v>58</v>
      </c>
      <c r="G799" t="s">
        <v>62</v>
      </c>
      <c r="H799" t="s">
        <v>48</v>
      </c>
      <c r="I799" t="s">
        <v>49</v>
      </c>
      <c r="J799" t="s">
        <v>33</v>
      </c>
      <c r="K799" t="s">
        <v>50</v>
      </c>
      <c r="L799">
        <v>4</v>
      </c>
      <c r="M799">
        <v>5</v>
      </c>
      <c r="N799" t="s">
        <v>35</v>
      </c>
      <c r="O799" t="s">
        <v>36</v>
      </c>
      <c r="P799" t="s">
        <v>37</v>
      </c>
      <c r="Q799">
        <v>48346.69</v>
      </c>
      <c r="R799">
        <v>91.63</v>
      </c>
      <c r="S799">
        <v>1.4</v>
      </c>
      <c r="T799" t="s">
        <v>54</v>
      </c>
      <c r="U799" t="s">
        <v>39</v>
      </c>
      <c r="V799" t="s">
        <v>55</v>
      </c>
      <c r="W799" t="s">
        <v>56</v>
      </c>
      <c r="X799" t="s">
        <v>57</v>
      </c>
      <c r="Y799" t="s">
        <v>66</v>
      </c>
      <c r="Z799" t="s">
        <v>76</v>
      </c>
      <c r="AA799" s="9">
        <f>Table1[[#This Row],[Date]]</f>
        <v>45724</v>
      </c>
    </row>
    <row r="800" spans="1:27" x14ac:dyDescent="0.25">
      <c r="A800" t="s">
        <v>1683</v>
      </c>
      <c r="B800" s="1">
        <v>45725</v>
      </c>
      <c r="C800" t="s">
        <v>59</v>
      </c>
      <c r="D800" t="s">
        <v>1684</v>
      </c>
      <c r="E800" t="s">
        <v>91</v>
      </c>
      <c r="F800">
        <v>53</v>
      </c>
      <c r="G800" t="s">
        <v>62</v>
      </c>
      <c r="H800" t="s">
        <v>79</v>
      </c>
      <c r="I800" t="s">
        <v>49</v>
      </c>
      <c r="J800" t="s">
        <v>33</v>
      </c>
      <c r="K800" t="s">
        <v>34</v>
      </c>
      <c r="L800">
        <v>11</v>
      </c>
      <c r="M800">
        <v>2</v>
      </c>
      <c r="N800" t="s">
        <v>35</v>
      </c>
      <c r="O800" t="s">
        <v>36</v>
      </c>
      <c r="P800" t="s">
        <v>37</v>
      </c>
      <c r="Q800">
        <v>29869.07</v>
      </c>
      <c r="R800">
        <v>2726.27</v>
      </c>
      <c r="S800">
        <v>3</v>
      </c>
      <c r="T800" t="s">
        <v>64</v>
      </c>
      <c r="U800" t="s">
        <v>93</v>
      </c>
      <c r="V800" t="s">
        <v>55</v>
      </c>
      <c r="W800" t="s">
        <v>41</v>
      </c>
      <c r="X800" t="s">
        <v>42</v>
      </c>
      <c r="Y800" t="s">
        <v>75</v>
      </c>
      <c r="Z800" t="s">
        <v>4089</v>
      </c>
      <c r="AA800" s="9">
        <f>Table1[[#This Row],[Date]]</f>
        <v>45725</v>
      </c>
    </row>
    <row r="801" spans="1:27" x14ac:dyDescent="0.25">
      <c r="A801" t="s">
        <v>1685</v>
      </c>
      <c r="B801" s="1">
        <v>45726</v>
      </c>
      <c r="C801" t="s">
        <v>27</v>
      </c>
      <c r="D801" t="s">
        <v>1686</v>
      </c>
      <c r="E801" t="s">
        <v>69</v>
      </c>
      <c r="F801">
        <v>19</v>
      </c>
      <c r="G801" t="s">
        <v>62</v>
      </c>
      <c r="H801" t="s">
        <v>48</v>
      </c>
      <c r="I801" t="s">
        <v>49</v>
      </c>
      <c r="J801" t="s">
        <v>33</v>
      </c>
      <c r="K801" t="s">
        <v>50</v>
      </c>
      <c r="L801">
        <v>5</v>
      </c>
      <c r="M801">
        <v>3</v>
      </c>
      <c r="N801" t="s">
        <v>35</v>
      </c>
      <c r="O801" t="s">
        <v>52</v>
      </c>
      <c r="P801" t="s">
        <v>37</v>
      </c>
      <c r="Q801">
        <v>47076.02</v>
      </c>
      <c r="R801">
        <v>3639.13</v>
      </c>
      <c r="S801">
        <v>4.5999999999999996</v>
      </c>
      <c r="T801" t="s">
        <v>38</v>
      </c>
      <c r="U801" t="s">
        <v>87</v>
      </c>
      <c r="V801" t="s">
        <v>55</v>
      </c>
      <c r="W801" t="s">
        <v>56</v>
      </c>
      <c r="X801" t="s">
        <v>42</v>
      </c>
      <c r="Y801" t="s">
        <v>4089</v>
      </c>
      <c r="Z801" t="s">
        <v>4089</v>
      </c>
      <c r="AA801" s="9">
        <f>Table1[[#This Row],[Date]]</f>
        <v>45726</v>
      </c>
    </row>
    <row r="802" spans="1:27" x14ac:dyDescent="0.25">
      <c r="A802" t="s">
        <v>1687</v>
      </c>
      <c r="B802" s="1">
        <v>45727</v>
      </c>
      <c r="C802" t="s">
        <v>59</v>
      </c>
      <c r="D802" t="s">
        <v>1688</v>
      </c>
      <c r="E802" t="s">
        <v>29</v>
      </c>
      <c r="F802">
        <v>46</v>
      </c>
      <c r="G802" t="s">
        <v>30</v>
      </c>
      <c r="H802" t="s">
        <v>48</v>
      </c>
      <c r="I802" t="s">
        <v>49</v>
      </c>
      <c r="J802" t="s">
        <v>33</v>
      </c>
      <c r="K802" t="s">
        <v>50</v>
      </c>
      <c r="L802">
        <v>11</v>
      </c>
      <c r="M802">
        <v>1</v>
      </c>
      <c r="N802" t="s">
        <v>72</v>
      </c>
      <c r="O802" t="s">
        <v>81</v>
      </c>
      <c r="P802" t="s">
        <v>53</v>
      </c>
      <c r="Q802">
        <v>3356.8</v>
      </c>
      <c r="R802">
        <v>3109.28</v>
      </c>
      <c r="S802">
        <v>4.5</v>
      </c>
      <c r="T802" t="s">
        <v>38</v>
      </c>
      <c r="U802" t="s">
        <v>87</v>
      </c>
      <c r="V802" t="s">
        <v>74</v>
      </c>
      <c r="W802" t="s">
        <v>56</v>
      </c>
      <c r="X802" t="s">
        <v>57</v>
      </c>
      <c r="Y802" t="s">
        <v>43</v>
      </c>
      <c r="Z802" t="s">
        <v>94</v>
      </c>
      <c r="AA802" s="9">
        <f>Table1[[#This Row],[Date]]</f>
        <v>45727</v>
      </c>
    </row>
    <row r="803" spans="1:27" x14ac:dyDescent="0.25">
      <c r="A803" t="s">
        <v>1689</v>
      </c>
      <c r="B803" s="1">
        <v>45728</v>
      </c>
      <c r="C803" t="s">
        <v>103</v>
      </c>
      <c r="D803" t="s">
        <v>1690</v>
      </c>
      <c r="E803" t="s">
        <v>69</v>
      </c>
      <c r="F803">
        <v>21</v>
      </c>
      <c r="G803" t="s">
        <v>62</v>
      </c>
      <c r="H803" t="s">
        <v>31</v>
      </c>
      <c r="I803" t="s">
        <v>32</v>
      </c>
      <c r="J803" t="s">
        <v>33</v>
      </c>
      <c r="K803" t="s">
        <v>100</v>
      </c>
      <c r="L803">
        <v>6</v>
      </c>
      <c r="M803">
        <v>1</v>
      </c>
      <c r="N803" t="s">
        <v>80</v>
      </c>
      <c r="O803" t="s">
        <v>81</v>
      </c>
      <c r="P803" t="s">
        <v>53</v>
      </c>
      <c r="Q803">
        <v>29915.52</v>
      </c>
      <c r="R803">
        <v>3802.66</v>
      </c>
      <c r="S803">
        <v>1.2</v>
      </c>
      <c r="T803" t="s">
        <v>54</v>
      </c>
      <c r="U803" t="s">
        <v>93</v>
      </c>
      <c r="V803" t="s">
        <v>74</v>
      </c>
      <c r="W803" t="s">
        <v>101</v>
      </c>
      <c r="X803" t="s">
        <v>57</v>
      </c>
      <c r="Y803" t="s">
        <v>75</v>
      </c>
      <c r="Z803" t="s">
        <v>94</v>
      </c>
      <c r="AA803" s="9">
        <f>Table1[[#This Row],[Date]]</f>
        <v>45728</v>
      </c>
    </row>
    <row r="804" spans="1:27" x14ac:dyDescent="0.25">
      <c r="A804" t="s">
        <v>1691</v>
      </c>
      <c r="B804" s="1">
        <v>45729</v>
      </c>
      <c r="C804" t="s">
        <v>59</v>
      </c>
      <c r="D804" t="s">
        <v>1692</v>
      </c>
      <c r="E804" t="s">
        <v>29</v>
      </c>
      <c r="F804">
        <v>18</v>
      </c>
      <c r="G804" t="s">
        <v>62</v>
      </c>
      <c r="H804" t="s">
        <v>48</v>
      </c>
      <c r="I804" t="s">
        <v>49</v>
      </c>
      <c r="J804" t="s">
        <v>33</v>
      </c>
      <c r="K804" t="s">
        <v>50</v>
      </c>
      <c r="L804">
        <v>13</v>
      </c>
      <c r="M804">
        <v>5</v>
      </c>
      <c r="N804" t="s">
        <v>51</v>
      </c>
      <c r="O804" t="s">
        <v>73</v>
      </c>
      <c r="P804" t="s">
        <v>82</v>
      </c>
      <c r="Q804">
        <v>36707.78</v>
      </c>
      <c r="R804">
        <v>3628.46</v>
      </c>
      <c r="S804">
        <v>2.2000000000000002</v>
      </c>
      <c r="T804" t="s">
        <v>64</v>
      </c>
      <c r="U804" t="s">
        <v>87</v>
      </c>
      <c r="V804" t="s">
        <v>74</v>
      </c>
      <c r="W804" t="s">
        <v>56</v>
      </c>
      <c r="X804" t="s">
        <v>57</v>
      </c>
      <c r="Y804" t="s">
        <v>43</v>
      </c>
      <c r="Z804" t="s">
        <v>88</v>
      </c>
      <c r="AA804" s="9">
        <f>Table1[[#This Row],[Date]]</f>
        <v>45729</v>
      </c>
    </row>
    <row r="805" spans="1:27" x14ac:dyDescent="0.25">
      <c r="A805" t="s">
        <v>1693</v>
      </c>
      <c r="B805" s="1">
        <v>45730</v>
      </c>
      <c r="C805" t="s">
        <v>59</v>
      </c>
      <c r="D805" t="s">
        <v>1694</v>
      </c>
      <c r="E805" t="s">
        <v>29</v>
      </c>
      <c r="F805">
        <v>36</v>
      </c>
      <c r="G805" t="s">
        <v>70</v>
      </c>
      <c r="H805" t="s">
        <v>4087</v>
      </c>
      <c r="I805" t="s">
        <v>32</v>
      </c>
      <c r="J805" t="s">
        <v>33</v>
      </c>
      <c r="K805" t="s">
        <v>71</v>
      </c>
      <c r="L805">
        <v>13</v>
      </c>
      <c r="M805">
        <v>3</v>
      </c>
      <c r="N805" t="s">
        <v>35</v>
      </c>
      <c r="O805" t="s">
        <v>73</v>
      </c>
      <c r="P805" t="s">
        <v>37</v>
      </c>
      <c r="Q805">
        <v>38018.769999999997</v>
      </c>
      <c r="R805">
        <v>3460.15</v>
      </c>
      <c r="S805">
        <v>2.8</v>
      </c>
      <c r="T805" t="s">
        <v>64</v>
      </c>
      <c r="U805" t="s">
        <v>93</v>
      </c>
      <c r="V805" t="s">
        <v>40</v>
      </c>
      <c r="W805" t="s">
        <v>56</v>
      </c>
      <c r="X805" t="s">
        <v>57</v>
      </c>
      <c r="Y805" t="s">
        <v>66</v>
      </c>
      <c r="Z805" t="s">
        <v>76</v>
      </c>
      <c r="AA805" s="9">
        <f>Table1[[#This Row],[Date]]</f>
        <v>45730</v>
      </c>
    </row>
    <row r="806" spans="1:27" x14ac:dyDescent="0.25">
      <c r="A806" t="s">
        <v>1695</v>
      </c>
      <c r="B806" s="1">
        <v>45731</v>
      </c>
      <c r="C806" t="s">
        <v>103</v>
      </c>
      <c r="D806" t="s">
        <v>1696</v>
      </c>
      <c r="E806" t="s">
        <v>47</v>
      </c>
      <c r="F806">
        <v>43</v>
      </c>
      <c r="G806" t="s">
        <v>62</v>
      </c>
      <c r="H806" t="s">
        <v>48</v>
      </c>
      <c r="I806" t="s">
        <v>49</v>
      </c>
      <c r="J806" t="s">
        <v>33</v>
      </c>
      <c r="K806" t="s">
        <v>50</v>
      </c>
      <c r="L806">
        <v>2</v>
      </c>
      <c r="M806">
        <v>5</v>
      </c>
      <c r="N806" t="s">
        <v>51</v>
      </c>
      <c r="O806" t="s">
        <v>52</v>
      </c>
      <c r="P806" t="s">
        <v>63</v>
      </c>
      <c r="Q806">
        <v>45533.91</v>
      </c>
      <c r="R806">
        <v>4107.7</v>
      </c>
      <c r="S806">
        <v>1.7</v>
      </c>
      <c r="T806" t="s">
        <v>54</v>
      </c>
      <c r="U806" t="s">
        <v>93</v>
      </c>
      <c r="V806" t="s">
        <v>40</v>
      </c>
      <c r="W806" t="s">
        <v>56</v>
      </c>
      <c r="X806" t="s">
        <v>42</v>
      </c>
      <c r="Y806" t="s">
        <v>4089</v>
      </c>
      <c r="Z806" t="s">
        <v>88</v>
      </c>
      <c r="AA806" s="9">
        <f>Table1[[#This Row],[Date]]</f>
        <v>45731</v>
      </c>
    </row>
    <row r="807" spans="1:27" x14ac:dyDescent="0.25">
      <c r="A807" t="s">
        <v>1697</v>
      </c>
      <c r="B807" s="1">
        <v>45732</v>
      </c>
      <c r="C807" t="s">
        <v>45</v>
      </c>
      <c r="D807" t="s">
        <v>1698</v>
      </c>
      <c r="E807" t="s">
        <v>61</v>
      </c>
      <c r="F807">
        <v>42</v>
      </c>
      <c r="G807" t="s">
        <v>70</v>
      </c>
      <c r="H807" t="s">
        <v>31</v>
      </c>
      <c r="I807" t="s">
        <v>32</v>
      </c>
      <c r="J807" t="s">
        <v>33</v>
      </c>
      <c r="K807" t="s">
        <v>100</v>
      </c>
      <c r="L807">
        <v>6</v>
      </c>
      <c r="M807">
        <v>3</v>
      </c>
      <c r="N807" t="s">
        <v>51</v>
      </c>
      <c r="O807" t="s">
        <v>36</v>
      </c>
      <c r="P807" t="s">
        <v>63</v>
      </c>
      <c r="Q807">
        <v>3206.88</v>
      </c>
      <c r="R807">
        <v>3228.45</v>
      </c>
      <c r="S807">
        <v>3.9</v>
      </c>
      <c r="T807" t="s">
        <v>92</v>
      </c>
      <c r="U807" t="s">
        <v>93</v>
      </c>
      <c r="V807" t="s">
        <v>83</v>
      </c>
      <c r="W807" t="s">
        <v>56</v>
      </c>
      <c r="X807" t="s">
        <v>42</v>
      </c>
      <c r="Y807" t="s">
        <v>43</v>
      </c>
      <c r="Z807" t="s">
        <v>76</v>
      </c>
      <c r="AA807" s="9">
        <f>Table1[[#This Row],[Date]]</f>
        <v>45732</v>
      </c>
    </row>
    <row r="808" spans="1:27" x14ac:dyDescent="0.25">
      <c r="A808" t="s">
        <v>1699</v>
      </c>
      <c r="B808" s="1">
        <v>45733</v>
      </c>
      <c r="C808" t="s">
        <v>45</v>
      </c>
      <c r="D808" t="s">
        <v>1700</v>
      </c>
      <c r="E808" t="s">
        <v>29</v>
      </c>
      <c r="F808">
        <v>27</v>
      </c>
      <c r="G808" t="s">
        <v>62</v>
      </c>
      <c r="H808" t="s">
        <v>31</v>
      </c>
      <c r="I808" t="s">
        <v>32</v>
      </c>
      <c r="J808" t="s">
        <v>33</v>
      </c>
      <c r="K808" t="s">
        <v>100</v>
      </c>
      <c r="L808">
        <v>2</v>
      </c>
      <c r="M808">
        <v>3</v>
      </c>
      <c r="N808" t="s">
        <v>80</v>
      </c>
      <c r="O808" t="s">
        <v>73</v>
      </c>
      <c r="P808" t="s">
        <v>63</v>
      </c>
      <c r="Q808">
        <v>3015.52</v>
      </c>
      <c r="R808">
        <v>2012.09</v>
      </c>
      <c r="S808">
        <v>1.7</v>
      </c>
      <c r="T808" t="s">
        <v>97</v>
      </c>
      <c r="U808" t="s">
        <v>93</v>
      </c>
      <c r="V808" t="s">
        <v>83</v>
      </c>
      <c r="W808" t="s">
        <v>101</v>
      </c>
      <c r="X808" t="s">
        <v>57</v>
      </c>
      <c r="Y808" t="s">
        <v>75</v>
      </c>
      <c r="Z808" t="s">
        <v>76</v>
      </c>
      <c r="AA808" s="9">
        <f>Table1[[#This Row],[Date]]</f>
        <v>45733</v>
      </c>
    </row>
    <row r="809" spans="1:27" x14ac:dyDescent="0.25">
      <c r="A809" t="s">
        <v>1701</v>
      </c>
      <c r="B809" s="1">
        <v>45734</v>
      </c>
      <c r="C809" t="s">
        <v>59</v>
      </c>
      <c r="D809" t="s">
        <v>1702</v>
      </c>
      <c r="E809" t="s">
        <v>47</v>
      </c>
      <c r="F809">
        <v>32</v>
      </c>
      <c r="G809" t="s">
        <v>70</v>
      </c>
      <c r="H809" t="s">
        <v>31</v>
      </c>
      <c r="I809" t="s">
        <v>32</v>
      </c>
      <c r="J809" t="s">
        <v>33</v>
      </c>
      <c r="K809" t="s">
        <v>100</v>
      </c>
      <c r="L809">
        <v>10</v>
      </c>
      <c r="M809">
        <v>5</v>
      </c>
      <c r="N809" t="s">
        <v>51</v>
      </c>
      <c r="O809" t="s">
        <v>81</v>
      </c>
      <c r="P809" t="s">
        <v>53</v>
      </c>
      <c r="Q809">
        <v>25196.38</v>
      </c>
      <c r="R809">
        <v>2359.5500000000002</v>
      </c>
      <c r="S809">
        <v>2.4</v>
      </c>
      <c r="T809" t="s">
        <v>64</v>
      </c>
      <c r="U809" t="s">
        <v>65</v>
      </c>
      <c r="V809" t="s">
        <v>40</v>
      </c>
      <c r="W809" t="s">
        <v>101</v>
      </c>
      <c r="X809" t="s">
        <v>57</v>
      </c>
      <c r="Y809" t="s">
        <v>75</v>
      </c>
      <c r="Z809" t="s">
        <v>4089</v>
      </c>
      <c r="AA809" s="9">
        <f>Table1[[#This Row],[Date]]</f>
        <v>45734</v>
      </c>
    </row>
    <row r="810" spans="1:27" x14ac:dyDescent="0.25">
      <c r="A810" t="s">
        <v>1703</v>
      </c>
      <c r="B810" s="1">
        <v>45735</v>
      </c>
      <c r="C810" t="s">
        <v>103</v>
      </c>
      <c r="D810" t="s">
        <v>1704</v>
      </c>
      <c r="E810" t="s">
        <v>61</v>
      </c>
      <c r="F810">
        <v>39</v>
      </c>
      <c r="G810" t="s">
        <v>62</v>
      </c>
      <c r="H810" t="s">
        <v>79</v>
      </c>
      <c r="I810" t="s">
        <v>49</v>
      </c>
      <c r="J810" t="s">
        <v>33</v>
      </c>
      <c r="K810" t="s">
        <v>34</v>
      </c>
      <c r="L810">
        <v>8</v>
      </c>
      <c r="M810">
        <v>3</v>
      </c>
      <c r="N810" t="s">
        <v>51</v>
      </c>
      <c r="O810" t="s">
        <v>73</v>
      </c>
      <c r="P810" t="s">
        <v>82</v>
      </c>
      <c r="Q810">
        <v>4376.8</v>
      </c>
      <c r="R810">
        <v>3583.62</v>
      </c>
      <c r="S810">
        <v>3.7</v>
      </c>
      <c r="T810" t="s">
        <v>92</v>
      </c>
      <c r="U810" t="s">
        <v>93</v>
      </c>
      <c r="V810" t="s">
        <v>83</v>
      </c>
      <c r="W810" t="s">
        <v>56</v>
      </c>
      <c r="X810" t="s">
        <v>57</v>
      </c>
      <c r="Y810" t="s">
        <v>113</v>
      </c>
      <c r="Z810" t="s">
        <v>76</v>
      </c>
      <c r="AA810" s="9">
        <f>Table1[[#This Row],[Date]]</f>
        <v>45735</v>
      </c>
    </row>
    <row r="811" spans="1:27" x14ac:dyDescent="0.25">
      <c r="A811" t="s">
        <v>1705</v>
      </c>
      <c r="B811" s="1">
        <v>45736</v>
      </c>
      <c r="C811" t="s">
        <v>59</v>
      </c>
      <c r="D811" t="s">
        <v>1706</v>
      </c>
      <c r="E811" t="s">
        <v>29</v>
      </c>
      <c r="F811">
        <v>68</v>
      </c>
      <c r="G811" t="s">
        <v>70</v>
      </c>
      <c r="H811" t="s">
        <v>4087</v>
      </c>
      <c r="I811" t="s">
        <v>32</v>
      </c>
      <c r="J811" t="s">
        <v>33</v>
      </c>
      <c r="K811" t="s">
        <v>71</v>
      </c>
      <c r="L811">
        <v>4</v>
      </c>
      <c r="M811">
        <v>2</v>
      </c>
      <c r="N811" t="s">
        <v>72</v>
      </c>
      <c r="O811" t="s">
        <v>36</v>
      </c>
      <c r="P811" t="s">
        <v>53</v>
      </c>
      <c r="Q811">
        <v>48803.03</v>
      </c>
      <c r="R811">
        <v>4381.53</v>
      </c>
      <c r="S811">
        <v>2.9</v>
      </c>
      <c r="T811" t="s">
        <v>97</v>
      </c>
      <c r="U811" t="s">
        <v>87</v>
      </c>
      <c r="V811" t="s">
        <v>40</v>
      </c>
      <c r="W811" t="s">
        <v>41</v>
      </c>
      <c r="X811" t="s">
        <v>57</v>
      </c>
      <c r="Y811" t="s">
        <v>43</v>
      </c>
      <c r="Z811" t="s">
        <v>84</v>
      </c>
      <c r="AA811" s="9">
        <f>Table1[[#This Row],[Date]]</f>
        <v>45736</v>
      </c>
    </row>
    <row r="812" spans="1:27" x14ac:dyDescent="0.25">
      <c r="A812" t="s">
        <v>1707</v>
      </c>
      <c r="B812" s="1">
        <v>45737</v>
      </c>
      <c r="C812" t="s">
        <v>27</v>
      </c>
      <c r="D812" t="s">
        <v>1708</v>
      </c>
      <c r="E812" t="s">
        <v>29</v>
      </c>
      <c r="F812">
        <v>65</v>
      </c>
      <c r="G812" t="s">
        <v>30</v>
      </c>
      <c r="H812" t="s">
        <v>79</v>
      </c>
      <c r="I812" t="s">
        <v>49</v>
      </c>
      <c r="J812" t="s">
        <v>33</v>
      </c>
      <c r="K812" t="s">
        <v>34</v>
      </c>
      <c r="L812">
        <v>10</v>
      </c>
      <c r="M812">
        <v>3</v>
      </c>
      <c r="N812" t="s">
        <v>51</v>
      </c>
      <c r="O812" t="s">
        <v>81</v>
      </c>
      <c r="P812" t="s">
        <v>37</v>
      </c>
      <c r="Q812">
        <v>13437.06</v>
      </c>
      <c r="R812">
        <v>1361.09</v>
      </c>
      <c r="S812">
        <v>4</v>
      </c>
      <c r="T812" t="s">
        <v>92</v>
      </c>
      <c r="U812" t="s">
        <v>39</v>
      </c>
      <c r="V812" t="s">
        <v>74</v>
      </c>
      <c r="W812" t="s">
        <v>41</v>
      </c>
      <c r="X812" t="s">
        <v>57</v>
      </c>
      <c r="Y812" t="s">
        <v>4089</v>
      </c>
      <c r="Z812" t="s">
        <v>76</v>
      </c>
      <c r="AA812" s="9">
        <f>Table1[[#This Row],[Date]]</f>
        <v>45737</v>
      </c>
    </row>
    <row r="813" spans="1:27" x14ac:dyDescent="0.25">
      <c r="A813" t="s">
        <v>1709</v>
      </c>
      <c r="B813" s="1">
        <v>45738</v>
      </c>
      <c r="C813" t="s">
        <v>27</v>
      </c>
      <c r="D813" t="s">
        <v>1710</v>
      </c>
      <c r="E813" t="s">
        <v>69</v>
      </c>
      <c r="F813">
        <v>38</v>
      </c>
      <c r="G813" t="s">
        <v>70</v>
      </c>
      <c r="H813" t="s">
        <v>4088</v>
      </c>
      <c r="I813" t="s">
        <v>49</v>
      </c>
      <c r="J813" t="s">
        <v>33</v>
      </c>
      <c r="K813" t="s">
        <v>118</v>
      </c>
      <c r="L813">
        <v>3</v>
      </c>
      <c r="M813">
        <v>3</v>
      </c>
      <c r="N813" t="s">
        <v>80</v>
      </c>
      <c r="O813" t="s">
        <v>36</v>
      </c>
      <c r="P813" t="s">
        <v>63</v>
      </c>
      <c r="Q813">
        <v>25215.24</v>
      </c>
      <c r="R813">
        <v>1710.38</v>
      </c>
      <c r="S813">
        <v>4.8</v>
      </c>
      <c r="T813" t="s">
        <v>38</v>
      </c>
      <c r="U813" t="s">
        <v>65</v>
      </c>
      <c r="V813" t="s">
        <v>40</v>
      </c>
      <c r="W813" t="s">
        <v>56</v>
      </c>
      <c r="X813" t="s">
        <v>42</v>
      </c>
      <c r="Y813" t="s">
        <v>4089</v>
      </c>
      <c r="Z813" t="s">
        <v>4089</v>
      </c>
      <c r="AA813" s="9">
        <f>Table1[[#This Row],[Date]]</f>
        <v>45738</v>
      </c>
    </row>
    <row r="814" spans="1:27" x14ac:dyDescent="0.25">
      <c r="A814" t="s">
        <v>1711</v>
      </c>
      <c r="B814" s="1">
        <v>45739</v>
      </c>
      <c r="C814" t="s">
        <v>59</v>
      </c>
      <c r="D814" t="s">
        <v>1712</v>
      </c>
      <c r="E814" t="s">
        <v>69</v>
      </c>
      <c r="F814">
        <v>39</v>
      </c>
      <c r="G814" t="s">
        <v>70</v>
      </c>
      <c r="H814" t="s">
        <v>4087</v>
      </c>
      <c r="I814" t="s">
        <v>32</v>
      </c>
      <c r="J814" t="s">
        <v>33</v>
      </c>
      <c r="K814" t="s">
        <v>71</v>
      </c>
      <c r="L814">
        <v>13</v>
      </c>
      <c r="M814">
        <v>5</v>
      </c>
      <c r="N814" t="s">
        <v>51</v>
      </c>
      <c r="O814" t="s">
        <v>52</v>
      </c>
      <c r="P814" t="s">
        <v>53</v>
      </c>
      <c r="Q814">
        <v>5873.47</v>
      </c>
      <c r="R814">
        <v>4653.7</v>
      </c>
      <c r="S814">
        <v>1.5</v>
      </c>
      <c r="T814" t="s">
        <v>54</v>
      </c>
      <c r="U814" t="s">
        <v>39</v>
      </c>
      <c r="V814" t="s">
        <v>40</v>
      </c>
      <c r="W814" t="s">
        <v>101</v>
      </c>
      <c r="X814" t="s">
        <v>42</v>
      </c>
      <c r="Y814" t="s">
        <v>113</v>
      </c>
      <c r="Z814" t="s">
        <v>88</v>
      </c>
      <c r="AA814" s="9">
        <f>Table1[[#This Row],[Date]]</f>
        <v>45739</v>
      </c>
    </row>
    <row r="815" spans="1:27" x14ac:dyDescent="0.25">
      <c r="A815" t="s">
        <v>1713</v>
      </c>
      <c r="B815" s="1">
        <v>45740</v>
      </c>
      <c r="C815" t="s">
        <v>45</v>
      </c>
      <c r="D815" t="s">
        <v>1714</v>
      </c>
      <c r="E815" t="s">
        <v>61</v>
      </c>
      <c r="F815">
        <v>53</v>
      </c>
      <c r="G815" t="s">
        <v>70</v>
      </c>
      <c r="H815" t="s">
        <v>48</v>
      </c>
      <c r="I815" t="s">
        <v>49</v>
      </c>
      <c r="J815" t="s">
        <v>33</v>
      </c>
      <c r="K815" t="s">
        <v>50</v>
      </c>
      <c r="L815">
        <v>8</v>
      </c>
      <c r="M815">
        <v>1</v>
      </c>
      <c r="N815" t="s">
        <v>80</v>
      </c>
      <c r="O815" t="s">
        <v>52</v>
      </c>
      <c r="P815" t="s">
        <v>63</v>
      </c>
      <c r="Q815">
        <v>27536.28</v>
      </c>
      <c r="R815">
        <v>2892.56</v>
      </c>
      <c r="S815">
        <v>3.8</v>
      </c>
      <c r="T815" t="s">
        <v>92</v>
      </c>
      <c r="U815" t="s">
        <v>39</v>
      </c>
      <c r="V815" t="s">
        <v>83</v>
      </c>
      <c r="W815" t="s">
        <v>56</v>
      </c>
      <c r="X815" t="s">
        <v>57</v>
      </c>
      <c r="Y815" t="s">
        <v>75</v>
      </c>
      <c r="Z815" t="s">
        <v>76</v>
      </c>
      <c r="AA815" s="9">
        <f>Table1[[#This Row],[Date]]</f>
        <v>45740</v>
      </c>
    </row>
    <row r="816" spans="1:27" x14ac:dyDescent="0.25">
      <c r="A816" t="s">
        <v>1715</v>
      </c>
      <c r="B816" s="1">
        <v>45741</v>
      </c>
      <c r="C816" t="s">
        <v>45</v>
      </c>
      <c r="D816" t="s">
        <v>1716</v>
      </c>
      <c r="E816" t="s">
        <v>29</v>
      </c>
      <c r="F816">
        <v>51</v>
      </c>
      <c r="G816" t="s">
        <v>62</v>
      </c>
      <c r="H816" t="s">
        <v>31</v>
      </c>
      <c r="I816" t="s">
        <v>32</v>
      </c>
      <c r="J816" t="s">
        <v>33</v>
      </c>
      <c r="K816" t="s">
        <v>100</v>
      </c>
      <c r="L816">
        <v>10</v>
      </c>
      <c r="M816">
        <v>4</v>
      </c>
      <c r="N816" t="s">
        <v>35</v>
      </c>
      <c r="O816" t="s">
        <v>36</v>
      </c>
      <c r="P816" t="s">
        <v>53</v>
      </c>
      <c r="Q816">
        <v>20857.939999999999</v>
      </c>
      <c r="R816">
        <v>894.81</v>
      </c>
      <c r="S816">
        <v>1.9</v>
      </c>
      <c r="T816" t="s">
        <v>54</v>
      </c>
      <c r="U816" t="s">
        <v>39</v>
      </c>
      <c r="V816" t="s">
        <v>83</v>
      </c>
      <c r="W816" t="s">
        <v>56</v>
      </c>
      <c r="X816" t="s">
        <v>57</v>
      </c>
      <c r="Y816" t="s">
        <v>43</v>
      </c>
      <c r="Z816" t="s">
        <v>84</v>
      </c>
      <c r="AA816" s="9">
        <f>Table1[[#This Row],[Date]]</f>
        <v>45741</v>
      </c>
    </row>
    <row r="817" spans="1:27" x14ac:dyDescent="0.25">
      <c r="A817" t="s">
        <v>1717</v>
      </c>
      <c r="B817" s="1">
        <v>45742</v>
      </c>
      <c r="C817" t="s">
        <v>59</v>
      </c>
      <c r="D817" t="s">
        <v>1718</v>
      </c>
      <c r="E817" t="s">
        <v>91</v>
      </c>
      <c r="F817">
        <v>47</v>
      </c>
      <c r="G817" t="s">
        <v>62</v>
      </c>
      <c r="H817" t="s">
        <v>4088</v>
      </c>
      <c r="I817" t="s">
        <v>49</v>
      </c>
      <c r="J817" t="s">
        <v>33</v>
      </c>
      <c r="K817" t="s">
        <v>118</v>
      </c>
      <c r="L817">
        <v>7</v>
      </c>
      <c r="M817">
        <v>3</v>
      </c>
      <c r="N817" t="s">
        <v>51</v>
      </c>
      <c r="O817" t="s">
        <v>81</v>
      </c>
      <c r="P817" t="s">
        <v>63</v>
      </c>
      <c r="Q817">
        <v>5099.0200000000004</v>
      </c>
      <c r="R817">
        <v>3318.48</v>
      </c>
      <c r="S817">
        <v>2.7</v>
      </c>
      <c r="T817" t="s">
        <v>64</v>
      </c>
      <c r="U817" t="s">
        <v>39</v>
      </c>
      <c r="V817" t="s">
        <v>40</v>
      </c>
      <c r="W817" t="s">
        <v>101</v>
      </c>
      <c r="X817" t="s">
        <v>42</v>
      </c>
      <c r="Y817" t="s">
        <v>75</v>
      </c>
      <c r="Z817" t="s">
        <v>94</v>
      </c>
      <c r="AA817" s="9">
        <f>Table1[[#This Row],[Date]]</f>
        <v>45742</v>
      </c>
    </row>
    <row r="818" spans="1:27" x14ac:dyDescent="0.25">
      <c r="A818" t="s">
        <v>1719</v>
      </c>
      <c r="B818" s="1">
        <v>45743</v>
      </c>
      <c r="C818" t="s">
        <v>59</v>
      </c>
      <c r="D818" t="s">
        <v>1720</v>
      </c>
      <c r="E818" t="s">
        <v>69</v>
      </c>
      <c r="F818">
        <v>42</v>
      </c>
      <c r="G818" t="s">
        <v>62</v>
      </c>
      <c r="H818" t="s">
        <v>4087</v>
      </c>
      <c r="I818" t="s">
        <v>32</v>
      </c>
      <c r="J818" t="s">
        <v>33</v>
      </c>
      <c r="K818" t="s">
        <v>71</v>
      </c>
      <c r="L818">
        <v>11</v>
      </c>
      <c r="M818">
        <v>4</v>
      </c>
      <c r="N818" t="s">
        <v>51</v>
      </c>
      <c r="O818" t="s">
        <v>36</v>
      </c>
      <c r="P818" t="s">
        <v>37</v>
      </c>
      <c r="Q818">
        <v>18750.84</v>
      </c>
      <c r="R818">
        <v>4953.8100000000004</v>
      </c>
      <c r="S818">
        <v>1.1000000000000001</v>
      </c>
      <c r="T818" t="s">
        <v>54</v>
      </c>
      <c r="U818" t="s">
        <v>39</v>
      </c>
      <c r="V818" t="s">
        <v>55</v>
      </c>
      <c r="W818" t="s">
        <v>41</v>
      </c>
      <c r="X818" t="s">
        <v>42</v>
      </c>
      <c r="Y818" t="s">
        <v>43</v>
      </c>
      <c r="Z818" t="s">
        <v>88</v>
      </c>
      <c r="AA818" s="9">
        <f>Table1[[#This Row],[Date]]</f>
        <v>45743</v>
      </c>
    </row>
    <row r="819" spans="1:27" x14ac:dyDescent="0.25">
      <c r="A819" t="s">
        <v>1721</v>
      </c>
      <c r="B819" s="1">
        <v>45744</v>
      </c>
      <c r="C819" t="s">
        <v>27</v>
      </c>
      <c r="D819" t="s">
        <v>1722</v>
      </c>
      <c r="E819" t="s">
        <v>61</v>
      </c>
      <c r="F819">
        <v>62</v>
      </c>
      <c r="G819" t="s">
        <v>30</v>
      </c>
      <c r="H819" t="s">
        <v>79</v>
      </c>
      <c r="I819" t="s">
        <v>49</v>
      </c>
      <c r="J819" t="s">
        <v>33</v>
      </c>
      <c r="K819" t="s">
        <v>34</v>
      </c>
      <c r="L819">
        <v>6</v>
      </c>
      <c r="M819">
        <v>3</v>
      </c>
      <c r="N819" t="s">
        <v>51</v>
      </c>
      <c r="O819" t="s">
        <v>73</v>
      </c>
      <c r="P819" t="s">
        <v>63</v>
      </c>
      <c r="Q819">
        <v>21397.49</v>
      </c>
      <c r="R819">
        <v>4117.2700000000004</v>
      </c>
      <c r="S819">
        <v>1.5</v>
      </c>
      <c r="T819" t="s">
        <v>54</v>
      </c>
      <c r="U819" t="s">
        <v>87</v>
      </c>
      <c r="V819" t="s">
        <v>83</v>
      </c>
      <c r="W819" t="s">
        <v>56</v>
      </c>
      <c r="X819" t="s">
        <v>42</v>
      </c>
      <c r="Y819" t="s">
        <v>43</v>
      </c>
      <c r="Z819" t="s">
        <v>94</v>
      </c>
      <c r="AA819" s="9">
        <f>Table1[[#This Row],[Date]]</f>
        <v>45744</v>
      </c>
    </row>
    <row r="820" spans="1:27" x14ac:dyDescent="0.25">
      <c r="A820" t="s">
        <v>1723</v>
      </c>
      <c r="B820" s="1">
        <v>45745</v>
      </c>
      <c r="C820" t="s">
        <v>45</v>
      </c>
      <c r="D820" t="s">
        <v>1724</v>
      </c>
      <c r="E820" t="s">
        <v>29</v>
      </c>
      <c r="F820">
        <v>45</v>
      </c>
      <c r="G820" t="s">
        <v>30</v>
      </c>
      <c r="H820" t="s">
        <v>31</v>
      </c>
      <c r="I820" t="s">
        <v>32</v>
      </c>
      <c r="J820" t="s">
        <v>33</v>
      </c>
      <c r="K820" t="s">
        <v>100</v>
      </c>
      <c r="L820">
        <v>13</v>
      </c>
      <c r="M820">
        <v>5</v>
      </c>
      <c r="N820" t="s">
        <v>35</v>
      </c>
      <c r="O820" t="s">
        <v>73</v>
      </c>
      <c r="P820" t="s">
        <v>37</v>
      </c>
      <c r="Q820">
        <v>49526.31</v>
      </c>
      <c r="R820">
        <v>3728.71</v>
      </c>
      <c r="S820">
        <v>2.2999999999999998</v>
      </c>
      <c r="T820" t="s">
        <v>64</v>
      </c>
      <c r="U820" t="s">
        <v>93</v>
      </c>
      <c r="V820" t="s">
        <v>40</v>
      </c>
      <c r="W820" t="s">
        <v>101</v>
      </c>
      <c r="X820" t="s">
        <v>57</v>
      </c>
      <c r="Y820" t="s">
        <v>43</v>
      </c>
      <c r="Z820" t="s">
        <v>84</v>
      </c>
      <c r="AA820" s="9">
        <f>Table1[[#This Row],[Date]]</f>
        <v>45745</v>
      </c>
    </row>
    <row r="821" spans="1:27" x14ac:dyDescent="0.25">
      <c r="A821" t="s">
        <v>1725</v>
      </c>
      <c r="B821" s="1">
        <v>45746</v>
      </c>
      <c r="C821" t="s">
        <v>59</v>
      </c>
      <c r="D821" t="s">
        <v>1726</v>
      </c>
      <c r="E821" t="s">
        <v>29</v>
      </c>
      <c r="F821">
        <v>18</v>
      </c>
      <c r="G821" t="s">
        <v>70</v>
      </c>
      <c r="H821" t="s">
        <v>79</v>
      </c>
      <c r="I821" t="s">
        <v>49</v>
      </c>
      <c r="J821" t="s">
        <v>33</v>
      </c>
      <c r="K821" t="s">
        <v>34</v>
      </c>
      <c r="L821">
        <v>8</v>
      </c>
      <c r="M821">
        <v>5</v>
      </c>
      <c r="N821" t="s">
        <v>72</v>
      </c>
      <c r="O821" t="s">
        <v>36</v>
      </c>
      <c r="P821" t="s">
        <v>37</v>
      </c>
      <c r="Q821">
        <v>12770.64</v>
      </c>
      <c r="R821">
        <v>1040.23</v>
      </c>
      <c r="S821">
        <v>2.4</v>
      </c>
      <c r="T821" t="s">
        <v>64</v>
      </c>
      <c r="U821" t="s">
        <v>87</v>
      </c>
      <c r="V821" t="s">
        <v>83</v>
      </c>
      <c r="W821" t="s">
        <v>101</v>
      </c>
      <c r="X821" t="s">
        <v>42</v>
      </c>
      <c r="Y821" t="s">
        <v>75</v>
      </c>
      <c r="Z821" t="s">
        <v>4089</v>
      </c>
      <c r="AA821" s="9">
        <f>Table1[[#This Row],[Date]]</f>
        <v>45746</v>
      </c>
    </row>
    <row r="822" spans="1:27" x14ac:dyDescent="0.25">
      <c r="A822" t="s">
        <v>1727</v>
      </c>
      <c r="B822" s="1">
        <v>45747</v>
      </c>
      <c r="C822" t="s">
        <v>27</v>
      </c>
      <c r="D822" t="s">
        <v>1728</v>
      </c>
      <c r="E822" t="s">
        <v>91</v>
      </c>
      <c r="F822">
        <v>66</v>
      </c>
      <c r="G822" t="s">
        <v>30</v>
      </c>
      <c r="H822" t="s">
        <v>4087</v>
      </c>
      <c r="I822" t="s">
        <v>32</v>
      </c>
      <c r="J822" t="s">
        <v>33</v>
      </c>
      <c r="K822" t="s">
        <v>71</v>
      </c>
      <c r="L822">
        <v>7</v>
      </c>
      <c r="M822">
        <v>3</v>
      </c>
      <c r="N822" t="s">
        <v>51</v>
      </c>
      <c r="O822" t="s">
        <v>73</v>
      </c>
      <c r="P822" t="s">
        <v>53</v>
      </c>
      <c r="Q822">
        <v>28604.639999999999</v>
      </c>
      <c r="R822">
        <v>4380.7</v>
      </c>
      <c r="S822">
        <v>4.5999999999999996</v>
      </c>
      <c r="T822" t="s">
        <v>38</v>
      </c>
      <c r="U822" t="s">
        <v>65</v>
      </c>
      <c r="V822" t="s">
        <v>55</v>
      </c>
      <c r="W822" t="s">
        <v>56</v>
      </c>
      <c r="X822" t="s">
        <v>57</v>
      </c>
      <c r="Y822" t="s">
        <v>75</v>
      </c>
      <c r="Z822" t="s">
        <v>4089</v>
      </c>
      <c r="AA822" s="9">
        <f>Table1[[#This Row],[Date]]</f>
        <v>45747</v>
      </c>
    </row>
    <row r="823" spans="1:27" x14ac:dyDescent="0.25">
      <c r="A823" t="s">
        <v>1729</v>
      </c>
      <c r="B823" s="1">
        <v>45748</v>
      </c>
      <c r="C823" t="s">
        <v>45</v>
      </c>
      <c r="D823" t="s">
        <v>1730</v>
      </c>
      <c r="E823" t="s">
        <v>61</v>
      </c>
      <c r="F823">
        <v>62</v>
      </c>
      <c r="G823" t="s">
        <v>70</v>
      </c>
      <c r="H823" t="s">
        <v>4087</v>
      </c>
      <c r="I823" t="s">
        <v>32</v>
      </c>
      <c r="J823" t="s">
        <v>33</v>
      </c>
      <c r="K823" t="s">
        <v>71</v>
      </c>
      <c r="L823">
        <v>6</v>
      </c>
      <c r="M823">
        <v>5</v>
      </c>
      <c r="N823" t="s">
        <v>80</v>
      </c>
      <c r="O823" t="s">
        <v>36</v>
      </c>
      <c r="P823" t="s">
        <v>53</v>
      </c>
      <c r="Q823">
        <v>49403.83</v>
      </c>
      <c r="R823">
        <v>2628.94</v>
      </c>
      <c r="S823">
        <v>4</v>
      </c>
      <c r="T823" t="s">
        <v>92</v>
      </c>
      <c r="U823" t="s">
        <v>87</v>
      </c>
      <c r="V823" t="s">
        <v>83</v>
      </c>
      <c r="W823" t="s">
        <v>101</v>
      </c>
      <c r="X823" t="s">
        <v>57</v>
      </c>
      <c r="Y823" t="s">
        <v>75</v>
      </c>
      <c r="Z823" t="s">
        <v>88</v>
      </c>
      <c r="AA823" s="9">
        <f>Table1[[#This Row],[Date]]</f>
        <v>45748</v>
      </c>
    </row>
    <row r="824" spans="1:27" x14ac:dyDescent="0.25">
      <c r="A824" t="s">
        <v>1731</v>
      </c>
      <c r="B824" s="1">
        <v>45749</v>
      </c>
      <c r="C824" t="s">
        <v>103</v>
      </c>
      <c r="D824" t="s">
        <v>1732</v>
      </c>
      <c r="E824" t="s">
        <v>29</v>
      </c>
      <c r="F824">
        <v>21</v>
      </c>
      <c r="G824" t="s">
        <v>70</v>
      </c>
      <c r="H824" t="s">
        <v>4088</v>
      </c>
      <c r="I824" t="s">
        <v>49</v>
      </c>
      <c r="J824" t="s">
        <v>33</v>
      </c>
      <c r="K824" t="s">
        <v>118</v>
      </c>
      <c r="L824">
        <v>3</v>
      </c>
      <c r="M824">
        <v>5</v>
      </c>
      <c r="N824" t="s">
        <v>72</v>
      </c>
      <c r="O824" t="s">
        <v>73</v>
      </c>
      <c r="P824" t="s">
        <v>53</v>
      </c>
      <c r="Q824">
        <v>40224.9</v>
      </c>
      <c r="R824">
        <v>4446.45</v>
      </c>
      <c r="S824">
        <v>4.9000000000000004</v>
      </c>
      <c r="T824" t="s">
        <v>38</v>
      </c>
      <c r="U824" t="s">
        <v>65</v>
      </c>
      <c r="V824" t="s">
        <v>40</v>
      </c>
      <c r="W824" t="s">
        <v>56</v>
      </c>
      <c r="X824" t="s">
        <v>42</v>
      </c>
      <c r="Y824" t="s">
        <v>66</v>
      </c>
      <c r="Z824" t="s">
        <v>76</v>
      </c>
      <c r="AA824" s="9">
        <f>Table1[[#This Row],[Date]]</f>
        <v>45749</v>
      </c>
    </row>
    <row r="825" spans="1:27" x14ac:dyDescent="0.25">
      <c r="A825" t="s">
        <v>1733</v>
      </c>
      <c r="B825" s="1">
        <v>45750</v>
      </c>
      <c r="C825" t="s">
        <v>27</v>
      </c>
      <c r="D825" t="s">
        <v>1734</v>
      </c>
      <c r="E825" t="s">
        <v>69</v>
      </c>
      <c r="F825">
        <v>24</v>
      </c>
      <c r="G825" t="s">
        <v>70</v>
      </c>
      <c r="H825" t="s">
        <v>48</v>
      </c>
      <c r="I825" t="s">
        <v>49</v>
      </c>
      <c r="J825" t="s">
        <v>33</v>
      </c>
      <c r="K825" t="s">
        <v>50</v>
      </c>
      <c r="L825">
        <v>9</v>
      </c>
      <c r="M825">
        <v>3</v>
      </c>
      <c r="N825" t="s">
        <v>72</v>
      </c>
      <c r="O825" t="s">
        <v>36</v>
      </c>
      <c r="P825" t="s">
        <v>37</v>
      </c>
      <c r="Q825">
        <v>49688.27</v>
      </c>
      <c r="R825">
        <v>1649.14</v>
      </c>
      <c r="S825">
        <v>3.4</v>
      </c>
      <c r="T825" t="s">
        <v>64</v>
      </c>
      <c r="U825" t="s">
        <v>93</v>
      </c>
      <c r="V825" t="s">
        <v>40</v>
      </c>
      <c r="W825" t="s">
        <v>41</v>
      </c>
      <c r="X825" t="s">
        <v>57</v>
      </c>
      <c r="Y825" t="s">
        <v>75</v>
      </c>
      <c r="Z825" t="s">
        <v>76</v>
      </c>
      <c r="AA825" s="9">
        <f>Table1[[#This Row],[Date]]</f>
        <v>45750</v>
      </c>
    </row>
    <row r="826" spans="1:27" x14ac:dyDescent="0.25">
      <c r="A826" t="s">
        <v>1735</v>
      </c>
      <c r="B826" s="1">
        <v>45751</v>
      </c>
      <c r="C826" t="s">
        <v>45</v>
      </c>
      <c r="D826" t="s">
        <v>1736</v>
      </c>
      <c r="E826" t="s">
        <v>91</v>
      </c>
      <c r="F826">
        <v>66</v>
      </c>
      <c r="G826" t="s">
        <v>30</v>
      </c>
      <c r="H826" t="s">
        <v>79</v>
      </c>
      <c r="I826" t="s">
        <v>49</v>
      </c>
      <c r="J826" t="s">
        <v>33</v>
      </c>
      <c r="K826" t="s">
        <v>34</v>
      </c>
      <c r="L826">
        <v>14</v>
      </c>
      <c r="M826">
        <v>1</v>
      </c>
      <c r="N826" t="s">
        <v>72</v>
      </c>
      <c r="O826" t="s">
        <v>73</v>
      </c>
      <c r="P826" t="s">
        <v>82</v>
      </c>
      <c r="Q826">
        <v>48510.02</v>
      </c>
      <c r="R826">
        <v>310.26</v>
      </c>
      <c r="S826">
        <v>2</v>
      </c>
      <c r="T826" t="s">
        <v>64</v>
      </c>
      <c r="U826" t="s">
        <v>39</v>
      </c>
      <c r="V826" t="s">
        <v>55</v>
      </c>
      <c r="W826" t="s">
        <v>56</v>
      </c>
      <c r="X826" t="s">
        <v>42</v>
      </c>
      <c r="Y826" t="s">
        <v>113</v>
      </c>
      <c r="Z826" t="s">
        <v>94</v>
      </c>
      <c r="AA826" s="9">
        <f>Table1[[#This Row],[Date]]</f>
        <v>45751</v>
      </c>
    </row>
    <row r="827" spans="1:27" x14ac:dyDescent="0.25">
      <c r="A827" t="s">
        <v>1737</v>
      </c>
      <c r="B827" s="1">
        <v>45752</v>
      </c>
      <c r="C827" t="s">
        <v>45</v>
      </c>
      <c r="D827" t="s">
        <v>1738</v>
      </c>
      <c r="E827" t="s">
        <v>61</v>
      </c>
      <c r="F827">
        <v>26</v>
      </c>
      <c r="G827" t="s">
        <v>62</v>
      </c>
      <c r="H827" t="s">
        <v>4088</v>
      </c>
      <c r="I827" t="s">
        <v>49</v>
      </c>
      <c r="J827" t="s">
        <v>33</v>
      </c>
      <c r="K827" t="s">
        <v>118</v>
      </c>
      <c r="L827">
        <v>8</v>
      </c>
      <c r="M827">
        <v>3</v>
      </c>
      <c r="N827" t="s">
        <v>51</v>
      </c>
      <c r="O827" t="s">
        <v>81</v>
      </c>
      <c r="P827" t="s">
        <v>82</v>
      </c>
      <c r="Q827">
        <v>26008.36</v>
      </c>
      <c r="R827">
        <v>2379.88</v>
      </c>
      <c r="S827">
        <v>2.2999999999999998</v>
      </c>
      <c r="T827" t="s">
        <v>64</v>
      </c>
      <c r="U827" t="s">
        <v>93</v>
      </c>
      <c r="V827" t="s">
        <v>40</v>
      </c>
      <c r="W827" t="s">
        <v>41</v>
      </c>
      <c r="X827" t="s">
        <v>57</v>
      </c>
      <c r="Y827" t="s">
        <v>66</v>
      </c>
      <c r="Z827" t="s">
        <v>4089</v>
      </c>
      <c r="AA827" s="9">
        <f>Table1[[#This Row],[Date]]</f>
        <v>45752</v>
      </c>
    </row>
    <row r="828" spans="1:27" x14ac:dyDescent="0.25">
      <c r="A828" t="s">
        <v>1739</v>
      </c>
      <c r="B828" s="1">
        <v>45753</v>
      </c>
      <c r="C828" t="s">
        <v>27</v>
      </c>
      <c r="D828" t="s">
        <v>1740</v>
      </c>
      <c r="E828" t="s">
        <v>91</v>
      </c>
      <c r="F828">
        <v>53</v>
      </c>
      <c r="G828" t="s">
        <v>30</v>
      </c>
      <c r="H828" t="s">
        <v>31</v>
      </c>
      <c r="I828" t="s">
        <v>32</v>
      </c>
      <c r="J828" t="s">
        <v>33</v>
      </c>
      <c r="K828" t="s">
        <v>100</v>
      </c>
      <c r="L828">
        <v>7</v>
      </c>
      <c r="M828">
        <v>1</v>
      </c>
      <c r="N828" t="s">
        <v>35</v>
      </c>
      <c r="O828" t="s">
        <v>81</v>
      </c>
      <c r="P828" t="s">
        <v>37</v>
      </c>
      <c r="Q828">
        <v>35729.660000000003</v>
      </c>
      <c r="R828">
        <v>1349.19</v>
      </c>
      <c r="S828">
        <v>2.2999999999999998</v>
      </c>
      <c r="T828" t="s">
        <v>64</v>
      </c>
      <c r="U828" t="s">
        <v>87</v>
      </c>
      <c r="V828" t="s">
        <v>55</v>
      </c>
      <c r="W828" t="s">
        <v>101</v>
      </c>
      <c r="X828" t="s">
        <v>42</v>
      </c>
      <c r="Y828" t="s">
        <v>43</v>
      </c>
      <c r="Z828" t="s">
        <v>76</v>
      </c>
      <c r="AA828" s="9">
        <f>Table1[[#This Row],[Date]]</f>
        <v>45753</v>
      </c>
    </row>
    <row r="829" spans="1:27" x14ac:dyDescent="0.25">
      <c r="A829" t="s">
        <v>1741</v>
      </c>
      <c r="B829" s="1">
        <v>45754</v>
      </c>
      <c r="C829" t="s">
        <v>103</v>
      </c>
      <c r="D829" t="s">
        <v>1742</v>
      </c>
      <c r="E829" t="s">
        <v>69</v>
      </c>
      <c r="F829">
        <v>36</v>
      </c>
      <c r="G829" t="s">
        <v>70</v>
      </c>
      <c r="H829" t="s">
        <v>48</v>
      </c>
      <c r="I829" t="s">
        <v>49</v>
      </c>
      <c r="J829" t="s">
        <v>33</v>
      </c>
      <c r="K829" t="s">
        <v>50</v>
      </c>
      <c r="L829">
        <v>6</v>
      </c>
      <c r="M829">
        <v>5</v>
      </c>
      <c r="N829" t="s">
        <v>35</v>
      </c>
      <c r="O829" t="s">
        <v>73</v>
      </c>
      <c r="P829" t="s">
        <v>37</v>
      </c>
      <c r="Q829">
        <v>8190.83</v>
      </c>
      <c r="R829">
        <v>3576.15</v>
      </c>
      <c r="S829">
        <v>2.2999999999999998</v>
      </c>
      <c r="T829" t="s">
        <v>64</v>
      </c>
      <c r="U829" t="s">
        <v>87</v>
      </c>
      <c r="V829" t="s">
        <v>40</v>
      </c>
      <c r="W829" t="s">
        <v>56</v>
      </c>
      <c r="X829" t="s">
        <v>42</v>
      </c>
      <c r="Y829" t="s">
        <v>4089</v>
      </c>
      <c r="Z829" t="s">
        <v>76</v>
      </c>
      <c r="AA829" s="9">
        <f>Table1[[#This Row],[Date]]</f>
        <v>45754</v>
      </c>
    </row>
    <row r="830" spans="1:27" x14ac:dyDescent="0.25">
      <c r="A830" t="s">
        <v>1743</v>
      </c>
      <c r="B830" s="1">
        <v>45755</v>
      </c>
      <c r="C830" t="s">
        <v>27</v>
      </c>
      <c r="D830" t="s">
        <v>1744</v>
      </c>
      <c r="E830" t="s">
        <v>61</v>
      </c>
      <c r="F830">
        <v>18</v>
      </c>
      <c r="G830" t="s">
        <v>70</v>
      </c>
      <c r="H830" t="s">
        <v>4088</v>
      </c>
      <c r="I830" t="s">
        <v>49</v>
      </c>
      <c r="J830" t="s">
        <v>33</v>
      </c>
      <c r="K830" t="s">
        <v>118</v>
      </c>
      <c r="L830">
        <v>6</v>
      </c>
      <c r="M830">
        <v>1</v>
      </c>
      <c r="N830" t="s">
        <v>51</v>
      </c>
      <c r="O830" t="s">
        <v>36</v>
      </c>
      <c r="P830" t="s">
        <v>53</v>
      </c>
      <c r="Q830">
        <v>23733.99</v>
      </c>
      <c r="R830">
        <v>4785.53</v>
      </c>
      <c r="S830">
        <v>3.7</v>
      </c>
      <c r="T830" t="s">
        <v>92</v>
      </c>
      <c r="U830" t="s">
        <v>93</v>
      </c>
      <c r="V830" t="s">
        <v>40</v>
      </c>
      <c r="W830" t="s">
        <v>101</v>
      </c>
      <c r="X830" t="s">
        <v>42</v>
      </c>
      <c r="Y830" t="s">
        <v>66</v>
      </c>
      <c r="Z830" t="s">
        <v>4089</v>
      </c>
      <c r="AA830" s="9">
        <f>Table1[[#This Row],[Date]]</f>
        <v>45755</v>
      </c>
    </row>
    <row r="831" spans="1:27" x14ac:dyDescent="0.25">
      <c r="A831" t="s">
        <v>1745</v>
      </c>
      <c r="B831" s="1">
        <v>45756</v>
      </c>
      <c r="C831" t="s">
        <v>45</v>
      </c>
      <c r="D831" t="s">
        <v>1746</v>
      </c>
      <c r="E831" t="s">
        <v>91</v>
      </c>
      <c r="F831">
        <v>27</v>
      </c>
      <c r="G831" t="s">
        <v>30</v>
      </c>
      <c r="H831" t="s">
        <v>79</v>
      </c>
      <c r="I831" t="s">
        <v>49</v>
      </c>
      <c r="J831" t="s">
        <v>33</v>
      </c>
      <c r="K831" t="s">
        <v>34</v>
      </c>
      <c r="L831">
        <v>10</v>
      </c>
      <c r="M831">
        <v>5</v>
      </c>
      <c r="N831" t="s">
        <v>80</v>
      </c>
      <c r="O831" t="s">
        <v>73</v>
      </c>
      <c r="P831" t="s">
        <v>53</v>
      </c>
      <c r="Q831">
        <v>41023.870000000003</v>
      </c>
      <c r="R831">
        <v>3454.87</v>
      </c>
      <c r="S831">
        <v>3.1</v>
      </c>
      <c r="T831" t="s">
        <v>64</v>
      </c>
      <c r="U831" t="s">
        <v>93</v>
      </c>
      <c r="V831" t="s">
        <v>83</v>
      </c>
      <c r="W831" t="s">
        <v>56</v>
      </c>
      <c r="X831" t="s">
        <v>42</v>
      </c>
      <c r="Y831" t="s">
        <v>66</v>
      </c>
      <c r="Z831" t="s">
        <v>4089</v>
      </c>
      <c r="AA831" s="9">
        <f>Table1[[#This Row],[Date]]</f>
        <v>45756</v>
      </c>
    </row>
    <row r="832" spans="1:27" x14ac:dyDescent="0.25">
      <c r="A832" t="s">
        <v>1747</v>
      </c>
      <c r="B832" s="1">
        <v>45757</v>
      </c>
      <c r="C832" t="s">
        <v>59</v>
      </c>
      <c r="D832" t="s">
        <v>1748</v>
      </c>
      <c r="E832" t="s">
        <v>47</v>
      </c>
      <c r="F832">
        <v>53</v>
      </c>
      <c r="G832" t="s">
        <v>70</v>
      </c>
      <c r="H832" t="s">
        <v>4087</v>
      </c>
      <c r="I832" t="s">
        <v>32</v>
      </c>
      <c r="J832" t="s">
        <v>33</v>
      </c>
      <c r="K832" t="s">
        <v>71</v>
      </c>
      <c r="L832">
        <v>2</v>
      </c>
      <c r="M832">
        <v>1</v>
      </c>
      <c r="N832" t="s">
        <v>80</v>
      </c>
      <c r="O832" t="s">
        <v>52</v>
      </c>
      <c r="P832" t="s">
        <v>53</v>
      </c>
      <c r="Q832">
        <v>26750.76</v>
      </c>
      <c r="R832">
        <v>4434.67</v>
      </c>
      <c r="S832">
        <v>2.5</v>
      </c>
      <c r="T832" t="s">
        <v>97</v>
      </c>
      <c r="U832" t="s">
        <v>87</v>
      </c>
      <c r="V832" t="s">
        <v>83</v>
      </c>
      <c r="W832" t="s">
        <v>101</v>
      </c>
      <c r="X832" t="s">
        <v>57</v>
      </c>
      <c r="Y832" t="s">
        <v>43</v>
      </c>
      <c r="Z832" t="s">
        <v>84</v>
      </c>
      <c r="AA832" s="9">
        <f>Table1[[#This Row],[Date]]</f>
        <v>45757</v>
      </c>
    </row>
    <row r="833" spans="1:27" x14ac:dyDescent="0.25">
      <c r="A833" t="s">
        <v>1749</v>
      </c>
      <c r="B833" s="1">
        <v>45758</v>
      </c>
      <c r="C833" t="s">
        <v>59</v>
      </c>
      <c r="D833" t="s">
        <v>1750</v>
      </c>
      <c r="E833" t="s">
        <v>69</v>
      </c>
      <c r="F833">
        <v>26</v>
      </c>
      <c r="G833" t="s">
        <v>70</v>
      </c>
      <c r="H833" t="s">
        <v>31</v>
      </c>
      <c r="I833" t="s">
        <v>32</v>
      </c>
      <c r="J833" t="s">
        <v>33</v>
      </c>
      <c r="K833" t="s">
        <v>100</v>
      </c>
      <c r="L833">
        <v>10</v>
      </c>
      <c r="M833">
        <v>1</v>
      </c>
      <c r="N833" t="s">
        <v>80</v>
      </c>
      <c r="O833" t="s">
        <v>52</v>
      </c>
      <c r="P833" t="s">
        <v>82</v>
      </c>
      <c r="Q833">
        <v>36026.85</v>
      </c>
      <c r="R833">
        <v>2265.12</v>
      </c>
      <c r="S833">
        <v>1.6</v>
      </c>
      <c r="T833" t="s">
        <v>97</v>
      </c>
      <c r="U833" t="s">
        <v>93</v>
      </c>
      <c r="V833" t="s">
        <v>55</v>
      </c>
      <c r="W833" t="s">
        <v>41</v>
      </c>
      <c r="X833" t="s">
        <v>42</v>
      </c>
      <c r="Y833" t="s">
        <v>75</v>
      </c>
      <c r="Z833" t="s">
        <v>94</v>
      </c>
      <c r="AA833" s="9">
        <f>Table1[[#This Row],[Date]]</f>
        <v>45758</v>
      </c>
    </row>
    <row r="834" spans="1:27" x14ac:dyDescent="0.25">
      <c r="A834" t="s">
        <v>1751</v>
      </c>
      <c r="B834" s="1">
        <v>45759</v>
      </c>
      <c r="C834" t="s">
        <v>27</v>
      </c>
      <c r="D834" t="s">
        <v>1752</v>
      </c>
      <c r="E834" t="s">
        <v>69</v>
      </c>
      <c r="F834">
        <v>62</v>
      </c>
      <c r="G834" t="s">
        <v>30</v>
      </c>
      <c r="H834" t="s">
        <v>79</v>
      </c>
      <c r="I834" t="s">
        <v>49</v>
      </c>
      <c r="J834" t="s">
        <v>33</v>
      </c>
      <c r="K834" t="s">
        <v>34</v>
      </c>
      <c r="L834">
        <v>7</v>
      </c>
      <c r="M834">
        <v>3</v>
      </c>
      <c r="N834" t="s">
        <v>51</v>
      </c>
      <c r="O834" t="s">
        <v>36</v>
      </c>
      <c r="P834" t="s">
        <v>82</v>
      </c>
      <c r="Q834">
        <v>38050.31</v>
      </c>
      <c r="R834">
        <v>3858.2</v>
      </c>
      <c r="S834">
        <v>1.1000000000000001</v>
      </c>
      <c r="T834" t="s">
        <v>54</v>
      </c>
      <c r="U834" t="s">
        <v>65</v>
      </c>
      <c r="V834" t="s">
        <v>83</v>
      </c>
      <c r="W834" t="s">
        <v>56</v>
      </c>
      <c r="X834" t="s">
        <v>42</v>
      </c>
      <c r="Y834" t="s">
        <v>75</v>
      </c>
      <c r="Z834" t="s">
        <v>4089</v>
      </c>
      <c r="AA834" s="9">
        <f>Table1[[#This Row],[Date]]</f>
        <v>45759</v>
      </c>
    </row>
    <row r="835" spans="1:27" x14ac:dyDescent="0.25">
      <c r="A835" t="s">
        <v>1753</v>
      </c>
      <c r="B835" s="1">
        <v>45760</v>
      </c>
      <c r="C835" t="s">
        <v>45</v>
      </c>
      <c r="D835" t="s">
        <v>1754</v>
      </c>
      <c r="E835" t="s">
        <v>69</v>
      </c>
      <c r="F835">
        <v>63</v>
      </c>
      <c r="G835" t="s">
        <v>30</v>
      </c>
      <c r="H835" t="s">
        <v>48</v>
      </c>
      <c r="I835" t="s">
        <v>49</v>
      </c>
      <c r="J835" t="s">
        <v>33</v>
      </c>
      <c r="K835" t="s">
        <v>50</v>
      </c>
      <c r="L835">
        <v>5</v>
      </c>
      <c r="M835">
        <v>1</v>
      </c>
      <c r="N835" t="s">
        <v>35</v>
      </c>
      <c r="O835" t="s">
        <v>73</v>
      </c>
      <c r="P835" t="s">
        <v>37</v>
      </c>
      <c r="Q835">
        <v>14913.05</v>
      </c>
      <c r="R835">
        <v>4215.22</v>
      </c>
      <c r="S835">
        <v>1.9</v>
      </c>
      <c r="T835" t="s">
        <v>54</v>
      </c>
      <c r="U835" t="s">
        <v>65</v>
      </c>
      <c r="V835" t="s">
        <v>74</v>
      </c>
      <c r="W835" t="s">
        <v>101</v>
      </c>
      <c r="X835" t="s">
        <v>42</v>
      </c>
      <c r="Y835" t="s">
        <v>66</v>
      </c>
      <c r="Z835" t="s">
        <v>84</v>
      </c>
      <c r="AA835" s="9">
        <f>Table1[[#This Row],[Date]]</f>
        <v>45760</v>
      </c>
    </row>
    <row r="836" spans="1:27" x14ac:dyDescent="0.25">
      <c r="A836" t="s">
        <v>1755</v>
      </c>
      <c r="B836" s="1">
        <v>45761</v>
      </c>
      <c r="C836" t="s">
        <v>59</v>
      </c>
      <c r="D836" t="s">
        <v>1756</v>
      </c>
      <c r="E836" t="s">
        <v>47</v>
      </c>
      <c r="F836">
        <v>59</v>
      </c>
      <c r="G836" t="s">
        <v>30</v>
      </c>
      <c r="H836" t="s">
        <v>48</v>
      </c>
      <c r="I836" t="s">
        <v>49</v>
      </c>
      <c r="J836" t="s">
        <v>33</v>
      </c>
      <c r="K836" t="s">
        <v>50</v>
      </c>
      <c r="L836">
        <v>11</v>
      </c>
      <c r="M836">
        <v>5</v>
      </c>
      <c r="N836" t="s">
        <v>51</v>
      </c>
      <c r="O836" t="s">
        <v>73</v>
      </c>
      <c r="P836" t="s">
        <v>82</v>
      </c>
      <c r="Q836">
        <v>44157.87</v>
      </c>
      <c r="R836">
        <v>3554.38</v>
      </c>
      <c r="S836">
        <v>1.4</v>
      </c>
      <c r="T836" t="s">
        <v>97</v>
      </c>
      <c r="U836" t="s">
        <v>87</v>
      </c>
      <c r="V836" t="s">
        <v>55</v>
      </c>
      <c r="W836" t="s">
        <v>56</v>
      </c>
      <c r="X836" t="s">
        <v>42</v>
      </c>
      <c r="Y836" t="s">
        <v>75</v>
      </c>
      <c r="Z836" t="s">
        <v>4089</v>
      </c>
      <c r="AA836" s="9">
        <f>Table1[[#This Row],[Date]]</f>
        <v>45761</v>
      </c>
    </row>
    <row r="837" spans="1:27" x14ac:dyDescent="0.25">
      <c r="A837" t="s">
        <v>1757</v>
      </c>
      <c r="B837" s="1">
        <v>45762</v>
      </c>
      <c r="C837" t="s">
        <v>45</v>
      </c>
      <c r="D837" t="s">
        <v>1758</v>
      </c>
      <c r="E837" t="s">
        <v>47</v>
      </c>
      <c r="F837">
        <v>49</v>
      </c>
      <c r="G837" t="s">
        <v>70</v>
      </c>
      <c r="H837" t="s">
        <v>4087</v>
      </c>
      <c r="I837" t="s">
        <v>32</v>
      </c>
      <c r="J837" t="s">
        <v>33</v>
      </c>
      <c r="K837" t="s">
        <v>71</v>
      </c>
      <c r="L837">
        <v>8</v>
      </c>
      <c r="M837">
        <v>3</v>
      </c>
      <c r="N837" t="s">
        <v>35</v>
      </c>
      <c r="O837" t="s">
        <v>81</v>
      </c>
      <c r="P837" t="s">
        <v>53</v>
      </c>
      <c r="Q837">
        <v>24611.65</v>
      </c>
      <c r="R837">
        <v>2538.89</v>
      </c>
      <c r="S837">
        <v>4.0999999999999996</v>
      </c>
      <c r="T837" t="s">
        <v>92</v>
      </c>
      <c r="U837" t="s">
        <v>87</v>
      </c>
      <c r="V837" t="s">
        <v>74</v>
      </c>
      <c r="W837" t="s">
        <v>56</v>
      </c>
      <c r="X837" t="s">
        <v>57</v>
      </c>
      <c r="Y837" t="s">
        <v>66</v>
      </c>
      <c r="Z837" t="s">
        <v>88</v>
      </c>
      <c r="AA837" s="9">
        <f>Table1[[#This Row],[Date]]</f>
        <v>45762</v>
      </c>
    </row>
    <row r="838" spans="1:27" x14ac:dyDescent="0.25">
      <c r="A838" t="s">
        <v>1759</v>
      </c>
      <c r="B838" s="1">
        <v>45763</v>
      </c>
      <c r="C838" t="s">
        <v>27</v>
      </c>
      <c r="D838" t="s">
        <v>1760</v>
      </c>
      <c r="E838" t="s">
        <v>29</v>
      </c>
      <c r="F838">
        <v>49</v>
      </c>
      <c r="G838" t="s">
        <v>70</v>
      </c>
      <c r="H838" t="s">
        <v>4087</v>
      </c>
      <c r="I838" t="s">
        <v>32</v>
      </c>
      <c r="J838" t="s">
        <v>33</v>
      </c>
      <c r="K838" t="s">
        <v>71</v>
      </c>
      <c r="L838">
        <v>10</v>
      </c>
      <c r="M838">
        <v>1</v>
      </c>
      <c r="N838" t="s">
        <v>72</v>
      </c>
      <c r="O838" t="s">
        <v>36</v>
      </c>
      <c r="P838" t="s">
        <v>53</v>
      </c>
      <c r="Q838">
        <v>12878.7</v>
      </c>
      <c r="R838">
        <v>3129.33</v>
      </c>
      <c r="S838">
        <v>1.4</v>
      </c>
      <c r="T838" t="s">
        <v>97</v>
      </c>
      <c r="U838" t="s">
        <v>93</v>
      </c>
      <c r="V838" t="s">
        <v>55</v>
      </c>
      <c r="W838" t="s">
        <v>41</v>
      </c>
      <c r="X838" t="s">
        <v>42</v>
      </c>
      <c r="Y838" t="s">
        <v>4089</v>
      </c>
      <c r="Z838" t="s">
        <v>88</v>
      </c>
      <c r="AA838" s="9">
        <f>Table1[[#This Row],[Date]]</f>
        <v>45763</v>
      </c>
    </row>
    <row r="839" spans="1:27" x14ac:dyDescent="0.25">
      <c r="A839" t="s">
        <v>1761</v>
      </c>
      <c r="B839" s="1">
        <v>45764</v>
      </c>
      <c r="C839" t="s">
        <v>59</v>
      </c>
      <c r="D839" t="s">
        <v>1762</v>
      </c>
      <c r="E839" t="s">
        <v>91</v>
      </c>
      <c r="F839">
        <v>23</v>
      </c>
      <c r="G839" t="s">
        <v>62</v>
      </c>
      <c r="H839" t="s">
        <v>31</v>
      </c>
      <c r="I839" t="s">
        <v>32</v>
      </c>
      <c r="J839" t="s">
        <v>33</v>
      </c>
      <c r="K839" t="s">
        <v>100</v>
      </c>
      <c r="L839">
        <v>6</v>
      </c>
      <c r="M839">
        <v>3</v>
      </c>
      <c r="N839" t="s">
        <v>51</v>
      </c>
      <c r="O839" t="s">
        <v>52</v>
      </c>
      <c r="P839" t="s">
        <v>53</v>
      </c>
      <c r="Q839">
        <v>43674.55</v>
      </c>
      <c r="R839">
        <v>3502.53</v>
      </c>
      <c r="S839">
        <v>3.9</v>
      </c>
      <c r="T839" t="s">
        <v>97</v>
      </c>
      <c r="U839" t="s">
        <v>93</v>
      </c>
      <c r="V839" t="s">
        <v>74</v>
      </c>
      <c r="W839" t="s">
        <v>101</v>
      </c>
      <c r="X839" t="s">
        <v>57</v>
      </c>
      <c r="Y839" t="s">
        <v>4089</v>
      </c>
      <c r="Z839" t="s">
        <v>88</v>
      </c>
      <c r="AA839" s="9">
        <f>Table1[[#This Row],[Date]]</f>
        <v>45764</v>
      </c>
    </row>
    <row r="840" spans="1:27" x14ac:dyDescent="0.25">
      <c r="A840" t="s">
        <v>1763</v>
      </c>
      <c r="B840" s="1">
        <v>45765</v>
      </c>
      <c r="C840" t="s">
        <v>45</v>
      </c>
      <c r="D840" t="s">
        <v>1764</v>
      </c>
      <c r="E840" t="s">
        <v>29</v>
      </c>
      <c r="F840">
        <v>65</v>
      </c>
      <c r="G840" t="s">
        <v>62</v>
      </c>
      <c r="H840" t="s">
        <v>31</v>
      </c>
      <c r="I840" t="s">
        <v>32</v>
      </c>
      <c r="J840" t="s">
        <v>33</v>
      </c>
      <c r="K840" t="s">
        <v>100</v>
      </c>
      <c r="L840">
        <v>6</v>
      </c>
      <c r="M840">
        <v>4</v>
      </c>
      <c r="N840" t="s">
        <v>35</v>
      </c>
      <c r="O840" t="s">
        <v>52</v>
      </c>
      <c r="P840" t="s">
        <v>53</v>
      </c>
      <c r="Q840">
        <v>22637.48</v>
      </c>
      <c r="R840">
        <v>1265.42</v>
      </c>
      <c r="S840">
        <v>2.5</v>
      </c>
      <c r="T840" t="s">
        <v>97</v>
      </c>
      <c r="U840" t="s">
        <v>39</v>
      </c>
      <c r="V840" t="s">
        <v>83</v>
      </c>
      <c r="W840" t="s">
        <v>56</v>
      </c>
      <c r="X840" t="s">
        <v>57</v>
      </c>
      <c r="Y840" t="s">
        <v>43</v>
      </c>
      <c r="Z840" t="s">
        <v>4089</v>
      </c>
      <c r="AA840" s="9">
        <f>Table1[[#This Row],[Date]]</f>
        <v>45765</v>
      </c>
    </row>
    <row r="841" spans="1:27" x14ac:dyDescent="0.25">
      <c r="A841" t="s">
        <v>1765</v>
      </c>
      <c r="B841" s="1">
        <v>45766</v>
      </c>
      <c r="C841" t="s">
        <v>59</v>
      </c>
      <c r="D841" t="s">
        <v>1766</v>
      </c>
      <c r="E841" t="s">
        <v>91</v>
      </c>
      <c r="F841">
        <v>55</v>
      </c>
      <c r="G841" t="s">
        <v>30</v>
      </c>
      <c r="H841" t="s">
        <v>4087</v>
      </c>
      <c r="I841" t="s">
        <v>32</v>
      </c>
      <c r="J841" t="s">
        <v>33</v>
      </c>
      <c r="K841" t="s">
        <v>71</v>
      </c>
      <c r="L841">
        <v>9</v>
      </c>
      <c r="M841">
        <v>3</v>
      </c>
      <c r="N841" t="s">
        <v>72</v>
      </c>
      <c r="O841" t="s">
        <v>36</v>
      </c>
      <c r="P841" t="s">
        <v>53</v>
      </c>
      <c r="Q841">
        <v>38264.68</v>
      </c>
      <c r="R841">
        <v>4047.9</v>
      </c>
      <c r="S841">
        <v>1.3</v>
      </c>
      <c r="T841" t="s">
        <v>54</v>
      </c>
      <c r="U841" t="s">
        <v>65</v>
      </c>
      <c r="V841" t="s">
        <v>83</v>
      </c>
      <c r="W841" t="s">
        <v>56</v>
      </c>
      <c r="X841" t="s">
        <v>57</v>
      </c>
      <c r="Y841" t="s">
        <v>113</v>
      </c>
      <c r="Z841" t="s">
        <v>76</v>
      </c>
      <c r="AA841" s="9">
        <f>Table1[[#This Row],[Date]]</f>
        <v>45766</v>
      </c>
    </row>
    <row r="842" spans="1:27" x14ac:dyDescent="0.25">
      <c r="A842" t="s">
        <v>1767</v>
      </c>
      <c r="B842" s="1">
        <v>45767</v>
      </c>
      <c r="C842" t="s">
        <v>27</v>
      </c>
      <c r="D842" t="s">
        <v>1768</v>
      </c>
      <c r="E842" t="s">
        <v>47</v>
      </c>
      <c r="F842">
        <v>34</v>
      </c>
      <c r="G842" t="s">
        <v>62</v>
      </c>
      <c r="H842" t="s">
        <v>4087</v>
      </c>
      <c r="I842" t="s">
        <v>32</v>
      </c>
      <c r="J842" t="s">
        <v>33</v>
      </c>
      <c r="K842" t="s">
        <v>71</v>
      </c>
      <c r="L842">
        <v>8</v>
      </c>
      <c r="M842">
        <v>4</v>
      </c>
      <c r="N842" t="s">
        <v>72</v>
      </c>
      <c r="O842" t="s">
        <v>52</v>
      </c>
      <c r="P842" t="s">
        <v>63</v>
      </c>
      <c r="Q842">
        <v>28757.55</v>
      </c>
      <c r="R842">
        <v>4751.62</v>
      </c>
      <c r="S842">
        <v>4.3</v>
      </c>
      <c r="T842" t="s">
        <v>92</v>
      </c>
      <c r="U842" t="s">
        <v>87</v>
      </c>
      <c r="V842" t="s">
        <v>40</v>
      </c>
      <c r="W842" t="s">
        <v>56</v>
      </c>
      <c r="X842" t="s">
        <v>42</v>
      </c>
      <c r="Y842" t="s">
        <v>113</v>
      </c>
      <c r="Z842" t="s">
        <v>76</v>
      </c>
      <c r="AA842" s="9">
        <f>Table1[[#This Row],[Date]]</f>
        <v>45767</v>
      </c>
    </row>
    <row r="843" spans="1:27" x14ac:dyDescent="0.25">
      <c r="A843" t="s">
        <v>1769</v>
      </c>
      <c r="B843" s="1">
        <v>45768</v>
      </c>
      <c r="C843" t="s">
        <v>45</v>
      </c>
      <c r="D843" t="s">
        <v>1770</v>
      </c>
      <c r="E843" t="s">
        <v>47</v>
      </c>
      <c r="F843">
        <v>27</v>
      </c>
      <c r="G843" t="s">
        <v>70</v>
      </c>
      <c r="H843" t="s">
        <v>48</v>
      </c>
      <c r="I843" t="s">
        <v>49</v>
      </c>
      <c r="J843" t="s">
        <v>33</v>
      </c>
      <c r="K843" t="s">
        <v>50</v>
      </c>
      <c r="L843">
        <v>14</v>
      </c>
      <c r="M843">
        <v>4</v>
      </c>
      <c r="N843" t="s">
        <v>51</v>
      </c>
      <c r="O843" t="s">
        <v>36</v>
      </c>
      <c r="P843" t="s">
        <v>37</v>
      </c>
      <c r="Q843">
        <v>20947.97</v>
      </c>
      <c r="R843">
        <v>2326.1999999999998</v>
      </c>
      <c r="S843">
        <v>3.3</v>
      </c>
      <c r="T843" t="s">
        <v>97</v>
      </c>
      <c r="U843" t="s">
        <v>87</v>
      </c>
      <c r="V843" t="s">
        <v>74</v>
      </c>
      <c r="W843" t="s">
        <v>56</v>
      </c>
      <c r="X843" t="s">
        <v>57</v>
      </c>
      <c r="Y843" t="s">
        <v>75</v>
      </c>
      <c r="Z843" t="s">
        <v>88</v>
      </c>
      <c r="AA843" s="9">
        <f>Table1[[#This Row],[Date]]</f>
        <v>45768</v>
      </c>
    </row>
    <row r="844" spans="1:27" x14ac:dyDescent="0.25">
      <c r="A844" t="s">
        <v>1771</v>
      </c>
      <c r="B844" s="1">
        <v>45769</v>
      </c>
      <c r="C844" t="s">
        <v>59</v>
      </c>
      <c r="D844" t="s">
        <v>1772</v>
      </c>
      <c r="E844" t="s">
        <v>29</v>
      </c>
      <c r="F844">
        <v>67</v>
      </c>
      <c r="G844" t="s">
        <v>62</v>
      </c>
      <c r="H844" t="s">
        <v>4087</v>
      </c>
      <c r="I844" t="s">
        <v>32</v>
      </c>
      <c r="J844" t="s">
        <v>33</v>
      </c>
      <c r="K844" t="s">
        <v>71</v>
      </c>
      <c r="L844">
        <v>14</v>
      </c>
      <c r="M844">
        <v>3</v>
      </c>
      <c r="N844" t="s">
        <v>35</v>
      </c>
      <c r="O844" t="s">
        <v>52</v>
      </c>
      <c r="P844" t="s">
        <v>37</v>
      </c>
      <c r="Q844">
        <v>41064.19</v>
      </c>
      <c r="R844">
        <v>3505.34</v>
      </c>
      <c r="S844">
        <v>1.9</v>
      </c>
      <c r="T844" t="s">
        <v>54</v>
      </c>
      <c r="U844" t="s">
        <v>87</v>
      </c>
      <c r="V844" t="s">
        <v>40</v>
      </c>
      <c r="W844" t="s">
        <v>56</v>
      </c>
      <c r="X844" t="s">
        <v>42</v>
      </c>
      <c r="Y844" t="s">
        <v>113</v>
      </c>
      <c r="Z844" t="s">
        <v>94</v>
      </c>
      <c r="AA844" s="9">
        <f>Table1[[#This Row],[Date]]</f>
        <v>45769</v>
      </c>
    </row>
    <row r="845" spans="1:27" x14ac:dyDescent="0.25">
      <c r="A845" t="s">
        <v>1773</v>
      </c>
      <c r="B845" s="1">
        <v>45770</v>
      </c>
      <c r="C845" t="s">
        <v>27</v>
      </c>
      <c r="D845" t="s">
        <v>1774</v>
      </c>
      <c r="E845" t="s">
        <v>61</v>
      </c>
      <c r="F845">
        <v>44</v>
      </c>
      <c r="G845" t="s">
        <v>70</v>
      </c>
      <c r="H845" t="s">
        <v>4088</v>
      </c>
      <c r="I845" t="s">
        <v>49</v>
      </c>
      <c r="J845" t="s">
        <v>33</v>
      </c>
      <c r="K845" t="s">
        <v>118</v>
      </c>
      <c r="L845">
        <v>9</v>
      </c>
      <c r="M845">
        <v>5</v>
      </c>
      <c r="N845" t="s">
        <v>72</v>
      </c>
      <c r="O845" t="s">
        <v>52</v>
      </c>
      <c r="P845" t="s">
        <v>82</v>
      </c>
      <c r="Q845">
        <v>30470.09</v>
      </c>
      <c r="R845">
        <v>3685.13</v>
      </c>
      <c r="S845">
        <v>4.5999999999999996</v>
      </c>
      <c r="T845" t="s">
        <v>97</v>
      </c>
      <c r="U845" t="s">
        <v>87</v>
      </c>
      <c r="V845" t="s">
        <v>55</v>
      </c>
      <c r="W845" t="s">
        <v>101</v>
      </c>
      <c r="X845" t="s">
        <v>42</v>
      </c>
      <c r="Y845" t="s">
        <v>4089</v>
      </c>
      <c r="Z845" t="s">
        <v>84</v>
      </c>
      <c r="AA845" s="9">
        <f>Table1[[#This Row],[Date]]</f>
        <v>45770</v>
      </c>
    </row>
    <row r="846" spans="1:27" x14ac:dyDescent="0.25">
      <c r="A846" t="s">
        <v>1775</v>
      </c>
      <c r="B846" s="1">
        <v>45771</v>
      </c>
      <c r="C846" t="s">
        <v>59</v>
      </c>
      <c r="D846" t="s">
        <v>1776</v>
      </c>
      <c r="E846" t="s">
        <v>29</v>
      </c>
      <c r="F846">
        <v>67</v>
      </c>
      <c r="G846" t="s">
        <v>30</v>
      </c>
      <c r="H846" t="s">
        <v>79</v>
      </c>
      <c r="I846" t="s">
        <v>49</v>
      </c>
      <c r="J846" t="s">
        <v>33</v>
      </c>
      <c r="K846" t="s">
        <v>34</v>
      </c>
      <c r="L846">
        <v>12</v>
      </c>
      <c r="M846">
        <v>5</v>
      </c>
      <c r="N846" t="s">
        <v>51</v>
      </c>
      <c r="O846" t="s">
        <v>36</v>
      </c>
      <c r="P846" t="s">
        <v>53</v>
      </c>
      <c r="Q846">
        <v>21356.42</v>
      </c>
      <c r="R846">
        <v>3311.24</v>
      </c>
      <c r="S846">
        <v>1.2</v>
      </c>
      <c r="T846" t="s">
        <v>54</v>
      </c>
      <c r="U846" t="s">
        <v>39</v>
      </c>
      <c r="V846" t="s">
        <v>74</v>
      </c>
      <c r="W846" t="s">
        <v>56</v>
      </c>
      <c r="X846" t="s">
        <v>42</v>
      </c>
      <c r="Y846" t="s">
        <v>43</v>
      </c>
      <c r="Z846" t="s">
        <v>88</v>
      </c>
      <c r="AA846" s="9">
        <f>Table1[[#This Row],[Date]]</f>
        <v>45771</v>
      </c>
    </row>
    <row r="847" spans="1:27" x14ac:dyDescent="0.25">
      <c r="A847" t="s">
        <v>1777</v>
      </c>
      <c r="B847" s="1">
        <v>45772</v>
      </c>
      <c r="C847" t="s">
        <v>59</v>
      </c>
      <c r="D847" t="s">
        <v>1778</v>
      </c>
      <c r="E847" t="s">
        <v>91</v>
      </c>
      <c r="F847">
        <v>52</v>
      </c>
      <c r="G847" t="s">
        <v>30</v>
      </c>
      <c r="H847" t="s">
        <v>4087</v>
      </c>
      <c r="I847" t="s">
        <v>32</v>
      </c>
      <c r="J847" t="s">
        <v>33</v>
      </c>
      <c r="K847" t="s">
        <v>71</v>
      </c>
      <c r="L847">
        <v>13</v>
      </c>
      <c r="M847">
        <v>5</v>
      </c>
      <c r="N847" t="s">
        <v>72</v>
      </c>
      <c r="O847" t="s">
        <v>36</v>
      </c>
      <c r="P847" t="s">
        <v>63</v>
      </c>
      <c r="Q847">
        <v>8151.1</v>
      </c>
      <c r="R847">
        <v>2735.58</v>
      </c>
      <c r="S847">
        <v>1.8</v>
      </c>
      <c r="T847" t="s">
        <v>54</v>
      </c>
      <c r="U847" t="s">
        <v>65</v>
      </c>
      <c r="V847" t="s">
        <v>40</v>
      </c>
      <c r="W847" t="s">
        <v>56</v>
      </c>
      <c r="X847" t="s">
        <v>57</v>
      </c>
      <c r="Y847" t="s">
        <v>4089</v>
      </c>
      <c r="Z847" t="s">
        <v>84</v>
      </c>
      <c r="AA847" s="9">
        <f>Table1[[#This Row],[Date]]</f>
        <v>45772</v>
      </c>
    </row>
    <row r="848" spans="1:27" x14ac:dyDescent="0.25">
      <c r="A848" t="s">
        <v>1779</v>
      </c>
      <c r="B848" s="1">
        <v>45773</v>
      </c>
      <c r="C848" t="s">
        <v>103</v>
      </c>
      <c r="D848" t="s">
        <v>1780</v>
      </c>
      <c r="E848" t="s">
        <v>29</v>
      </c>
      <c r="F848">
        <v>69</v>
      </c>
      <c r="G848" t="s">
        <v>70</v>
      </c>
      <c r="H848" t="s">
        <v>31</v>
      </c>
      <c r="I848" t="s">
        <v>32</v>
      </c>
      <c r="J848" t="s">
        <v>33</v>
      </c>
      <c r="K848" t="s">
        <v>100</v>
      </c>
      <c r="L848">
        <v>11</v>
      </c>
      <c r="M848">
        <v>2</v>
      </c>
      <c r="N848" t="s">
        <v>80</v>
      </c>
      <c r="O848" t="s">
        <v>52</v>
      </c>
      <c r="P848" t="s">
        <v>53</v>
      </c>
      <c r="Q848">
        <v>45085.93</v>
      </c>
      <c r="R848">
        <v>4408.24</v>
      </c>
      <c r="S848">
        <v>4</v>
      </c>
      <c r="T848" t="s">
        <v>92</v>
      </c>
      <c r="U848" t="s">
        <v>39</v>
      </c>
      <c r="V848" t="s">
        <v>55</v>
      </c>
      <c r="W848" t="s">
        <v>56</v>
      </c>
      <c r="X848" t="s">
        <v>42</v>
      </c>
      <c r="Y848" t="s">
        <v>66</v>
      </c>
      <c r="Z848" t="s">
        <v>84</v>
      </c>
      <c r="AA848" s="9">
        <f>Table1[[#This Row],[Date]]</f>
        <v>45773</v>
      </c>
    </row>
    <row r="849" spans="1:27" x14ac:dyDescent="0.25">
      <c r="A849" t="s">
        <v>1781</v>
      </c>
      <c r="B849" s="1">
        <v>45774</v>
      </c>
      <c r="C849" t="s">
        <v>103</v>
      </c>
      <c r="D849" t="s">
        <v>1782</v>
      </c>
      <c r="E849" t="s">
        <v>69</v>
      </c>
      <c r="F849">
        <v>38</v>
      </c>
      <c r="G849" t="s">
        <v>62</v>
      </c>
      <c r="H849" t="s">
        <v>4088</v>
      </c>
      <c r="I849" t="s">
        <v>49</v>
      </c>
      <c r="J849" t="s">
        <v>33</v>
      </c>
      <c r="K849" t="s">
        <v>118</v>
      </c>
      <c r="L849">
        <v>3</v>
      </c>
      <c r="M849">
        <v>4</v>
      </c>
      <c r="N849" t="s">
        <v>51</v>
      </c>
      <c r="O849" t="s">
        <v>52</v>
      </c>
      <c r="P849" t="s">
        <v>53</v>
      </c>
      <c r="Q849">
        <v>4667.07</v>
      </c>
      <c r="R849">
        <v>2244.63</v>
      </c>
      <c r="S849">
        <v>3.8</v>
      </c>
      <c r="T849" t="s">
        <v>92</v>
      </c>
      <c r="U849" t="s">
        <v>65</v>
      </c>
      <c r="V849" t="s">
        <v>74</v>
      </c>
      <c r="W849" t="s">
        <v>101</v>
      </c>
      <c r="X849" t="s">
        <v>57</v>
      </c>
      <c r="Y849" t="s">
        <v>75</v>
      </c>
      <c r="Z849" t="s">
        <v>88</v>
      </c>
      <c r="AA849" s="9">
        <f>Table1[[#This Row],[Date]]</f>
        <v>45774</v>
      </c>
    </row>
    <row r="850" spans="1:27" x14ac:dyDescent="0.25">
      <c r="A850" t="s">
        <v>1783</v>
      </c>
      <c r="B850" s="1">
        <v>45775</v>
      </c>
      <c r="C850" t="s">
        <v>27</v>
      </c>
      <c r="D850" t="s">
        <v>1784</v>
      </c>
      <c r="E850" t="s">
        <v>91</v>
      </c>
      <c r="F850">
        <v>42</v>
      </c>
      <c r="G850" t="s">
        <v>30</v>
      </c>
      <c r="H850" t="s">
        <v>31</v>
      </c>
      <c r="I850" t="s">
        <v>32</v>
      </c>
      <c r="J850" t="s">
        <v>33</v>
      </c>
      <c r="K850" t="s">
        <v>100</v>
      </c>
      <c r="L850">
        <v>10</v>
      </c>
      <c r="M850">
        <v>3</v>
      </c>
      <c r="N850" t="s">
        <v>72</v>
      </c>
      <c r="O850" t="s">
        <v>81</v>
      </c>
      <c r="P850" t="s">
        <v>82</v>
      </c>
      <c r="Q850">
        <v>43569.81</v>
      </c>
      <c r="R850">
        <v>305.51</v>
      </c>
      <c r="S850">
        <v>2.2000000000000002</v>
      </c>
      <c r="T850" t="s">
        <v>64</v>
      </c>
      <c r="U850" t="s">
        <v>87</v>
      </c>
      <c r="V850" t="s">
        <v>40</v>
      </c>
      <c r="W850" t="s">
        <v>56</v>
      </c>
      <c r="X850" t="s">
        <v>57</v>
      </c>
      <c r="Y850" t="s">
        <v>75</v>
      </c>
      <c r="Z850" t="s">
        <v>76</v>
      </c>
      <c r="AA850" s="9">
        <f>Table1[[#This Row],[Date]]</f>
        <v>45775</v>
      </c>
    </row>
    <row r="851" spans="1:27" x14ac:dyDescent="0.25">
      <c r="A851" t="s">
        <v>1785</v>
      </c>
      <c r="B851" s="1">
        <v>45776</v>
      </c>
      <c r="C851" t="s">
        <v>103</v>
      </c>
      <c r="D851" t="s">
        <v>1786</v>
      </c>
      <c r="E851" t="s">
        <v>91</v>
      </c>
      <c r="F851">
        <v>45</v>
      </c>
      <c r="G851" t="s">
        <v>30</v>
      </c>
      <c r="H851" t="s">
        <v>4088</v>
      </c>
      <c r="I851" t="s">
        <v>49</v>
      </c>
      <c r="J851" t="s">
        <v>33</v>
      </c>
      <c r="K851" t="s">
        <v>118</v>
      </c>
      <c r="L851">
        <v>4</v>
      </c>
      <c r="M851">
        <v>5</v>
      </c>
      <c r="N851" t="s">
        <v>51</v>
      </c>
      <c r="O851" t="s">
        <v>73</v>
      </c>
      <c r="P851" t="s">
        <v>63</v>
      </c>
      <c r="Q851">
        <v>19918.189999999999</v>
      </c>
      <c r="R851">
        <v>4222.78</v>
      </c>
      <c r="S851">
        <v>1.2</v>
      </c>
      <c r="T851" t="s">
        <v>54</v>
      </c>
      <c r="U851" t="s">
        <v>65</v>
      </c>
      <c r="V851" t="s">
        <v>74</v>
      </c>
      <c r="W851" t="s">
        <v>56</v>
      </c>
      <c r="X851" t="s">
        <v>57</v>
      </c>
      <c r="Y851" t="s">
        <v>113</v>
      </c>
      <c r="Z851" t="s">
        <v>94</v>
      </c>
      <c r="AA851" s="9">
        <f>Table1[[#This Row],[Date]]</f>
        <v>45776</v>
      </c>
    </row>
    <row r="852" spans="1:27" x14ac:dyDescent="0.25">
      <c r="A852" t="s">
        <v>1787</v>
      </c>
      <c r="B852" s="1">
        <v>45777</v>
      </c>
      <c r="C852" t="s">
        <v>27</v>
      </c>
      <c r="D852" t="s">
        <v>1788</v>
      </c>
      <c r="E852" t="s">
        <v>61</v>
      </c>
      <c r="F852">
        <v>64</v>
      </c>
      <c r="G852" t="s">
        <v>62</v>
      </c>
      <c r="H852" t="s">
        <v>4087</v>
      </c>
      <c r="I852" t="s">
        <v>32</v>
      </c>
      <c r="J852" t="s">
        <v>33</v>
      </c>
      <c r="K852" t="s">
        <v>71</v>
      </c>
      <c r="L852">
        <v>7</v>
      </c>
      <c r="M852">
        <v>5</v>
      </c>
      <c r="N852" t="s">
        <v>51</v>
      </c>
      <c r="O852" t="s">
        <v>36</v>
      </c>
      <c r="P852" t="s">
        <v>63</v>
      </c>
      <c r="Q852">
        <v>33048.92</v>
      </c>
      <c r="R852">
        <v>3369.91</v>
      </c>
      <c r="S852">
        <v>4.4000000000000004</v>
      </c>
      <c r="T852" t="s">
        <v>92</v>
      </c>
      <c r="U852" t="s">
        <v>87</v>
      </c>
      <c r="V852" t="s">
        <v>74</v>
      </c>
      <c r="W852" t="s">
        <v>41</v>
      </c>
      <c r="X852" t="s">
        <v>57</v>
      </c>
      <c r="Y852" t="s">
        <v>66</v>
      </c>
      <c r="Z852" t="s">
        <v>88</v>
      </c>
      <c r="AA852" s="9">
        <f>Table1[[#This Row],[Date]]</f>
        <v>45777</v>
      </c>
    </row>
    <row r="853" spans="1:27" x14ac:dyDescent="0.25">
      <c r="A853" t="s">
        <v>1789</v>
      </c>
      <c r="B853" s="1">
        <v>45778</v>
      </c>
      <c r="C853" t="s">
        <v>103</v>
      </c>
      <c r="D853" t="s">
        <v>1790</v>
      </c>
      <c r="E853" t="s">
        <v>47</v>
      </c>
      <c r="F853">
        <v>32</v>
      </c>
      <c r="G853" t="s">
        <v>62</v>
      </c>
      <c r="H853" t="s">
        <v>79</v>
      </c>
      <c r="I853" t="s">
        <v>49</v>
      </c>
      <c r="J853" t="s">
        <v>33</v>
      </c>
      <c r="K853" t="s">
        <v>34</v>
      </c>
      <c r="L853">
        <v>7</v>
      </c>
      <c r="M853">
        <v>3</v>
      </c>
      <c r="N853" t="s">
        <v>35</v>
      </c>
      <c r="O853" t="s">
        <v>36</v>
      </c>
      <c r="P853" t="s">
        <v>37</v>
      </c>
      <c r="Q853">
        <v>46343.39</v>
      </c>
      <c r="R853">
        <v>4246.29</v>
      </c>
      <c r="S853">
        <v>2.2999999999999998</v>
      </c>
      <c r="T853" t="s">
        <v>64</v>
      </c>
      <c r="U853" t="s">
        <v>39</v>
      </c>
      <c r="V853" t="s">
        <v>40</v>
      </c>
      <c r="W853" t="s">
        <v>41</v>
      </c>
      <c r="X853" t="s">
        <v>42</v>
      </c>
      <c r="Y853" t="s">
        <v>113</v>
      </c>
      <c r="Z853" t="s">
        <v>84</v>
      </c>
      <c r="AA853" s="9">
        <f>Table1[[#This Row],[Date]]</f>
        <v>45778</v>
      </c>
    </row>
    <row r="854" spans="1:27" x14ac:dyDescent="0.25">
      <c r="A854" t="s">
        <v>1791</v>
      </c>
      <c r="B854" s="1">
        <v>45779</v>
      </c>
      <c r="C854" t="s">
        <v>59</v>
      </c>
      <c r="D854" t="s">
        <v>1792</v>
      </c>
      <c r="E854" t="s">
        <v>91</v>
      </c>
      <c r="F854">
        <v>21</v>
      </c>
      <c r="G854" t="s">
        <v>70</v>
      </c>
      <c r="H854" t="s">
        <v>31</v>
      </c>
      <c r="I854" t="s">
        <v>32</v>
      </c>
      <c r="J854" t="s">
        <v>33</v>
      </c>
      <c r="K854" t="s">
        <v>100</v>
      </c>
      <c r="L854">
        <v>3</v>
      </c>
      <c r="M854">
        <v>4</v>
      </c>
      <c r="N854" t="s">
        <v>35</v>
      </c>
      <c r="O854" t="s">
        <v>73</v>
      </c>
      <c r="P854" t="s">
        <v>53</v>
      </c>
      <c r="Q854">
        <v>10130.209999999999</v>
      </c>
      <c r="R854">
        <v>692.74</v>
      </c>
      <c r="S854">
        <v>1.8</v>
      </c>
      <c r="T854" t="s">
        <v>97</v>
      </c>
      <c r="U854" t="s">
        <v>65</v>
      </c>
      <c r="V854" t="s">
        <v>83</v>
      </c>
      <c r="W854" t="s">
        <v>56</v>
      </c>
      <c r="X854" t="s">
        <v>42</v>
      </c>
      <c r="Y854" t="s">
        <v>113</v>
      </c>
      <c r="Z854" t="s">
        <v>4089</v>
      </c>
      <c r="AA854" s="9">
        <f>Table1[[#This Row],[Date]]</f>
        <v>45779</v>
      </c>
    </row>
    <row r="855" spans="1:27" x14ac:dyDescent="0.25">
      <c r="A855" t="s">
        <v>1793</v>
      </c>
      <c r="B855" s="1">
        <v>45780</v>
      </c>
      <c r="C855" t="s">
        <v>27</v>
      </c>
      <c r="D855" t="s">
        <v>1794</v>
      </c>
      <c r="E855" t="s">
        <v>47</v>
      </c>
      <c r="F855">
        <v>46</v>
      </c>
      <c r="G855" t="s">
        <v>62</v>
      </c>
      <c r="H855" t="s">
        <v>4088</v>
      </c>
      <c r="I855" t="s">
        <v>49</v>
      </c>
      <c r="J855" t="s">
        <v>33</v>
      </c>
      <c r="K855" t="s">
        <v>118</v>
      </c>
      <c r="L855">
        <v>13</v>
      </c>
      <c r="M855">
        <v>3</v>
      </c>
      <c r="N855" t="s">
        <v>72</v>
      </c>
      <c r="O855" t="s">
        <v>81</v>
      </c>
      <c r="P855" t="s">
        <v>63</v>
      </c>
      <c r="Q855">
        <v>29646.67</v>
      </c>
      <c r="R855">
        <v>153.76</v>
      </c>
      <c r="S855">
        <v>3.1</v>
      </c>
      <c r="T855" t="s">
        <v>97</v>
      </c>
      <c r="U855" t="s">
        <v>93</v>
      </c>
      <c r="V855" t="s">
        <v>83</v>
      </c>
      <c r="W855" t="s">
        <v>56</v>
      </c>
      <c r="X855" t="s">
        <v>42</v>
      </c>
      <c r="Y855" t="s">
        <v>113</v>
      </c>
      <c r="Z855" t="s">
        <v>4089</v>
      </c>
      <c r="AA855" s="9">
        <f>Table1[[#This Row],[Date]]</f>
        <v>45780</v>
      </c>
    </row>
    <row r="856" spans="1:27" x14ac:dyDescent="0.25">
      <c r="A856" t="s">
        <v>1795</v>
      </c>
      <c r="B856" s="1">
        <v>45781</v>
      </c>
      <c r="C856" t="s">
        <v>27</v>
      </c>
      <c r="D856" t="s">
        <v>1796</v>
      </c>
      <c r="E856" t="s">
        <v>29</v>
      </c>
      <c r="F856">
        <v>26</v>
      </c>
      <c r="G856" t="s">
        <v>62</v>
      </c>
      <c r="H856" t="s">
        <v>48</v>
      </c>
      <c r="I856" t="s">
        <v>49</v>
      </c>
      <c r="J856" t="s">
        <v>33</v>
      </c>
      <c r="K856" t="s">
        <v>50</v>
      </c>
      <c r="L856">
        <v>14</v>
      </c>
      <c r="M856">
        <v>2</v>
      </c>
      <c r="N856" t="s">
        <v>51</v>
      </c>
      <c r="O856" t="s">
        <v>52</v>
      </c>
      <c r="P856" t="s">
        <v>37</v>
      </c>
      <c r="Q856">
        <v>38928.339999999997</v>
      </c>
      <c r="R856">
        <v>4671.87</v>
      </c>
      <c r="S856">
        <v>4.5999999999999996</v>
      </c>
      <c r="T856" t="s">
        <v>38</v>
      </c>
      <c r="U856" t="s">
        <v>65</v>
      </c>
      <c r="V856" t="s">
        <v>40</v>
      </c>
      <c r="W856" t="s">
        <v>41</v>
      </c>
      <c r="X856" t="s">
        <v>42</v>
      </c>
      <c r="Y856" t="s">
        <v>66</v>
      </c>
      <c r="Z856" t="s">
        <v>84</v>
      </c>
      <c r="AA856" s="9">
        <f>Table1[[#This Row],[Date]]</f>
        <v>45781</v>
      </c>
    </row>
    <row r="857" spans="1:27" x14ac:dyDescent="0.25">
      <c r="A857" t="s">
        <v>1797</v>
      </c>
      <c r="B857" s="1">
        <v>45782</v>
      </c>
      <c r="C857" t="s">
        <v>59</v>
      </c>
      <c r="D857" t="s">
        <v>1798</v>
      </c>
      <c r="E857" t="s">
        <v>69</v>
      </c>
      <c r="F857">
        <v>44</v>
      </c>
      <c r="G857" t="s">
        <v>62</v>
      </c>
      <c r="H857" t="s">
        <v>4087</v>
      </c>
      <c r="I857" t="s">
        <v>32</v>
      </c>
      <c r="J857" t="s">
        <v>33</v>
      </c>
      <c r="K857" t="s">
        <v>71</v>
      </c>
      <c r="L857">
        <v>8</v>
      </c>
      <c r="M857">
        <v>2</v>
      </c>
      <c r="N857" t="s">
        <v>51</v>
      </c>
      <c r="O857" t="s">
        <v>52</v>
      </c>
      <c r="P857" t="s">
        <v>63</v>
      </c>
      <c r="Q857">
        <v>38606.44</v>
      </c>
      <c r="R857">
        <v>738.64</v>
      </c>
      <c r="S857">
        <v>1.2</v>
      </c>
      <c r="T857" t="s">
        <v>54</v>
      </c>
      <c r="U857" t="s">
        <v>87</v>
      </c>
      <c r="V857" t="s">
        <v>55</v>
      </c>
      <c r="W857" t="s">
        <v>101</v>
      </c>
      <c r="X857" t="s">
        <v>42</v>
      </c>
      <c r="Y857" t="s">
        <v>113</v>
      </c>
      <c r="Z857" t="s">
        <v>88</v>
      </c>
      <c r="AA857" s="9">
        <f>Table1[[#This Row],[Date]]</f>
        <v>45782</v>
      </c>
    </row>
    <row r="858" spans="1:27" x14ac:dyDescent="0.25">
      <c r="A858" t="s">
        <v>1799</v>
      </c>
      <c r="B858" s="1">
        <v>45783</v>
      </c>
      <c r="C858" t="s">
        <v>27</v>
      </c>
      <c r="D858" t="s">
        <v>1800</v>
      </c>
      <c r="E858" t="s">
        <v>61</v>
      </c>
      <c r="F858">
        <v>43</v>
      </c>
      <c r="G858" t="s">
        <v>70</v>
      </c>
      <c r="H858" t="s">
        <v>79</v>
      </c>
      <c r="I858" t="s">
        <v>49</v>
      </c>
      <c r="J858" t="s">
        <v>33</v>
      </c>
      <c r="K858" t="s">
        <v>34</v>
      </c>
      <c r="L858">
        <v>10</v>
      </c>
      <c r="M858">
        <v>3</v>
      </c>
      <c r="N858" t="s">
        <v>80</v>
      </c>
      <c r="O858" t="s">
        <v>81</v>
      </c>
      <c r="P858" t="s">
        <v>53</v>
      </c>
      <c r="Q858">
        <v>27704.7</v>
      </c>
      <c r="R858">
        <v>4048.26</v>
      </c>
      <c r="S858">
        <v>4.0999999999999996</v>
      </c>
      <c r="T858" t="s">
        <v>92</v>
      </c>
      <c r="U858" t="s">
        <v>93</v>
      </c>
      <c r="V858" t="s">
        <v>40</v>
      </c>
      <c r="W858" t="s">
        <v>101</v>
      </c>
      <c r="X858" t="s">
        <v>57</v>
      </c>
      <c r="Y858" t="s">
        <v>75</v>
      </c>
      <c r="Z858" t="s">
        <v>76</v>
      </c>
      <c r="AA858" s="9">
        <f>Table1[[#This Row],[Date]]</f>
        <v>45783</v>
      </c>
    </row>
    <row r="859" spans="1:27" x14ac:dyDescent="0.25">
      <c r="A859" t="s">
        <v>1801</v>
      </c>
      <c r="B859" s="1">
        <v>45784</v>
      </c>
      <c r="C859" t="s">
        <v>27</v>
      </c>
      <c r="D859" t="s">
        <v>1802</v>
      </c>
      <c r="E859" t="s">
        <v>47</v>
      </c>
      <c r="F859">
        <v>36</v>
      </c>
      <c r="G859" t="s">
        <v>70</v>
      </c>
      <c r="H859" t="s">
        <v>4087</v>
      </c>
      <c r="I859" t="s">
        <v>32</v>
      </c>
      <c r="J859" t="s">
        <v>33</v>
      </c>
      <c r="K859" t="s">
        <v>71</v>
      </c>
      <c r="L859">
        <v>13</v>
      </c>
      <c r="M859">
        <v>4</v>
      </c>
      <c r="N859" t="s">
        <v>51</v>
      </c>
      <c r="O859" t="s">
        <v>81</v>
      </c>
      <c r="P859" t="s">
        <v>37</v>
      </c>
      <c r="Q859">
        <v>32362.75</v>
      </c>
      <c r="R859">
        <v>4116.05</v>
      </c>
      <c r="S859">
        <v>3.3</v>
      </c>
      <c r="T859" t="s">
        <v>64</v>
      </c>
      <c r="U859" t="s">
        <v>87</v>
      </c>
      <c r="V859" t="s">
        <v>40</v>
      </c>
      <c r="W859" t="s">
        <v>41</v>
      </c>
      <c r="X859" t="s">
        <v>57</v>
      </c>
      <c r="Y859" t="s">
        <v>113</v>
      </c>
      <c r="Z859" t="s">
        <v>88</v>
      </c>
      <c r="AA859" s="9">
        <f>Table1[[#This Row],[Date]]</f>
        <v>45784</v>
      </c>
    </row>
    <row r="860" spans="1:27" x14ac:dyDescent="0.25">
      <c r="A860" t="s">
        <v>1803</v>
      </c>
      <c r="B860" s="1">
        <v>45785</v>
      </c>
      <c r="C860" t="s">
        <v>103</v>
      </c>
      <c r="D860" t="s">
        <v>1804</v>
      </c>
      <c r="E860" t="s">
        <v>91</v>
      </c>
      <c r="F860">
        <v>45</v>
      </c>
      <c r="G860" t="s">
        <v>30</v>
      </c>
      <c r="H860" t="s">
        <v>48</v>
      </c>
      <c r="I860" t="s">
        <v>49</v>
      </c>
      <c r="J860" t="s">
        <v>33</v>
      </c>
      <c r="K860" t="s">
        <v>50</v>
      </c>
      <c r="L860">
        <v>11</v>
      </c>
      <c r="M860">
        <v>5</v>
      </c>
      <c r="N860" t="s">
        <v>35</v>
      </c>
      <c r="O860" t="s">
        <v>73</v>
      </c>
      <c r="P860" t="s">
        <v>63</v>
      </c>
      <c r="Q860">
        <v>38603.769999999997</v>
      </c>
      <c r="R860">
        <v>3543.53</v>
      </c>
      <c r="S860">
        <v>2.7</v>
      </c>
      <c r="T860" t="s">
        <v>97</v>
      </c>
      <c r="U860" t="s">
        <v>93</v>
      </c>
      <c r="V860" t="s">
        <v>74</v>
      </c>
      <c r="W860" t="s">
        <v>56</v>
      </c>
      <c r="X860" t="s">
        <v>57</v>
      </c>
      <c r="Y860" t="s">
        <v>66</v>
      </c>
      <c r="Z860" t="s">
        <v>94</v>
      </c>
      <c r="AA860" s="9">
        <f>Table1[[#This Row],[Date]]</f>
        <v>45785</v>
      </c>
    </row>
    <row r="861" spans="1:27" x14ac:dyDescent="0.25">
      <c r="A861" t="s">
        <v>1805</v>
      </c>
      <c r="B861" s="1">
        <v>45786</v>
      </c>
      <c r="C861" t="s">
        <v>27</v>
      </c>
      <c r="D861" t="s">
        <v>1806</v>
      </c>
      <c r="E861" t="s">
        <v>47</v>
      </c>
      <c r="F861">
        <v>34</v>
      </c>
      <c r="G861" t="s">
        <v>70</v>
      </c>
      <c r="H861" t="s">
        <v>79</v>
      </c>
      <c r="I861" t="s">
        <v>49</v>
      </c>
      <c r="J861" t="s">
        <v>33</v>
      </c>
      <c r="K861" t="s">
        <v>34</v>
      </c>
      <c r="L861">
        <v>12</v>
      </c>
      <c r="M861">
        <v>2</v>
      </c>
      <c r="N861" t="s">
        <v>51</v>
      </c>
      <c r="O861" t="s">
        <v>73</v>
      </c>
      <c r="P861" t="s">
        <v>82</v>
      </c>
      <c r="Q861">
        <v>42528.3</v>
      </c>
      <c r="R861">
        <v>656.31</v>
      </c>
      <c r="S861">
        <v>4</v>
      </c>
      <c r="T861" t="s">
        <v>92</v>
      </c>
      <c r="U861" t="s">
        <v>93</v>
      </c>
      <c r="V861" t="s">
        <v>83</v>
      </c>
      <c r="W861" t="s">
        <v>41</v>
      </c>
      <c r="X861" t="s">
        <v>42</v>
      </c>
      <c r="Y861" t="s">
        <v>66</v>
      </c>
      <c r="Z861" t="s">
        <v>4089</v>
      </c>
      <c r="AA861" s="9">
        <f>Table1[[#This Row],[Date]]</f>
        <v>45786</v>
      </c>
    </row>
    <row r="862" spans="1:27" x14ac:dyDescent="0.25">
      <c r="A862" t="s">
        <v>1807</v>
      </c>
      <c r="B862" s="1">
        <v>45787</v>
      </c>
      <c r="C862" t="s">
        <v>45</v>
      </c>
      <c r="D862" t="s">
        <v>1808</v>
      </c>
      <c r="E862" t="s">
        <v>91</v>
      </c>
      <c r="F862">
        <v>60</v>
      </c>
      <c r="G862" t="s">
        <v>30</v>
      </c>
      <c r="H862" t="s">
        <v>48</v>
      </c>
      <c r="I862" t="s">
        <v>49</v>
      </c>
      <c r="J862" t="s">
        <v>33</v>
      </c>
      <c r="K862" t="s">
        <v>50</v>
      </c>
      <c r="L862">
        <v>2</v>
      </c>
      <c r="M862">
        <v>2</v>
      </c>
      <c r="N862" t="s">
        <v>35</v>
      </c>
      <c r="O862" t="s">
        <v>52</v>
      </c>
      <c r="P862" t="s">
        <v>63</v>
      </c>
      <c r="Q862">
        <v>38805.22</v>
      </c>
      <c r="R862">
        <v>3336.99</v>
      </c>
      <c r="S862">
        <v>4.9000000000000004</v>
      </c>
      <c r="T862" t="s">
        <v>97</v>
      </c>
      <c r="U862" t="s">
        <v>65</v>
      </c>
      <c r="V862" t="s">
        <v>83</v>
      </c>
      <c r="W862" t="s">
        <v>101</v>
      </c>
      <c r="X862" t="s">
        <v>57</v>
      </c>
      <c r="Y862" t="s">
        <v>4089</v>
      </c>
      <c r="Z862" t="s">
        <v>84</v>
      </c>
      <c r="AA862" s="9">
        <f>Table1[[#This Row],[Date]]</f>
        <v>45787</v>
      </c>
    </row>
    <row r="863" spans="1:27" x14ac:dyDescent="0.25">
      <c r="A863" t="s">
        <v>1809</v>
      </c>
      <c r="B863" s="1">
        <v>45788</v>
      </c>
      <c r="C863" t="s">
        <v>59</v>
      </c>
      <c r="D863" t="s">
        <v>1810</v>
      </c>
      <c r="E863" t="s">
        <v>47</v>
      </c>
      <c r="F863">
        <v>58</v>
      </c>
      <c r="G863" t="s">
        <v>62</v>
      </c>
      <c r="H863" t="s">
        <v>4087</v>
      </c>
      <c r="I863" t="s">
        <v>32</v>
      </c>
      <c r="J863" t="s">
        <v>33</v>
      </c>
      <c r="K863" t="s">
        <v>71</v>
      </c>
      <c r="L863">
        <v>9</v>
      </c>
      <c r="M863">
        <v>4</v>
      </c>
      <c r="N863" t="s">
        <v>80</v>
      </c>
      <c r="O863" t="s">
        <v>81</v>
      </c>
      <c r="P863" t="s">
        <v>53</v>
      </c>
      <c r="Q863">
        <v>19638.23</v>
      </c>
      <c r="R863">
        <v>4445.43</v>
      </c>
      <c r="S863">
        <v>1.9</v>
      </c>
      <c r="T863" t="s">
        <v>54</v>
      </c>
      <c r="U863" t="s">
        <v>65</v>
      </c>
      <c r="V863" t="s">
        <v>83</v>
      </c>
      <c r="W863" t="s">
        <v>41</v>
      </c>
      <c r="X863" t="s">
        <v>42</v>
      </c>
      <c r="Y863" t="s">
        <v>113</v>
      </c>
      <c r="Z863" t="s">
        <v>76</v>
      </c>
      <c r="AA863" s="9">
        <f>Table1[[#This Row],[Date]]</f>
        <v>45788</v>
      </c>
    </row>
    <row r="864" spans="1:27" x14ac:dyDescent="0.25">
      <c r="A864" t="s">
        <v>1811</v>
      </c>
      <c r="B864" s="1">
        <v>45789</v>
      </c>
      <c r="C864" t="s">
        <v>103</v>
      </c>
      <c r="D864" t="s">
        <v>1812</v>
      </c>
      <c r="E864" t="s">
        <v>91</v>
      </c>
      <c r="F864">
        <v>59</v>
      </c>
      <c r="G864" t="s">
        <v>30</v>
      </c>
      <c r="H864" t="s">
        <v>4088</v>
      </c>
      <c r="I864" t="s">
        <v>49</v>
      </c>
      <c r="J864" t="s">
        <v>33</v>
      </c>
      <c r="K864" t="s">
        <v>118</v>
      </c>
      <c r="L864">
        <v>3</v>
      </c>
      <c r="M864">
        <v>2</v>
      </c>
      <c r="N864" t="s">
        <v>72</v>
      </c>
      <c r="O864" t="s">
        <v>81</v>
      </c>
      <c r="P864" t="s">
        <v>82</v>
      </c>
      <c r="Q864">
        <v>49846.14</v>
      </c>
      <c r="R864">
        <v>2127.66</v>
      </c>
      <c r="S864">
        <v>1.6</v>
      </c>
      <c r="T864" t="s">
        <v>97</v>
      </c>
      <c r="U864" t="s">
        <v>93</v>
      </c>
      <c r="V864" t="s">
        <v>83</v>
      </c>
      <c r="W864" t="s">
        <v>101</v>
      </c>
      <c r="X864" t="s">
        <v>57</v>
      </c>
      <c r="Y864" t="s">
        <v>66</v>
      </c>
      <c r="Z864" t="s">
        <v>88</v>
      </c>
      <c r="AA864" s="9">
        <f>Table1[[#This Row],[Date]]</f>
        <v>45789</v>
      </c>
    </row>
    <row r="865" spans="1:27" x14ac:dyDescent="0.25">
      <c r="A865" t="s">
        <v>1813</v>
      </c>
      <c r="B865" s="1">
        <v>45790</v>
      </c>
      <c r="C865" t="s">
        <v>103</v>
      </c>
      <c r="D865" t="s">
        <v>1814</v>
      </c>
      <c r="E865" t="s">
        <v>29</v>
      </c>
      <c r="F865">
        <v>67</v>
      </c>
      <c r="G865" t="s">
        <v>30</v>
      </c>
      <c r="H865" t="s">
        <v>4087</v>
      </c>
      <c r="I865" t="s">
        <v>32</v>
      </c>
      <c r="J865" t="s">
        <v>33</v>
      </c>
      <c r="K865" t="s">
        <v>71</v>
      </c>
      <c r="L865">
        <v>2</v>
      </c>
      <c r="M865">
        <v>2</v>
      </c>
      <c r="N865" t="s">
        <v>35</v>
      </c>
      <c r="O865" t="s">
        <v>52</v>
      </c>
      <c r="P865" t="s">
        <v>63</v>
      </c>
      <c r="Q865">
        <v>23421.63</v>
      </c>
      <c r="R865">
        <v>2067.58</v>
      </c>
      <c r="S865">
        <v>4.7</v>
      </c>
      <c r="T865" t="s">
        <v>38</v>
      </c>
      <c r="U865" t="s">
        <v>93</v>
      </c>
      <c r="V865" t="s">
        <v>40</v>
      </c>
      <c r="W865" t="s">
        <v>56</v>
      </c>
      <c r="X865" t="s">
        <v>57</v>
      </c>
      <c r="Y865" t="s">
        <v>113</v>
      </c>
      <c r="Z865" t="s">
        <v>94</v>
      </c>
      <c r="AA865" s="9">
        <f>Table1[[#This Row],[Date]]</f>
        <v>45790</v>
      </c>
    </row>
    <row r="866" spans="1:27" x14ac:dyDescent="0.25">
      <c r="A866" t="s">
        <v>1815</v>
      </c>
      <c r="B866" s="1">
        <v>45791</v>
      </c>
      <c r="C866" t="s">
        <v>45</v>
      </c>
      <c r="D866" t="s">
        <v>1816</v>
      </c>
      <c r="E866" t="s">
        <v>91</v>
      </c>
      <c r="F866">
        <v>37</v>
      </c>
      <c r="G866" t="s">
        <v>62</v>
      </c>
      <c r="H866" t="s">
        <v>4087</v>
      </c>
      <c r="I866" t="s">
        <v>32</v>
      </c>
      <c r="J866" t="s">
        <v>33</v>
      </c>
      <c r="K866" t="s">
        <v>71</v>
      </c>
      <c r="L866">
        <v>9</v>
      </c>
      <c r="M866">
        <v>4</v>
      </c>
      <c r="N866" t="s">
        <v>72</v>
      </c>
      <c r="O866" t="s">
        <v>52</v>
      </c>
      <c r="P866" t="s">
        <v>63</v>
      </c>
      <c r="Q866">
        <v>4149.84</v>
      </c>
      <c r="R866">
        <v>2214.29</v>
      </c>
      <c r="S866">
        <v>3.7</v>
      </c>
      <c r="T866" t="s">
        <v>92</v>
      </c>
      <c r="U866" t="s">
        <v>93</v>
      </c>
      <c r="V866" t="s">
        <v>74</v>
      </c>
      <c r="W866" t="s">
        <v>56</v>
      </c>
      <c r="X866" t="s">
        <v>57</v>
      </c>
      <c r="Y866" t="s">
        <v>43</v>
      </c>
      <c r="Z866" t="s">
        <v>88</v>
      </c>
      <c r="AA866" s="9">
        <f>Table1[[#This Row],[Date]]</f>
        <v>45791</v>
      </c>
    </row>
    <row r="867" spans="1:27" x14ac:dyDescent="0.25">
      <c r="A867" t="s">
        <v>1817</v>
      </c>
      <c r="B867" s="1">
        <v>45792</v>
      </c>
      <c r="C867" t="s">
        <v>59</v>
      </c>
      <c r="D867" t="s">
        <v>1818</v>
      </c>
      <c r="E867" t="s">
        <v>91</v>
      </c>
      <c r="F867">
        <v>62</v>
      </c>
      <c r="G867" t="s">
        <v>30</v>
      </c>
      <c r="H867" t="s">
        <v>4087</v>
      </c>
      <c r="I867" t="s">
        <v>32</v>
      </c>
      <c r="J867" t="s">
        <v>33</v>
      </c>
      <c r="K867" t="s">
        <v>71</v>
      </c>
      <c r="L867">
        <v>3</v>
      </c>
      <c r="M867">
        <v>3</v>
      </c>
      <c r="N867" t="s">
        <v>72</v>
      </c>
      <c r="O867" t="s">
        <v>52</v>
      </c>
      <c r="P867" t="s">
        <v>37</v>
      </c>
      <c r="Q867">
        <v>20043</v>
      </c>
      <c r="R867">
        <v>411.36</v>
      </c>
      <c r="S867">
        <v>2.8</v>
      </c>
      <c r="T867" t="s">
        <v>64</v>
      </c>
      <c r="U867" t="s">
        <v>87</v>
      </c>
      <c r="V867" t="s">
        <v>83</v>
      </c>
      <c r="W867" t="s">
        <v>56</v>
      </c>
      <c r="X867" t="s">
        <v>42</v>
      </c>
      <c r="Y867" t="s">
        <v>75</v>
      </c>
      <c r="Z867" t="s">
        <v>94</v>
      </c>
      <c r="AA867" s="9">
        <f>Table1[[#This Row],[Date]]</f>
        <v>45792</v>
      </c>
    </row>
    <row r="868" spans="1:27" x14ac:dyDescent="0.25">
      <c r="A868" t="s">
        <v>1819</v>
      </c>
      <c r="B868" s="1">
        <v>45793</v>
      </c>
      <c r="C868" t="s">
        <v>59</v>
      </c>
      <c r="D868" t="s">
        <v>1820</v>
      </c>
      <c r="E868" t="s">
        <v>69</v>
      </c>
      <c r="F868">
        <v>57</v>
      </c>
      <c r="G868" t="s">
        <v>70</v>
      </c>
      <c r="H868" t="s">
        <v>31</v>
      </c>
      <c r="I868" t="s">
        <v>32</v>
      </c>
      <c r="J868" t="s">
        <v>33</v>
      </c>
      <c r="K868" t="s">
        <v>100</v>
      </c>
      <c r="L868">
        <v>7</v>
      </c>
      <c r="M868">
        <v>5</v>
      </c>
      <c r="N868" t="s">
        <v>72</v>
      </c>
      <c r="O868" t="s">
        <v>52</v>
      </c>
      <c r="P868" t="s">
        <v>53</v>
      </c>
      <c r="Q868">
        <v>9005.7999999999993</v>
      </c>
      <c r="R868">
        <v>4460.13</v>
      </c>
      <c r="S868">
        <v>3.3</v>
      </c>
      <c r="T868" t="s">
        <v>64</v>
      </c>
      <c r="U868" t="s">
        <v>65</v>
      </c>
      <c r="V868" t="s">
        <v>83</v>
      </c>
      <c r="W868" t="s">
        <v>101</v>
      </c>
      <c r="X868" t="s">
        <v>42</v>
      </c>
      <c r="Y868" t="s">
        <v>75</v>
      </c>
      <c r="Z868" t="s">
        <v>88</v>
      </c>
      <c r="AA868" s="9">
        <f>Table1[[#This Row],[Date]]</f>
        <v>45793</v>
      </c>
    </row>
    <row r="869" spans="1:27" x14ac:dyDescent="0.25">
      <c r="A869" t="s">
        <v>1821</v>
      </c>
      <c r="B869" s="1">
        <v>45794</v>
      </c>
      <c r="C869" t="s">
        <v>103</v>
      </c>
      <c r="D869" t="s">
        <v>1822</v>
      </c>
      <c r="E869" t="s">
        <v>91</v>
      </c>
      <c r="F869">
        <v>56</v>
      </c>
      <c r="G869" t="s">
        <v>70</v>
      </c>
      <c r="H869" t="s">
        <v>48</v>
      </c>
      <c r="I869" t="s">
        <v>49</v>
      </c>
      <c r="J869" t="s">
        <v>33</v>
      </c>
      <c r="K869" t="s">
        <v>50</v>
      </c>
      <c r="L869">
        <v>7</v>
      </c>
      <c r="M869">
        <v>5</v>
      </c>
      <c r="N869" t="s">
        <v>72</v>
      </c>
      <c r="O869" t="s">
        <v>52</v>
      </c>
      <c r="P869" t="s">
        <v>63</v>
      </c>
      <c r="Q869">
        <v>8707.7999999999993</v>
      </c>
      <c r="R869">
        <v>4345.91</v>
      </c>
      <c r="S869">
        <v>4</v>
      </c>
      <c r="T869" t="s">
        <v>97</v>
      </c>
      <c r="U869" t="s">
        <v>87</v>
      </c>
      <c r="V869" t="s">
        <v>74</v>
      </c>
      <c r="W869" t="s">
        <v>41</v>
      </c>
      <c r="X869" t="s">
        <v>42</v>
      </c>
      <c r="Y869" t="s">
        <v>113</v>
      </c>
      <c r="Z869" t="s">
        <v>76</v>
      </c>
      <c r="AA869" s="9">
        <f>Table1[[#This Row],[Date]]</f>
        <v>45794</v>
      </c>
    </row>
    <row r="870" spans="1:27" x14ac:dyDescent="0.25">
      <c r="A870" t="s">
        <v>1823</v>
      </c>
      <c r="B870" s="1">
        <v>45795</v>
      </c>
      <c r="C870" t="s">
        <v>27</v>
      </c>
      <c r="D870" t="s">
        <v>1824</v>
      </c>
      <c r="E870" t="s">
        <v>69</v>
      </c>
      <c r="F870">
        <v>66</v>
      </c>
      <c r="G870" t="s">
        <v>70</v>
      </c>
      <c r="H870" t="s">
        <v>48</v>
      </c>
      <c r="I870" t="s">
        <v>49</v>
      </c>
      <c r="J870" t="s">
        <v>33</v>
      </c>
      <c r="K870" t="s">
        <v>50</v>
      </c>
      <c r="L870">
        <v>6</v>
      </c>
      <c r="M870">
        <v>2</v>
      </c>
      <c r="N870" t="s">
        <v>35</v>
      </c>
      <c r="O870" t="s">
        <v>73</v>
      </c>
      <c r="P870" t="s">
        <v>63</v>
      </c>
      <c r="Q870">
        <v>16232.15</v>
      </c>
      <c r="R870">
        <v>4989.55</v>
      </c>
      <c r="S870">
        <v>4.0999999999999996</v>
      </c>
      <c r="T870" t="s">
        <v>92</v>
      </c>
      <c r="U870" t="s">
        <v>65</v>
      </c>
      <c r="V870" t="s">
        <v>40</v>
      </c>
      <c r="W870" t="s">
        <v>56</v>
      </c>
      <c r="X870" t="s">
        <v>42</v>
      </c>
      <c r="Y870" t="s">
        <v>75</v>
      </c>
      <c r="Z870" t="s">
        <v>76</v>
      </c>
      <c r="AA870" s="9">
        <f>Table1[[#This Row],[Date]]</f>
        <v>45795</v>
      </c>
    </row>
    <row r="871" spans="1:27" x14ac:dyDescent="0.25">
      <c r="A871" t="s">
        <v>1825</v>
      </c>
      <c r="B871" s="1">
        <v>45796</v>
      </c>
      <c r="C871" t="s">
        <v>103</v>
      </c>
      <c r="D871" t="s">
        <v>1826</v>
      </c>
      <c r="E871" t="s">
        <v>61</v>
      </c>
      <c r="F871">
        <v>40</v>
      </c>
      <c r="G871" t="s">
        <v>70</v>
      </c>
      <c r="H871" t="s">
        <v>48</v>
      </c>
      <c r="I871" t="s">
        <v>49</v>
      </c>
      <c r="J871" t="s">
        <v>33</v>
      </c>
      <c r="K871" t="s">
        <v>50</v>
      </c>
      <c r="L871">
        <v>9</v>
      </c>
      <c r="M871">
        <v>5</v>
      </c>
      <c r="N871" t="s">
        <v>80</v>
      </c>
      <c r="O871" t="s">
        <v>52</v>
      </c>
      <c r="P871" t="s">
        <v>63</v>
      </c>
      <c r="Q871">
        <v>5508.65</v>
      </c>
      <c r="R871">
        <v>2925.92</v>
      </c>
      <c r="S871">
        <v>4.7</v>
      </c>
      <c r="T871" t="s">
        <v>38</v>
      </c>
      <c r="U871" t="s">
        <v>39</v>
      </c>
      <c r="V871" t="s">
        <v>40</v>
      </c>
      <c r="W871" t="s">
        <v>101</v>
      </c>
      <c r="X871" t="s">
        <v>57</v>
      </c>
      <c r="Y871" t="s">
        <v>75</v>
      </c>
      <c r="Z871" t="s">
        <v>84</v>
      </c>
      <c r="AA871" s="9">
        <f>Table1[[#This Row],[Date]]</f>
        <v>45796</v>
      </c>
    </row>
    <row r="872" spans="1:27" x14ac:dyDescent="0.25">
      <c r="A872" t="s">
        <v>1827</v>
      </c>
      <c r="B872" s="1">
        <v>45797</v>
      </c>
      <c r="C872" t="s">
        <v>59</v>
      </c>
      <c r="D872" t="s">
        <v>1828</v>
      </c>
      <c r="E872" t="s">
        <v>69</v>
      </c>
      <c r="F872">
        <v>64</v>
      </c>
      <c r="G872" t="s">
        <v>30</v>
      </c>
      <c r="H872" t="s">
        <v>31</v>
      </c>
      <c r="I872" t="s">
        <v>32</v>
      </c>
      <c r="J872" t="s">
        <v>33</v>
      </c>
      <c r="K872" t="s">
        <v>100</v>
      </c>
      <c r="L872">
        <v>4</v>
      </c>
      <c r="M872">
        <v>3</v>
      </c>
      <c r="N872" t="s">
        <v>51</v>
      </c>
      <c r="O872" t="s">
        <v>81</v>
      </c>
      <c r="P872" t="s">
        <v>53</v>
      </c>
      <c r="Q872">
        <v>35360.07</v>
      </c>
      <c r="R872">
        <v>3755.96</v>
      </c>
      <c r="S872">
        <v>2.7</v>
      </c>
      <c r="T872" t="s">
        <v>97</v>
      </c>
      <c r="U872" t="s">
        <v>87</v>
      </c>
      <c r="V872" t="s">
        <v>40</v>
      </c>
      <c r="W872" t="s">
        <v>56</v>
      </c>
      <c r="X872" t="s">
        <v>42</v>
      </c>
      <c r="Y872" t="s">
        <v>43</v>
      </c>
      <c r="Z872" t="s">
        <v>76</v>
      </c>
      <c r="AA872" s="9">
        <f>Table1[[#This Row],[Date]]</f>
        <v>45797</v>
      </c>
    </row>
    <row r="873" spans="1:27" x14ac:dyDescent="0.25">
      <c r="A873" t="s">
        <v>1829</v>
      </c>
      <c r="B873" s="1">
        <v>45798</v>
      </c>
      <c r="C873" t="s">
        <v>45</v>
      </c>
      <c r="D873" t="s">
        <v>1830</v>
      </c>
      <c r="E873" t="s">
        <v>29</v>
      </c>
      <c r="F873">
        <v>49</v>
      </c>
      <c r="G873" t="s">
        <v>30</v>
      </c>
      <c r="H873" t="s">
        <v>4088</v>
      </c>
      <c r="I873" t="s">
        <v>49</v>
      </c>
      <c r="J873" t="s">
        <v>33</v>
      </c>
      <c r="K873" t="s">
        <v>118</v>
      </c>
      <c r="L873">
        <v>14</v>
      </c>
      <c r="M873">
        <v>2</v>
      </c>
      <c r="N873" t="s">
        <v>35</v>
      </c>
      <c r="O873" t="s">
        <v>36</v>
      </c>
      <c r="P873" t="s">
        <v>82</v>
      </c>
      <c r="Q873">
        <v>6477.48</v>
      </c>
      <c r="R873">
        <v>1013.36</v>
      </c>
      <c r="S873">
        <v>2.2000000000000002</v>
      </c>
      <c r="T873" t="s">
        <v>64</v>
      </c>
      <c r="U873" t="s">
        <v>65</v>
      </c>
      <c r="V873" t="s">
        <v>83</v>
      </c>
      <c r="W873" t="s">
        <v>41</v>
      </c>
      <c r="X873" t="s">
        <v>42</v>
      </c>
      <c r="Y873" t="s">
        <v>75</v>
      </c>
      <c r="Z873" t="s">
        <v>94</v>
      </c>
      <c r="AA873" s="9">
        <f>Table1[[#This Row],[Date]]</f>
        <v>45798</v>
      </c>
    </row>
    <row r="874" spans="1:27" x14ac:dyDescent="0.25">
      <c r="A874" t="s">
        <v>1831</v>
      </c>
      <c r="B874" s="1">
        <v>45799</v>
      </c>
      <c r="C874" t="s">
        <v>103</v>
      </c>
      <c r="D874" t="s">
        <v>1832</v>
      </c>
      <c r="E874" t="s">
        <v>69</v>
      </c>
      <c r="F874">
        <v>69</v>
      </c>
      <c r="G874" t="s">
        <v>62</v>
      </c>
      <c r="H874" t="s">
        <v>4087</v>
      </c>
      <c r="I874" t="s">
        <v>32</v>
      </c>
      <c r="J874" t="s">
        <v>33</v>
      </c>
      <c r="K874" t="s">
        <v>71</v>
      </c>
      <c r="L874">
        <v>11</v>
      </c>
      <c r="M874">
        <v>5</v>
      </c>
      <c r="N874" t="s">
        <v>80</v>
      </c>
      <c r="O874" t="s">
        <v>73</v>
      </c>
      <c r="P874" t="s">
        <v>53</v>
      </c>
      <c r="Q874">
        <v>12554.61</v>
      </c>
      <c r="R874">
        <v>3337.64</v>
      </c>
      <c r="S874">
        <v>3.6</v>
      </c>
      <c r="T874" t="s">
        <v>97</v>
      </c>
      <c r="U874" t="s">
        <v>93</v>
      </c>
      <c r="V874" t="s">
        <v>83</v>
      </c>
      <c r="W874" t="s">
        <v>56</v>
      </c>
      <c r="X874" t="s">
        <v>57</v>
      </c>
      <c r="Y874" t="s">
        <v>75</v>
      </c>
      <c r="Z874" t="s">
        <v>84</v>
      </c>
      <c r="AA874" s="9">
        <f>Table1[[#This Row],[Date]]</f>
        <v>45799</v>
      </c>
    </row>
    <row r="875" spans="1:27" x14ac:dyDescent="0.25">
      <c r="A875" t="s">
        <v>1833</v>
      </c>
      <c r="B875" s="1">
        <v>45800</v>
      </c>
      <c r="C875" t="s">
        <v>59</v>
      </c>
      <c r="D875" t="s">
        <v>1834</v>
      </c>
      <c r="E875" t="s">
        <v>61</v>
      </c>
      <c r="F875">
        <v>64</v>
      </c>
      <c r="G875" t="s">
        <v>30</v>
      </c>
      <c r="H875" t="s">
        <v>4088</v>
      </c>
      <c r="I875" t="s">
        <v>49</v>
      </c>
      <c r="J875" t="s">
        <v>33</v>
      </c>
      <c r="K875" t="s">
        <v>118</v>
      </c>
      <c r="L875">
        <v>5</v>
      </c>
      <c r="M875">
        <v>1</v>
      </c>
      <c r="N875" t="s">
        <v>51</v>
      </c>
      <c r="O875" t="s">
        <v>81</v>
      </c>
      <c r="P875" t="s">
        <v>37</v>
      </c>
      <c r="Q875">
        <v>7366.29</v>
      </c>
      <c r="R875">
        <v>3248.66</v>
      </c>
      <c r="S875">
        <v>2.7</v>
      </c>
      <c r="T875" t="s">
        <v>64</v>
      </c>
      <c r="U875" t="s">
        <v>93</v>
      </c>
      <c r="V875" t="s">
        <v>83</v>
      </c>
      <c r="W875" t="s">
        <v>101</v>
      </c>
      <c r="X875" t="s">
        <v>57</v>
      </c>
      <c r="Y875" t="s">
        <v>66</v>
      </c>
      <c r="Z875" t="s">
        <v>76</v>
      </c>
      <c r="AA875" s="9">
        <f>Table1[[#This Row],[Date]]</f>
        <v>45800</v>
      </c>
    </row>
    <row r="876" spans="1:27" x14ac:dyDescent="0.25">
      <c r="A876" t="s">
        <v>1835</v>
      </c>
      <c r="B876" s="1">
        <v>45801</v>
      </c>
      <c r="C876" t="s">
        <v>103</v>
      </c>
      <c r="D876" t="s">
        <v>1836</v>
      </c>
      <c r="E876" t="s">
        <v>29</v>
      </c>
      <c r="F876">
        <v>50</v>
      </c>
      <c r="G876" t="s">
        <v>30</v>
      </c>
      <c r="H876" t="s">
        <v>31</v>
      </c>
      <c r="I876" t="s">
        <v>32</v>
      </c>
      <c r="J876" t="s">
        <v>33</v>
      </c>
      <c r="K876" t="s">
        <v>100</v>
      </c>
      <c r="L876">
        <v>8</v>
      </c>
      <c r="M876">
        <v>1</v>
      </c>
      <c r="N876" t="s">
        <v>72</v>
      </c>
      <c r="O876" t="s">
        <v>36</v>
      </c>
      <c r="P876" t="s">
        <v>37</v>
      </c>
      <c r="Q876">
        <v>5968.88</v>
      </c>
      <c r="R876">
        <v>4506.04</v>
      </c>
      <c r="S876">
        <v>3.4</v>
      </c>
      <c r="T876" t="s">
        <v>97</v>
      </c>
      <c r="U876" t="s">
        <v>65</v>
      </c>
      <c r="V876" t="s">
        <v>40</v>
      </c>
      <c r="W876" t="s">
        <v>101</v>
      </c>
      <c r="X876" t="s">
        <v>57</v>
      </c>
      <c r="Y876" t="s">
        <v>75</v>
      </c>
      <c r="Z876" t="s">
        <v>4089</v>
      </c>
      <c r="AA876" s="9">
        <f>Table1[[#This Row],[Date]]</f>
        <v>45801</v>
      </c>
    </row>
    <row r="877" spans="1:27" x14ac:dyDescent="0.25">
      <c r="A877" t="s">
        <v>1837</v>
      </c>
      <c r="B877" s="1">
        <v>45802</v>
      </c>
      <c r="C877" t="s">
        <v>27</v>
      </c>
      <c r="D877" t="s">
        <v>1838</v>
      </c>
      <c r="E877" t="s">
        <v>47</v>
      </c>
      <c r="F877">
        <v>63</v>
      </c>
      <c r="G877" t="s">
        <v>30</v>
      </c>
      <c r="H877" t="s">
        <v>48</v>
      </c>
      <c r="I877" t="s">
        <v>49</v>
      </c>
      <c r="J877" t="s">
        <v>33</v>
      </c>
      <c r="K877" t="s">
        <v>50</v>
      </c>
      <c r="L877">
        <v>8</v>
      </c>
      <c r="M877">
        <v>1</v>
      </c>
      <c r="N877" t="s">
        <v>51</v>
      </c>
      <c r="O877" t="s">
        <v>73</v>
      </c>
      <c r="P877" t="s">
        <v>53</v>
      </c>
      <c r="Q877">
        <v>15584.33</v>
      </c>
      <c r="R877">
        <v>4153.96</v>
      </c>
      <c r="S877">
        <v>2.7</v>
      </c>
      <c r="T877" t="s">
        <v>64</v>
      </c>
      <c r="U877" t="s">
        <v>93</v>
      </c>
      <c r="V877" t="s">
        <v>83</v>
      </c>
      <c r="W877" t="s">
        <v>56</v>
      </c>
      <c r="X877" t="s">
        <v>42</v>
      </c>
      <c r="Y877" t="s">
        <v>113</v>
      </c>
      <c r="Z877" t="s">
        <v>94</v>
      </c>
      <c r="AA877" s="9">
        <f>Table1[[#This Row],[Date]]</f>
        <v>45802</v>
      </c>
    </row>
    <row r="878" spans="1:27" x14ac:dyDescent="0.25">
      <c r="A878" t="s">
        <v>1839</v>
      </c>
      <c r="B878" s="1">
        <v>45803</v>
      </c>
      <c r="C878" t="s">
        <v>103</v>
      </c>
      <c r="D878" t="s">
        <v>1840</v>
      </c>
      <c r="E878" t="s">
        <v>47</v>
      </c>
      <c r="F878">
        <v>22</v>
      </c>
      <c r="G878" t="s">
        <v>62</v>
      </c>
      <c r="H878" t="s">
        <v>4087</v>
      </c>
      <c r="I878" t="s">
        <v>32</v>
      </c>
      <c r="J878" t="s">
        <v>33</v>
      </c>
      <c r="K878" t="s">
        <v>71</v>
      </c>
      <c r="L878">
        <v>14</v>
      </c>
      <c r="M878">
        <v>1</v>
      </c>
      <c r="N878" t="s">
        <v>51</v>
      </c>
      <c r="O878" t="s">
        <v>52</v>
      </c>
      <c r="P878" t="s">
        <v>63</v>
      </c>
      <c r="Q878">
        <v>29879.25</v>
      </c>
      <c r="R878">
        <v>4692.33</v>
      </c>
      <c r="S878">
        <v>1.6</v>
      </c>
      <c r="T878" t="s">
        <v>54</v>
      </c>
      <c r="U878" t="s">
        <v>93</v>
      </c>
      <c r="V878" t="s">
        <v>55</v>
      </c>
      <c r="W878" t="s">
        <v>56</v>
      </c>
      <c r="X878" t="s">
        <v>57</v>
      </c>
      <c r="Y878" t="s">
        <v>75</v>
      </c>
      <c r="Z878" t="s">
        <v>84</v>
      </c>
      <c r="AA878" s="9">
        <f>Table1[[#This Row],[Date]]</f>
        <v>45803</v>
      </c>
    </row>
    <row r="879" spans="1:27" x14ac:dyDescent="0.25">
      <c r="A879" t="s">
        <v>1841</v>
      </c>
      <c r="B879" s="1">
        <v>45804</v>
      </c>
      <c r="C879" t="s">
        <v>103</v>
      </c>
      <c r="D879" t="s">
        <v>1842</v>
      </c>
      <c r="E879" t="s">
        <v>69</v>
      </c>
      <c r="F879">
        <v>60</v>
      </c>
      <c r="G879" t="s">
        <v>70</v>
      </c>
      <c r="H879" t="s">
        <v>79</v>
      </c>
      <c r="I879" t="s">
        <v>49</v>
      </c>
      <c r="J879" t="s">
        <v>33</v>
      </c>
      <c r="K879" t="s">
        <v>34</v>
      </c>
      <c r="L879">
        <v>13</v>
      </c>
      <c r="M879">
        <v>1</v>
      </c>
      <c r="N879" t="s">
        <v>80</v>
      </c>
      <c r="O879" t="s">
        <v>73</v>
      </c>
      <c r="P879" t="s">
        <v>63</v>
      </c>
      <c r="Q879">
        <v>48340.22</v>
      </c>
      <c r="R879">
        <v>4344.17</v>
      </c>
      <c r="S879">
        <v>2.9</v>
      </c>
      <c r="T879" t="s">
        <v>64</v>
      </c>
      <c r="U879" t="s">
        <v>39</v>
      </c>
      <c r="V879" t="s">
        <v>74</v>
      </c>
      <c r="W879" t="s">
        <v>101</v>
      </c>
      <c r="X879" t="s">
        <v>57</v>
      </c>
      <c r="Y879" t="s">
        <v>113</v>
      </c>
      <c r="Z879" t="s">
        <v>94</v>
      </c>
      <c r="AA879" s="9">
        <f>Table1[[#This Row],[Date]]</f>
        <v>45804</v>
      </c>
    </row>
    <row r="880" spans="1:27" x14ac:dyDescent="0.25">
      <c r="A880" t="s">
        <v>1843</v>
      </c>
      <c r="B880" s="1">
        <v>45805</v>
      </c>
      <c r="C880" t="s">
        <v>59</v>
      </c>
      <c r="D880" t="s">
        <v>1844</v>
      </c>
      <c r="E880" t="s">
        <v>69</v>
      </c>
      <c r="F880">
        <v>65</v>
      </c>
      <c r="G880" t="s">
        <v>30</v>
      </c>
      <c r="H880" t="s">
        <v>79</v>
      </c>
      <c r="I880" t="s">
        <v>49</v>
      </c>
      <c r="J880" t="s">
        <v>33</v>
      </c>
      <c r="K880" t="s">
        <v>34</v>
      </c>
      <c r="L880">
        <v>9</v>
      </c>
      <c r="M880">
        <v>2</v>
      </c>
      <c r="N880" t="s">
        <v>51</v>
      </c>
      <c r="O880" t="s">
        <v>52</v>
      </c>
      <c r="P880" t="s">
        <v>82</v>
      </c>
      <c r="Q880">
        <v>44151.16</v>
      </c>
      <c r="R880">
        <v>4343.47</v>
      </c>
      <c r="S880">
        <v>3.8</v>
      </c>
      <c r="T880" t="s">
        <v>92</v>
      </c>
      <c r="U880" t="s">
        <v>39</v>
      </c>
      <c r="V880" t="s">
        <v>55</v>
      </c>
      <c r="W880" t="s">
        <v>56</v>
      </c>
      <c r="X880" t="s">
        <v>42</v>
      </c>
      <c r="Y880" t="s">
        <v>75</v>
      </c>
      <c r="Z880" t="s">
        <v>84</v>
      </c>
      <c r="AA880" s="9">
        <f>Table1[[#This Row],[Date]]</f>
        <v>45805</v>
      </c>
    </row>
    <row r="881" spans="1:27" x14ac:dyDescent="0.25">
      <c r="A881" t="s">
        <v>1845</v>
      </c>
      <c r="B881" s="1">
        <v>45806</v>
      </c>
      <c r="C881" t="s">
        <v>59</v>
      </c>
      <c r="D881" t="s">
        <v>1846</v>
      </c>
      <c r="E881" t="s">
        <v>61</v>
      </c>
      <c r="F881">
        <v>51</v>
      </c>
      <c r="G881" t="s">
        <v>62</v>
      </c>
      <c r="H881" t="s">
        <v>4088</v>
      </c>
      <c r="I881" t="s">
        <v>49</v>
      </c>
      <c r="J881" t="s">
        <v>33</v>
      </c>
      <c r="K881" t="s">
        <v>118</v>
      </c>
      <c r="L881">
        <v>3</v>
      </c>
      <c r="M881">
        <v>4</v>
      </c>
      <c r="N881" t="s">
        <v>72</v>
      </c>
      <c r="O881" t="s">
        <v>52</v>
      </c>
      <c r="P881" t="s">
        <v>53</v>
      </c>
      <c r="Q881">
        <v>44168.89</v>
      </c>
      <c r="R881">
        <v>318.62</v>
      </c>
      <c r="S881">
        <v>4.2</v>
      </c>
      <c r="T881" t="s">
        <v>92</v>
      </c>
      <c r="U881" t="s">
        <v>39</v>
      </c>
      <c r="V881" t="s">
        <v>55</v>
      </c>
      <c r="W881" t="s">
        <v>56</v>
      </c>
      <c r="X881" t="s">
        <v>57</v>
      </c>
      <c r="Y881" t="s">
        <v>113</v>
      </c>
      <c r="Z881" t="s">
        <v>94</v>
      </c>
      <c r="AA881" s="9">
        <f>Table1[[#This Row],[Date]]</f>
        <v>45806</v>
      </c>
    </row>
    <row r="882" spans="1:27" x14ac:dyDescent="0.25">
      <c r="A882" t="s">
        <v>1847</v>
      </c>
      <c r="B882" s="1">
        <v>45807</v>
      </c>
      <c r="C882" t="s">
        <v>59</v>
      </c>
      <c r="D882" t="s">
        <v>1848</v>
      </c>
      <c r="E882" t="s">
        <v>61</v>
      </c>
      <c r="F882">
        <v>57</v>
      </c>
      <c r="G882" t="s">
        <v>62</v>
      </c>
      <c r="H882" t="s">
        <v>48</v>
      </c>
      <c r="I882" t="s">
        <v>49</v>
      </c>
      <c r="J882" t="s">
        <v>33</v>
      </c>
      <c r="K882" t="s">
        <v>50</v>
      </c>
      <c r="L882">
        <v>12</v>
      </c>
      <c r="M882">
        <v>4</v>
      </c>
      <c r="N882" t="s">
        <v>35</v>
      </c>
      <c r="O882" t="s">
        <v>52</v>
      </c>
      <c r="P882" t="s">
        <v>53</v>
      </c>
      <c r="Q882">
        <v>11275.15</v>
      </c>
      <c r="R882">
        <v>4229.8100000000004</v>
      </c>
      <c r="S882">
        <v>3</v>
      </c>
      <c r="T882" t="s">
        <v>64</v>
      </c>
      <c r="U882" t="s">
        <v>87</v>
      </c>
      <c r="V882" t="s">
        <v>83</v>
      </c>
      <c r="W882" t="s">
        <v>56</v>
      </c>
      <c r="X882" t="s">
        <v>42</v>
      </c>
      <c r="Y882" t="s">
        <v>75</v>
      </c>
      <c r="Z882" t="s">
        <v>4089</v>
      </c>
      <c r="AA882" s="9">
        <f>Table1[[#This Row],[Date]]</f>
        <v>45807</v>
      </c>
    </row>
    <row r="883" spans="1:27" x14ac:dyDescent="0.25">
      <c r="A883" t="s">
        <v>1849</v>
      </c>
      <c r="B883" s="1">
        <v>45808</v>
      </c>
      <c r="C883" t="s">
        <v>103</v>
      </c>
      <c r="D883" t="s">
        <v>1850</v>
      </c>
      <c r="E883" t="s">
        <v>91</v>
      </c>
      <c r="F883">
        <v>28</v>
      </c>
      <c r="G883" t="s">
        <v>62</v>
      </c>
      <c r="H883" t="s">
        <v>79</v>
      </c>
      <c r="I883" t="s">
        <v>49</v>
      </c>
      <c r="J883" t="s">
        <v>33</v>
      </c>
      <c r="K883" t="s">
        <v>34</v>
      </c>
      <c r="L883">
        <v>13</v>
      </c>
      <c r="M883">
        <v>2</v>
      </c>
      <c r="N883" t="s">
        <v>35</v>
      </c>
      <c r="O883" t="s">
        <v>36</v>
      </c>
      <c r="P883" t="s">
        <v>63</v>
      </c>
      <c r="Q883">
        <v>15450.64</v>
      </c>
      <c r="R883">
        <v>3037.39</v>
      </c>
      <c r="S883">
        <v>1.7</v>
      </c>
      <c r="T883" t="s">
        <v>54</v>
      </c>
      <c r="U883" t="s">
        <v>39</v>
      </c>
      <c r="V883" t="s">
        <v>74</v>
      </c>
      <c r="W883" t="s">
        <v>41</v>
      </c>
      <c r="X883" t="s">
        <v>42</v>
      </c>
      <c r="Y883" t="s">
        <v>113</v>
      </c>
      <c r="Z883" t="s">
        <v>76</v>
      </c>
      <c r="AA883" s="9">
        <f>Table1[[#This Row],[Date]]</f>
        <v>45808</v>
      </c>
    </row>
    <row r="884" spans="1:27" x14ac:dyDescent="0.25">
      <c r="A884" t="s">
        <v>1851</v>
      </c>
      <c r="B884" s="1">
        <v>45809</v>
      </c>
      <c r="C884" t="s">
        <v>27</v>
      </c>
      <c r="D884" t="s">
        <v>1852</v>
      </c>
      <c r="E884" t="s">
        <v>61</v>
      </c>
      <c r="F884">
        <v>67</v>
      </c>
      <c r="G884" t="s">
        <v>70</v>
      </c>
      <c r="H884" t="s">
        <v>4088</v>
      </c>
      <c r="I884" t="s">
        <v>49</v>
      </c>
      <c r="J884" t="s">
        <v>33</v>
      </c>
      <c r="K884" t="s">
        <v>118</v>
      </c>
      <c r="L884">
        <v>3</v>
      </c>
      <c r="M884">
        <v>2</v>
      </c>
      <c r="N884" t="s">
        <v>80</v>
      </c>
      <c r="O884" t="s">
        <v>73</v>
      </c>
      <c r="P884" t="s">
        <v>37</v>
      </c>
      <c r="Q884">
        <v>6590.49</v>
      </c>
      <c r="R884">
        <v>1902.22</v>
      </c>
      <c r="S884">
        <v>2.7</v>
      </c>
      <c r="T884" t="s">
        <v>64</v>
      </c>
      <c r="U884" t="s">
        <v>39</v>
      </c>
      <c r="V884" t="s">
        <v>55</v>
      </c>
      <c r="W884" t="s">
        <v>41</v>
      </c>
      <c r="X884" t="s">
        <v>42</v>
      </c>
      <c r="Y884" t="s">
        <v>75</v>
      </c>
      <c r="Z884" t="s">
        <v>88</v>
      </c>
      <c r="AA884" s="9">
        <f>Table1[[#This Row],[Date]]</f>
        <v>45809</v>
      </c>
    </row>
    <row r="885" spans="1:27" x14ac:dyDescent="0.25">
      <c r="A885" t="s">
        <v>1853</v>
      </c>
      <c r="B885" s="1">
        <v>45810</v>
      </c>
      <c r="C885" t="s">
        <v>45</v>
      </c>
      <c r="D885" t="s">
        <v>1854</v>
      </c>
      <c r="E885" t="s">
        <v>91</v>
      </c>
      <c r="F885">
        <v>20</v>
      </c>
      <c r="G885" t="s">
        <v>30</v>
      </c>
      <c r="H885" t="s">
        <v>31</v>
      </c>
      <c r="I885" t="s">
        <v>32</v>
      </c>
      <c r="J885" t="s">
        <v>33</v>
      </c>
      <c r="K885" t="s">
        <v>100</v>
      </c>
      <c r="L885">
        <v>5</v>
      </c>
      <c r="M885">
        <v>3</v>
      </c>
      <c r="N885" t="s">
        <v>72</v>
      </c>
      <c r="O885" t="s">
        <v>52</v>
      </c>
      <c r="P885" t="s">
        <v>37</v>
      </c>
      <c r="Q885">
        <v>39588.01</v>
      </c>
      <c r="R885">
        <v>282.57</v>
      </c>
      <c r="S885">
        <v>4.0999999999999996</v>
      </c>
      <c r="T885" t="s">
        <v>92</v>
      </c>
      <c r="U885" t="s">
        <v>39</v>
      </c>
      <c r="V885" t="s">
        <v>40</v>
      </c>
      <c r="W885" t="s">
        <v>41</v>
      </c>
      <c r="X885" t="s">
        <v>57</v>
      </c>
      <c r="Y885" t="s">
        <v>43</v>
      </c>
      <c r="Z885" t="s">
        <v>88</v>
      </c>
      <c r="AA885" s="9">
        <f>Table1[[#This Row],[Date]]</f>
        <v>45810</v>
      </c>
    </row>
    <row r="886" spans="1:27" x14ac:dyDescent="0.25">
      <c r="A886" t="s">
        <v>1855</v>
      </c>
      <c r="B886" s="1">
        <v>45811</v>
      </c>
      <c r="C886" t="s">
        <v>45</v>
      </c>
      <c r="D886" t="s">
        <v>1856</v>
      </c>
      <c r="E886" t="s">
        <v>29</v>
      </c>
      <c r="F886">
        <v>50</v>
      </c>
      <c r="G886" t="s">
        <v>62</v>
      </c>
      <c r="H886" t="s">
        <v>4088</v>
      </c>
      <c r="I886" t="s">
        <v>49</v>
      </c>
      <c r="J886" t="s">
        <v>33</v>
      </c>
      <c r="K886" t="s">
        <v>118</v>
      </c>
      <c r="L886">
        <v>14</v>
      </c>
      <c r="M886">
        <v>4</v>
      </c>
      <c r="N886" t="s">
        <v>72</v>
      </c>
      <c r="O886" t="s">
        <v>81</v>
      </c>
      <c r="P886" t="s">
        <v>82</v>
      </c>
      <c r="Q886">
        <v>6281.37</v>
      </c>
      <c r="R886">
        <v>3388.37</v>
      </c>
      <c r="S886">
        <v>2.7</v>
      </c>
      <c r="T886" t="s">
        <v>64</v>
      </c>
      <c r="U886" t="s">
        <v>65</v>
      </c>
      <c r="V886" t="s">
        <v>40</v>
      </c>
      <c r="W886" t="s">
        <v>56</v>
      </c>
      <c r="X886" t="s">
        <v>57</v>
      </c>
      <c r="Y886" t="s">
        <v>66</v>
      </c>
      <c r="Z886" t="s">
        <v>88</v>
      </c>
      <c r="AA886" s="9">
        <f>Table1[[#This Row],[Date]]</f>
        <v>45811</v>
      </c>
    </row>
    <row r="887" spans="1:27" x14ac:dyDescent="0.25">
      <c r="A887" t="s">
        <v>1857</v>
      </c>
      <c r="B887" s="1">
        <v>45812</v>
      </c>
      <c r="C887" t="s">
        <v>59</v>
      </c>
      <c r="D887" t="s">
        <v>1858</v>
      </c>
      <c r="E887" t="s">
        <v>69</v>
      </c>
      <c r="F887">
        <v>28</v>
      </c>
      <c r="G887" t="s">
        <v>70</v>
      </c>
      <c r="H887" t="s">
        <v>4088</v>
      </c>
      <c r="I887" t="s">
        <v>49</v>
      </c>
      <c r="J887" t="s">
        <v>33</v>
      </c>
      <c r="K887" t="s">
        <v>118</v>
      </c>
      <c r="L887">
        <v>11</v>
      </c>
      <c r="M887">
        <v>1</v>
      </c>
      <c r="N887" t="s">
        <v>51</v>
      </c>
      <c r="O887" t="s">
        <v>73</v>
      </c>
      <c r="P887" t="s">
        <v>82</v>
      </c>
      <c r="Q887">
        <v>29164.7</v>
      </c>
      <c r="R887">
        <v>1641.01</v>
      </c>
      <c r="S887">
        <v>3.8</v>
      </c>
      <c r="T887" t="s">
        <v>92</v>
      </c>
      <c r="U887" t="s">
        <v>93</v>
      </c>
      <c r="V887" t="s">
        <v>40</v>
      </c>
      <c r="W887" t="s">
        <v>101</v>
      </c>
      <c r="X887" t="s">
        <v>57</v>
      </c>
      <c r="Y887" t="s">
        <v>66</v>
      </c>
      <c r="Z887" t="s">
        <v>84</v>
      </c>
      <c r="AA887" s="9">
        <f>Table1[[#This Row],[Date]]</f>
        <v>45812</v>
      </c>
    </row>
    <row r="888" spans="1:27" x14ac:dyDescent="0.25">
      <c r="A888" t="s">
        <v>1859</v>
      </c>
      <c r="B888" s="1">
        <v>45813</v>
      </c>
      <c r="C888" t="s">
        <v>59</v>
      </c>
      <c r="D888" t="s">
        <v>1860</v>
      </c>
      <c r="E888" t="s">
        <v>29</v>
      </c>
      <c r="F888">
        <v>33</v>
      </c>
      <c r="G888" t="s">
        <v>62</v>
      </c>
      <c r="H888" t="s">
        <v>4088</v>
      </c>
      <c r="I888" t="s">
        <v>49</v>
      </c>
      <c r="J888" t="s">
        <v>33</v>
      </c>
      <c r="K888" t="s">
        <v>118</v>
      </c>
      <c r="L888">
        <v>14</v>
      </c>
      <c r="M888">
        <v>2</v>
      </c>
      <c r="N888" t="s">
        <v>80</v>
      </c>
      <c r="O888" t="s">
        <v>81</v>
      </c>
      <c r="P888" t="s">
        <v>37</v>
      </c>
      <c r="Q888">
        <v>14650.15</v>
      </c>
      <c r="R888">
        <v>2338.88</v>
      </c>
      <c r="S888">
        <v>3</v>
      </c>
      <c r="T888" t="s">
        <v>64</v>
      </c>
      <c r="U888" t="s">
        <v>65</v>
      </c>
      <c r="V888" t="s">
        <v>40</v>
      </c>
      <c r="W888" t="s">
        <v>56</v>
      </c>
      <c r="X888" t="s">
        <v>42</v>
      </c>
      <c r="Y888" t="s">
        <v>66</v>
      </c>
      <c r="Z888" t="s">
        <v>76</v>
      </c>
      <c r="AA888" s="9">
        <f>Table1[[#This Row],[Date]]</f>
        <v>45813</v>
      </c>
    </row>
    <row r="889" spans="1:27" x14ac:dyDescent="0.25">
      <c r="A889" t="s">
        <v>1861</v>
      </c>
      <c r="B889" s="1">
        <v>45814</v>
      </c>
      <c r="C889" t="s">
        <v>103</v>
      </c>
      <c r="D889" t="s">
        <v>1862</v>
      </c>
      <c r="E889" t="s">
        <v>61</v>
      </c>
      <c r="F889">
        <v>35</v>
      </c>
      <c r="G889" t="s">
        <v>62</v>
      </c>
      <c r="H889" t="s">
        <v>4087</v>
      </c>
      <c r="I889" t="s">
        <v>32</v>
      </c>
      <c r="J889" t="s">
        <v>33</v>
      </c>
      <c r="K889" t="s">
        <v>71</v>
      </c>
      <c r="L889">
        <v>10</v>
      </c>
      <c r="M889">
        <v>1</v>
      </c>
      <c r="N889" t="s">
        <v>72</v>
      </c>
      <c r="O889" t="s">
        <v>36</v>
      </c>
      <c r="P889" t="s">
        <v>53</v>
      </c>
      <c r="Q889">
        <v>14441.94</v>
      </c>
      <c r="R889">
        <v>3408.64</v>
      </c>
      <c r="S889">
        <v>2</v>
      </c>
      <c r="T889" t="s">
        <v>64</v>
      </c>
      <c r="U889" t="s">
        <v>39</v>
      </c>
      <c r="V889" t="s">
        <v>74</v>
      </c>
      <c r="W889" t="s">
        <v>56</v>
      </c>
      <c r="X889" t="s">
        <v>57</v>
      </c>
      <c r="Y889" t="s">
        <v>66</v>
      </c>
      <c r="Z889" t="s">
        <v>84</v>
      </c>
      <c r="AA889" s="9">
        <f>Table1[[#This Row],[Date]]</f>
        <v>45814</v>
      </c>
    </row>
    <row r="890" spans="1:27" x14ac:dyDescent="0.25">
      <c r="A890" t="s">
        <v>1863</v>
      </c>
      <c r="B890" s="1">
        <v>45815</v>
      </c>
      <c r="C890" t="s">
        <v>45</v>
      </c>
      <c r="D890" t="s">
        <v>1864</v>
      </c>
      <c r="E890" t="s">
        <v>29</v>
      </c>
      <c r="F890">
        <v>47</v>
      </c>
      <c r="G890" t="s">
        <v>62</v>
      </c>
      <c r="H890" t="s">
        <v>4088</v>
      </c>
      <c r="I890" t="s">
        <v>49</v>
      </c>
      <c r="J890" t="s">
        <v>33</v>
      </c>
      <c r="K890" t="s">
        <v>118</v>
      </c>
      <c r="L890">
        <v>11</v>
      </c>
      <c r="M890">
        <v>4</v>
      </c>
      <c r="N890" t="s">
        <v>72</v>
      </c>
      <c r="O890" t="s">
        <v>36</v>
      </c>
      <c r="P890" t="s">
        <v>82</v>
      </c>
      <c r="Q890">
        <v>49564.08</v>
      </c>
      <c r="R890">
        <v>4558.87</v>
      </c>
      <c r="S890">
        <v>4.2</v>
      </c>
      <c r="T890" t="s">
        <v>97</v>
      </c>
      <c r="U890" t="s">
        <v>87</v>
      </c>
      <c r="V890" t="s">
        <v>40</v>
      </c>
      <c r="W890" t="s">
        <v>41</v>
      </c>
      <c r="X890" t="s">
        <v>42</v>
      </c>
      <c r="Y890" t="s">
        <v>43</v>
      </c>
      <c r="Z890" t="s">
        <v>84</v>
      </c>
      <c r="AA890" s="9">
        <f>Table1[[#This Row],[Date]]</f>
        <v>45815</v>
      </c>
    </row>
    <row r="891" spans="1:27" x14ac:dyDescent="0.25">
      <c r="A891" t="s">
        <v>1865</v>
      </c>
      <c r="B891" s="1">
        <v>45816</v>
      </c>
      <c r="C891" t="s">
        <v>59</v>
      </c>
      <c r="D891" t="s">
        <v>1866</v>
      </c>
      <c r="E891" t="s">
        <v>29</v>
      </c>
      <c r="F891">
        <v>65</v>
      </c>
      <c r="G891" t="s">
        <v>62</v>
      </c>
      <c r="H891" t="s">
        <v>4088</v>
      </c>
      <c r="I891" t="s">
        <v>49</v>
      </c>
      <c r="J891" t="s">
        <v>33</v>
      </c>
      <c r="K891" t="s">
        <v>118</v>
      </c>
      <c r="L891">
        <v>13</v>
      </c>
      <c r="M891">
        <v>5</v>
      </c>
      <c r="N891" t="s">
        <v>72</v>
      </c>
      <c r="O891" t="s">
        <v>73</v>
      </c>
      <c r="P891" t="s">
        <v>63</v>
      </c>
      <c r="Q891">
        <v>38568.65</v>
      </c>
      <c r="R891">
        <v>4127.18</v>
      </c>
      <c r="S891">
        <v>1.3</v>
      </c>
      <c r="T891" t="s">
        <v>54</v>
      </c>
      <c r="U891" t="s">
        <v>65</v>
      </c>
      <c r="V891" t="s">
        <v>74</v>
      </c>
      <c r="W891" t="s">
        <v>101</v>
      </c>
      <c r="X891" t="s">
        <v>57</v>
      </c>
      <c r="Y891" t="s">
        <v>43</v>
      </c>
      <c r="Z891" t="s">
        <v>84</v>
      </c>
      <c r="AA891" s="9">
        <f>Table1[[#This Row],[Date]]</f>
        <v>45816</v>
      </c>
    </row>
    <row r="892" spans="1:27" x14ac:dyDescent="0.25">
      <c r="A892" t="s">
        <v>1867</v>
      </c>
      <c r="B892" s="1">
        <v>45817</v>
      </c>
      <c r="C892" t="s">
        <v>27</v>
      </c>
      <c r="D892" t="s">
        <v>1868</v>
      </c>
      <c r="E892" t="s">
        <v>29</v>
      </c>
      <c r="F892">
        <v>27</v>
      </c>
      <c r="G892" t="s">
        <v>62</v>
      </c>
      <c r="H892" t="s">
        <v>4087</v>
      </c>
      <c r="I892" t="s">
        <v>32</v>
      </c>
      <c r="J892" t="s">
        <v>33</v>
      </c>
      <c r="K892" t="s">
        <v>71</v>
      </c>
      <c r="L892">
        <v>10</v>
      </c>
      <c r="M892">
        <v>5</v>
      </c>
      <c r="N892" t="s">
        <v>35</v>
      </c>
      <c r="O892" t="s">
        <v>36</v>
      </c>
      <c r="P892" t="s">
        <v>53</v>
      </c>
      <c r="Q892">
        <v>42336.15</v>
      </c>
      <c r="R892">
        <v>2252.9899999999998</v>
      </c>
      <c r="S892">
        <v>3.1</v>
      </c>
      <c r="T892" t="s">
        <v>64</v>
      </c>
      <c r="U892" t="s">
        <v>39</v>
      </c>
      <c r="V892" t="s">
        <v>74</v>
      </c>
      <c r="W892" t="s">
        <v>41</v>
      </c>
      <c r="X892" t="s">
        <v>42</v>
      </c>
      <c r="Y892" t="s">
        <v>75</v>
      </c>
      <c r="Z892" t="s">
        <v>84</v>
      </c>
      <c r="AA892" s="9">
        <f>Table1[[#This Row],[Date]]</f>
        <v>45817</v>
      </c>
    </row>
    <row r="893" spans="1:27" x14ac:dyDescent="0.25">
      <c r="A893" t="s">
        <v>1869</v>
      </c>
      <c r="B893" s="1">
        <v>45818</v>
      </c>
      <c r="C893" t="s">
        <v>27</v>
      </c>
      <c r="D893" t="s">
        <v>1870</v>
      </c>
      <c r="E893" t="s">
        <v>61</v>
      </c>
      <c r="F893">
        <v>35</v>
      </c>
      <c r="G893" t="s">
        <v>70</v>
      </c>
      <c r="H893" t="s">
        <v>4087</v>
      </c>
      <c r="I893" t="s">
        <v>32</v>
      </c>
      <c r="J893" t="s">
        <v>33</v>
      </c>
      <c r="K893" t="s">
        <v>71</v>
      </c>
      <c r="L893">
        <v>14</v>
      </c>
      <c r="M893">
        <v>2</v>
      </c>
      <c r="N893" t="s">
        <v>35</v>
      </c>
      <c r="O893" t="s">
        <v>36</v>
      </c>
      <c r="P893" t="s">
        <v>63</v>
      </c>
      <c r="Q893">
        <v>29883.19</v>
      </c>
      <c r="R893">
        <v>1938.92</v>
      </c>
      <c r="S893">
        <v>1.8</v>
      </c>
      <c r="T893" t="s">
        <v>54</v>
      </c>
      <c r="U893" t="s">
        <v>87</v>
      </c>
      <c r="V893" t="s">
        <v>74</v>
      </c>
      <c r="W893" t="s">
        <v>101</v>
      </c>
      <c r="X893" t="s">
        <v>42</v>
      </c>
      <c r="Y893" t="s">
        <v>43</v>
      </c>
      <c r="Z893" t="s">
        <v>76</v>
      </c>
      <c r="AA893" s="9">
        <f>Table1[[#This Row],[Date]]</f>
        <v>45818</v>
      </c>
    </row>
    <row r="894" spans="1:27" x14ac:dyDescent="0.25">
      <c r="A894" t="s">
        <v>1871</v>
      </c>
      <c r="B894" s="1">
        <v>45819</v>
      </c>
      <c r="C894" t="s">
        <v>59</v>
      </c>
      <c r="D894" t="s">
        <v>1872</v>
      </c>
      <c r="E894" t="s">
        <v>29</v>
      </c>
      <c r="F894">
        <v>55</v>
      </c>
      <c r="G894" t="s">
        <v>30</v>
      </c>
      <c r="H894" t="s">
        <v>31</v>
      </c>
      <c r="I894" t="s">
        <v>32</v>
      </c>
      <c r="J894" t="s">
        <v>33</v>
      </c>
      <c r="K894" t="s">
        <v>100</v>
      </c>
      <c r="L894">
        <v>14</v>
      </c>
      <c r="M894">
        <v>3</v>
      </c>
      <c r="N894" t="s">
        <v>35</v>
      </c>
      <c r="O894" t="s">
        <v>73</v>
      </c>
      <c r="P894" t="s">
        <v>82</v>
      </c>
      <c r="Q894">
        <v>43937.67</v>
      </c>
      <c r="R894">
        <v>1198.9000000000001</v>
      </c>
      <c r="S894">
        <v>1.3</v>
      </c>
      <c r="T894" t="s">
        <v>97</v>
      </c>
      <c r="U894" t="s">
        <v>87</v>
      </c>
      <c r="V894" t="s">
        <v>74</v>
      </c>
      <c r="W894" t="s">
        <v>56</v>
      </c>
      <c r="X894" t="s">
        <v>42</v>
      </c>
      <c r="Y894" t="s">
        <v>66</v>
      </c>
      <c r="Z894" t="s">
        <v>88</v>
      </c>
      <c r="AA894" s="9">
        <f>Table1[[#This Row],[Date]]</f>
        <v>45819</v>
      </c>
    </row>
    <row r="895" spans="1:27" x14ac:dyDescent="0.25">
      <c r="A895" t="s">
        <v>1873</v>
      </c>
      <c r="B895" s="1">
        <v>45820</v>
      </c>
      <c r="C895" t="s">
        <v>59</v>
      </c>
      <c r="D895" t="s">
        <v>1874</v>
      </c>
      <c r="E895" t="s">
        <v>91</v>
      </c>
      <c r="F895">
        <v>36</v>
      </c>
      <c r="G895" t="s">
        <v>30</v>
      </c>
      <c r="H895" t="s">
        <v>48</v>
      </c>
      <c r="I895" t="s">
        <v>49</v>
      </c>
      <c r="J895" t="s">
        <v>33</v>
      </c>
      <c r="K895" t="s">
        <v>50</v>
      </c>
      <c r="L895">
        <v>5</v>
      </c>
      <c r="M895">
        <v>1</v>
      </c>
      <c r="N895" t="s">
        <v>51</v>
      </c>
      <c r="O895" t="s">
        <v>81</v>
      </c>
      <c r="P895" t="s">
        <v>37</v>
      </c>
      <c r="Q895">
        <v>33338.06</v>
      </c>
      <c r="R895">
        <v>1862.13</v>
      </c>
      <c r="S895">
        <v>3</v>
      </c>
      <c r="T895" t="s">
        <v>97</v>
      </c>
      <c r="U895" t="s">
        <v>87</v>
      </c>
      <c r="V895" t="s">
        <v>83</v>
      </c>
      <c r="W895" t="s">
        <v>56</v>
      </c>
      <c r="X895" t="s">
        <v>42</v>
      </c>
      <c r="Y895" t="s">
        <v>4089</v>
      </c>
      <c r="Z895" t="s">
        <v>94</v>
      </c>
      <c r="AA895" s="9">
        <f>Table1[[#This Row],[Date]]</f>
        <v>45820</v>
      </c>
    </row>
    <row r="896" spans="1:27" x14ac:dyDescent="0.25">
      <c r="A896" t="s">
        <v>1875</v>
      </c>
      <c r="B896" s="1">
        <v>45821</v>
      </c>
      <c r="C896" t="s">
        <v>45</v>
      </c>
      <c r="D896" t="s">
        <v>1876</v>
      </c>
      <c r="E896" t="s">
        <v>61</v>
      </c>
      <c r="F896">
        <v>53</v>
      </c>
      <c r="G896" t="s">
        <v>30</v>
      </c>
      <c r="H896" t="s">
        <v>79</v>
      </c>
      <c r="I896" t="s">
        <v>49</v>
      </c>
      <c r="J896" t="s">
        <v>33</v>
      </c>
      <c r="K896" t="s">
        <v>34</v>
      </c>
      <c r="L896">
        <v>10</v>
      </c>
      <c r="M896">
        <v>2</v>
      </c>
      <c r="N896" t="s">
        <v>51</v>
      </c>
      <c r="O896" t="s">
        <v>52</v>
      </c>
      <c r="P896" t="s">
        <v>82</v>
      </c>
      <c r="Q896">
        <v>47470.16</v>
      </c>
      <c r="R896">
        <v>555.23</v>
      </c>
      <c r="S896">
        <v>3</v>
      </c>
      <c r="T896" t="s">
        <v>64</v>
      </c>
      <c r="U896" t="s">
        <v>93</v>
      </c>
      <c r="V896" t="s">
        <v>55</v>
      </c>
      <c r="W896" t="s">
        <v>56</v>
      </c>
      <c r="X896" t="s">
        <v>42</v>
      </c>
      <c r="Y896" t="s">
        <v>75</v>
      </c>
      <c r="Z896" t="s">
        <v>84</v>
      </c>
      <c r="AA896" s="9">
        <f>Table1[[#This Row],[Date]]</f>
        <v>45821</v>
      </c>
    </row>
    <row r="897" spans="1:27" x14ac:dyDescent="0.25">
      <c r="A897" t="s">
        <v>1877</v>
      </c>
      <c r="B897" s="1">
        <v>45822</v>
      </c>
      <c r="C897" t="s">
        <v>45</v>
      </c>
      <c r="D897" t="s">
        <v>1878</v>
      </c>
      <c r="E897" t="s">
        <v>29</v>
      </c>
      <c r="F897">
        <v>30</v>
      </c>
      <c r="G897" t="s">
        <v>30</v>
      </c>
      <c r="H897" t="s">
        <v>79</v>
      </c>
      <c r="I897" t="s">
        <v>49</v>
      </c>
      <c r="J897" t="s">
        <v>33</v>
      </c>
      <c r="K897" t="s">
        <v>34</v>
      </c>
      <c r="L897">
        <v>4</v>
      </c>
      <c r="M897">
        <v>3</v>
      </c>
      <c r="N897" t="s">
        <v>51</v>
      </c>
      <c r="O897" t="s">
        <v>73</v>
      </c>
      <c r="P897" t="s">
        <v>37</v>
      </c>
      <c r="Q897">
        <v>16222.91</v>
      </c>
      <c r="R897">
        <v>4855.53</v>
      </c>
      <c r="S897">
        <v>3.8</v>
      </c>
      <c r="T897" t="s">
        <v>97</v>
      </c>
      <c r="U897" t="s">
        <v>87</v>
      </c>
      <c r="V897" t="s">
        <v>83</v>
      </c>
      <c r="W897" t="s">
        <v>101</v>
      </c>
      <c r="X897" t="s">
        <v>42</v>
      </c>
      <c r="Y897" t="s">
        <v>113</v>
      </c>
      <c r="Z897" t="s">
        <v>76</v>
      </c>
      <c r="AA897" s="9">
        <f>Table1[[#This Row],[Date]]</f>
        <v>45822</v>
      </c>
    </row>
    <row r="898" spans="1:27" x14ac:dyDescent="0.25">
      <c r="A898" t="s">
        <v>1879</v>
      </c>
      <c r="B898" s="1">
        <v>45823</v>
      </c>
      <c r="C898" t="s">
        <v>103</v>
      </c>
      <c r="D898" t="s">
        <v>1880</v>
      </c>
      <c r="E898" t="s">
        <v>61</v>
      </c>
      <c r="F898">
        <v>63</v>
      </c>
      <c r="G898" t="s">
        <v>70</v>
      </c>
      <c r="H898" t="s">
        <v>4088</v>
      </c>
      <c r="I898" t="s">
        <v>49</v>
      </c>
      <c r="J898" t="s">
        <v>33</v>
      </c>
      <c r="K898" t="s">
        <v>118</v>
      </c>
      <c r="L898">
        <v>13</v>
      </c>
      <c r="M898">
        <v>1</v>
      </c>
      <c r="N898" t="s">
        <v>72</v>
      </c>
      <c r="O898" t="s">
        <v>73</v>
      </c>
      <c r="P898" t="s">
        <v>53</v>
      </c>
      <c r="Q898">
        <v>30980.02</v>
      </c>
      <c r="R898">
        <v>2869.59</v>
      </c>
      <c r="S898">
        <v>4</v>
      </c>
      <c r="T898" t="s">
        <v>92</v>
      </c>
      <c r="U898" t="s">
        <v>39</v>
      </c>
      <c r="V898" t="s">
        <v>55</v>
      </c>
      <c r="W898" t="s">
        <v>41</v>
      </c>
      <c r="X898" t="s">
        <v>42</v>
      </c>
      <c r="Y898" t="s">
        <v>66</v>
      </c>
      <c r="Z898" t="s">
        <v>4089</v>
      </c>
      <c r="AA898" s="9">
        <f>Table1[[#This Row],[Date]]</f>
        <v>45823</v>
      </c>
    </row>
    <row r="899" spans="1:27" x14ac:dyDescent="0.25">
      <c r="A899" t="s">
        <v>1881</v>
      </c>
      <c r="B899" s="1">
        <v>45824</v>
      </c>
      <c r="C899" t="s">
        <v>45</v>
      </c>
      <c r="D899" t="s">
        <v>1882</v>
      </c>
      <c r="E899" t="s">
        <v>47</v>
      </c>
      <c r="F899">
        <v>20</v>
      </c>
      <c r="G899" t="s">
        <v>70</v>
      </c>
      <c r="H899" t="s">
        <v>31</v>
      </c>
      <c r="I899" t="s">
        <v>32</v>
      </c>
      <c r="J899" t="s">
        <v>33</v>
      </c>
      <c r="K899" t="s">
        <v>100</v>
      </c>
      <c r="L899">
        <v>6</v>
      </c>
      <c r="M899">
        <v>4</v>
      </c>
      <c r="N899" t="s">
        <v>35</v>
      </c>
      <c r="O899" t="s">
        <v>52</v>
      </c>
      <c r="P899" t="s">
        <v>82</v>
      </c>
      <c r="Q899">
        <v>35436.17</v>
      </c>
      <c r="R899">
        <v>639.03</v>
      </c>
      <c r="S899">
        <v>3.9</v>
      </c>
      <c r="T899" t="s">
        <v>92</v>
      </c>
      <c r="U899" t="s">
        <v>65</v>
      </c>
      <c r="V899" t="s">
        <v>83</v>
      </c>
      <c r="W899" t="s">
        <v>41</v>
      </c>
      <c r="X899" t="s">
        <v>42</v>
      </c>
      <c r="Y899" t="s">
        <v>66</v>
      </c>
      <c r="Z899" t="s">
        <v>94</v>
      </c>
      <c r="AA899" s="9">
        <f>Table1[[#This Row],[Date]]</f>
        <v>45824</v>
      </c>
    </row>
    <row r="900" spans="1:27" x14ac:dyDescent="0.25">
      <c r="A900" t="s">
        <v>1883</v>
      </c>
      <c r="B900" s="1">
        <v>45825</v>
      </c>
      <c r="C900" t="s">
        <v>27</v>
      </c>
      <c r="D900" t="s">
        <v>1884</v>
      </c>
      <c r="E900" t="s">
        <v>91</v>
      </c>
      <c r="F900">
        <v>27</v>
      </c>
      <c r="G900" t="s">
        <v>70</v>
      </c>
      <c r="H900" t="s">
        <v>4088</v>
      </c>
      <c r="I900" t="s">
        <v>49</v>
      </c>
      <c r="J900" t="s">
        <v>33</v>
      </c>
      <c r="K900" t="s">
        <v>118</v>
      </c>
      <c r="L900">
        <v>11</v>
      </c>
      <c r="M900">
        <v>5</v>
      </c>
      <c r="N900" t="s">
        <v>72</v>
      </c>
      <c r="O900" t="s">
        <v>81</v>
      </c>
      <c r="P900" t="s">
        <v>82</v>
      </c>
      <c r="Q900">
        <v>21468.05</v>
      </c>
      <c r="R900">
        <v>1764.03</v>
      </c>
      <c r="S900">
        <v>2.6</v>
      </c>
      <c r="T900" t="s">
        <v>64</v>
      </c>
      <c r="U900" t="s">
        <v>65</v>
      </c>
      <c r="V900" t="s">
        <v>40</v>
      </c>
      <c r="W900" t="s">
        <v>41</v>
      </c>
      <c r="X900" t="s">
        <v>42</v>
      </c>
      <c r="Y900" t="s">
        <v>66</v>
      </c>
      <c r="Z900" t="s">
        <v>84</v>
      </c>
      <c r="AA900" s="9">
        <f>Table1[[#This Row],[Date]]</f>
        <v>45825</v>
      </c>
    </row>
    <row r="901" spans="1:27" x14ac:dyDescent="0.25">
      <c r="A901" t="s">
        <v>1885</v>
      </c>
      <c r="B901" s="1">
        <v>45826</v>
      </c>
      <c r="C901" t="s">
        <v>27</v>
      </c>
      <c r="D901" t="s">
        <v>1886</v>
      </c>
      <c r="E901" t="s">
        <v>29</v>
      </c>
      <c r="F901">
        <v>55</v>
      </c>
      <c r="G901" t="s">
        <v>62</v>
      </c>
      <c r="H901" t="s">
        <v>79</v>
      </c>
      <c r="I901" t="s">
        <v>49</v>
      </c>
      <c r="J901" t="s">
        <v>33</v>
      </c>
      <c r="K901" t="s">
        <v>34</v>
      </c>
      <c r="L901">
        <v>10</v>
      </c>
      <c r="M901">
        <v>3</v>
      </c>
      <c r="N901" t="s">
        <v>72</v>
      </c>
      <c r="O901" t="s">
        <v>52</v>
      </c>
      <c r="P901" t="s">
        <v>82</v>
      </c>
      <c r="Q901">
        <v>44346.28</v>
      </c>
      <c r="R901">
        <v>2735.2</v>
      </c>
      <c r="S901">
        <v>3.5</v>
      </c>
      <c r="T901" t="s">
        <v>97</v>
      </c>
      <c r="U901" t="s">
        <v>39</v>
      </c>
      <c r="V901" t="s">
        <v>74</v>
      </c>
      <c r="W901" t="s">
        <v>101</v>
      </c>
      <c r="X901" t="s">
        <v>42</v>
      </c>
      <c r="Y901" t="s">
        <v>43</v>
      </c>
      <c r="Z901" t="s">
        <v>84</v>
      </c>
      <c r="AA901" s="9">
        <f>Table1[[#This Row],[Date]]</f>
        <v>45826</v>
      </c>
    </row>
    <row r="902" spans="1:27" x14ac:dyDescent="0.25">
      <c r="A902" t="s">
        <v>1887</v>
      </c>
      <c r="B902" s="1">
        <v>45827</v>
      </c>
      <c r="C902" t="s">
        <v>59</v>
      </c>
      <c r="D902" t="s">
        <v>1888</v>
      </c>
      <c r="E902" t="s">
        <v>47</v>
      </c>
      <c r="F902">
        <v>18</v>
      </c>
      <c r="G902" t="s">
        <v>62</v>
      </c>
      <c r="H902" t="s">
        <v>4087</v>
      </c>
      <c r="I902" t="s">
        <v>32</v>
      </c>
      <c r="J902" t="s">
        <v>33</v>
      </c>
      <c r="K902" t="s">
        <v>71</v>
      </c>
      <c r="L902">
        <v>7</v>
      </c>
      <c r="M902">
        <v>1</v>
      </c>
      <c r="N902" t="s">
        <v>80</v>
      </c>
      <c r="O902" t="s">
        <v>52</v>
      </c>
      <c r="P902" t="s">
        <v>53</v>
      </c>
      <c r="Q902">
        <v>49050.75</v>
      </c>
      <c r="R902">
        <v>2664.43</v>
      </c>
      <c r="S902">
        <v>3.3</v>
      </c>
      <c r="T902" t="s">
        <v>97</v>
      </c>
      <c r="U902" t="s">
        <v>93</v>
      </c>
      <c r="V902" t="s">
        <v>40</v>
      </c>
      <c r="W902" t="s">
        <v>101</v>
      </c>
      <c r="X902" t="s">
        <v>42</v>
      </c>
      <c r="Y902" t="s">
        <v>113</v>
      </c>
      <c r="Z902" t="s">
        <v>94</v>
      </c>
      <c r="AA902" s="9">
        <f>Table1[[#This Row],[Date]]</f>
        <v>45827</v>
      </c>
    </row>
    <row r="903" spans="1:27" x14ac:dyDescent="0.25">
      <c r="A903" t="s">
        <v>1889</v>
      </c>
      <c r="B903" s="1">
        <v>45828</v>
      </c>
      <c r="C903" t="s">
        <v>45</v>
      </c>
      <c r="D903" t="s">
        <v>1890</v>
      </c>
      <c r="E903" t="s">
        <v>47</v>
      </c>
      <c r="F903">
        <v>44</v>
      </c>
      <c r="G903" t="s">
        <v>62</v>
      </c>
      <c r="H903" t="s">
        <v>48</v>
      </c>
      <c r="I903" t="s">
        <v>49</v>
      </c>
      <c r="J903" t="s">
        <v>33</v>
      </c>
      <c r="K903" t="s">
        <v>50</v>
      </c>
      <c r="L903">
        <v>4</v>
      </c>
      <c r="M903">
        <v>2</v>
      </c>
      <c r="N903" t="s">
        <v>72</v>
      </c>
      <c r="O903" t="s">
        <v>81</v>
      </c>
      <c r="P903" t="s">
        <v>63</v>
      </c>
      <c r="Q903">
        <v>26207.17</v>
      </c>
      <c r="R903">
        <v>177.52</v>
      </c>
      <c r="S903">
        <v>2.7</v>
      </c>
      <c r="T903" t="s">
        <v>64</v>
      </c>
      <c r="U903" t="s">
        <v>93</v>
      </c>
      <c r="V903" t="s">
        <v>40</v>
      </c>
      <c r="W903" t="s">
        <v>56</v>
      </c>
      <c r="X903" t="s">
        <v>42</v>
      </c>
      <c r="Y903" t="s">
        <v>75</v>
      </c>
      <c r="Z903" t="s">
        <v>94</v>
      </c>
      <c r="AA903" s="9">
        <f>Table1[[#This Row],[Date]]</f>
        <v>45828</v>
      </c>
    </row>
    <row r="904" spans="1:27" x14ac:dyDescent="0.25">
      <c r="A904" t="s">
        <v>1891</v>
      </c>
      <c r="B904" s="1">
        <v>45829</v>
      </c>
      <c r="C904" t="s">
        <v>103</v>
      </c>
      <c r="D904" t="s">
        <v>1892</v>
      </c>
      <c r="E904" t="s">
        <v>61</v>
      </c>
      <c r="F904">
        <v>63</v>
      </c>
      <c r="G904" t="s">
        <v>30</v>
      </c>
      <c r="H904" t="s">
        <v>31</v>
      </c>
      <c r="I904" t="s">
        <v>32</v>
      </c>
      <c r="J904" t="s">
        <v>33</v>
      </c>
      <c r="K904" t="s">
        <v>100</v>
      </c>
      <c r="L904">
        <v>11</v>
      </c>
      <c r="M904">
        <v>1</v>
      </c>
      <c r="N904" t="s">
        <v>51</v>
      </c>
      <c r="O904" t="s">
        <v>81</v>
      </c>
      <c r="P904" t="s">
        <v>63</v>
      </c>
      <c r="Q904">
        <v>21360.11</v>
      </c>
      <c r="R904">
        <v>4754.21</v>
      </c>
      <c r="S904">
        <v>3.4</v>
      </c>
      <c r="T904" t="s">
        <v>64</v>
      </c>
      <c r="U904" t="s">
        <v>87</v>
      </c>
      <c r="V904" t="s">
        <v>40</v>
      </c>
      <c r="W904" t="s">
        <v>41</v>
      </c>
      <c r="X904" t="s">
        <v>57</v>
      </c>
      <c r="Y904" t="s">
        <v>66</v>
      </c>
      <c r="Z904" t="s">
        <v>84</v>
      </c>
      <c r="AA904" s="9">
        <f>Table1[[#This Row],[Date]]</f>
        <v>45829</v>
      </c>
    </row>
    <row r="905" spans="1:27" x14ac:dyDescent="0.25">
      <c r="A905" t="s">
        <v>1893</v>
      </c>
      <c r="B905" s="1">
        <v>45830</v>
      </c>
      <c r="C905" t="s">
        <v>27</v>
      </c>
      <c r="D905" t="s">
        <v>1894</v>
      </c>
      <c r="E905" t="s">
        <v>47</v>
      </c>
      <c r="F905">
        <v>25</v>
      </c>
      <c r="G905" t="s">
        <v>62</v>
      </c>
      <c r="H905" t="s">
        <v>4087</v>
      </c>
      <c r="I905" t="s">
        <v>32</v>
      </c>
      <c r="J905" t="s">
        <v>33</v>
      </c>
      <c r="K905" t="s">
        <v>71</v>
      </c>
      <c r="L905">
        <v>10</v>
      </c>
      <c r="M905">
        <v>2</v>
      </c>
      <c r="N905" t="s">
        <v>35</v>
      </c>
      <c r="O905" t="s">
        <v>52</v>
      </c>
      <c r="P905" t="s">
        <v>37</v>
      </c>
      <c r="Q905">
        <v>25181.08</v>
      </c>
      <c r="R905">
        <v>1376.88</v>
      </c>
      <c r="S905">
        <v>4.8</v>
      </c>
      <c r="T905" t="s">
        <v>38</v>
      </c>
      <c r="U905" t="s">
        <v>39</v>
      </c>
      <c r="V905" t="s">
        <v>83</v>
      </c>
      <c r="W905" t="s">
        <v>101</v>
      </c>
      <c r="X905" t="s">
        <v>57</v>
      </c>
      <c r="Y905" t="s">
        <v>113</v>
      </c>
      <c r="Z905" t="s">
        <v>76</v>
      </c>
      <c r="AA905" s="9">
        <f>Table1[[#This Row],[Date]]</f>
        <v>45830</v>
      </c>
    </row>
    <row r="906" spans="1:27" x14ac:dyDescent="0.25">
      <c r="A906" t="s">
        <v>1895</v>
      </c>
      <c r="B906" s="1">
        <v>45831</v>
      </c>
      <c r="C906" t="s">
        <v>27</v>
      </c>
      <c r="D906" t="s">
        <v>1896</v>
      </c>
      <c r="E906" t="s">
        <v>91</v>
      </c>
      <c r="F906">
        <v>68</v>
      </c>
      <c r="G906" t="s">
        <v>30</v>
      </c>
      <c r="H906" t="s">
        <v>48</v>
      </c>
      <c r="I906" t="s">
        <v>49</v>
      </c>
      <c r="J906" t="s">
        <v>33</v>
      </c>
      <c r="K906" t="s">
        <v>50</v>
      </c>
      <c r="L906">
        <v>7</v>
      </c>
      <c r="M906">
        <v>5</v>
      </c>
      <c r="N906" t="s">
        <v>35</v>
      </c>
      <c r="O906" t="s">
        <v>52</v>
      </c>
      <c r="P906" t="s">
        <v>82</v>
      </c>
      <c r="Q906">
        <v>43078.63</v>
      </c>
      <c r="R906">
        <v>80.92</v>
      </c>
      <c r="S906">
        <v>1.8</v>
      </c>
      <c r="T906" t="s">
        <v>54</v>
      </c>
      <c r="U906" t="s">
        <v>87</v>
      </c>
      <c r="V906" t="s">
        <v>40</v>
      </c>
      <c r="W906" t="s">
        <v>41</v>
      </c>
      <c r="X906" t="s">
        <v>42</v>
      </c>
      <c r="Y906" t="s">
        <v>4089</v>
      </c>
      <c r="Z906" t="s">
        <v>4089</v>
      </c>
      <c r="AA906" s="9">
        <f>Table1[[#This Row],[Date]]</f>
        <v>45831</v>
      </c>
    </row>
    <row r="907" spans="1:27" x14ac:dyDescent="0.25">
      <c r="A907" t="s">
        <v>1897</v>
      </c>
      <c r="B907" s="1">
        <v>45832</v>
      </c>
      <c r="C907" t="s">
        <v>103</v>
      </c>
      <c r="D907" t="s">
        <v>1898</v>
      </c>
      <c r="E907" t="s">
        <v>91</v>
      </c>
      <c r="F907">
        <v>63</v>
      </c>
      <c r="G907" t="s">
        <v>62</v>
      </c>
      <c r="H907" t="s">
        <v>31</v>
      </c>
      <c r="I907" t="s">
        <v>32</v>
      </c>
      <c r="J907" t="s">
        <v>33</v>
      </c>
      <c r="K907" t="s">
        <v>100</v>
      </c>
      <c r="L907">
        <v>5</v>
      </c>
      <c r="M907">
        <v>5</v>
      </c>
      <c r="N907" t="s">
        <v>72</v>
      </c>
      <c r="O907" t="s">
        <v>73</v>
      </c>
      <c r="P907" t="s">
        <v>63</v>
      </c>
      <c r="Q907">
        <v>33337.019999999997</v>
      </c>
      <c r="R907">
        <v>382.22</v>
      </c>
      <c r="S907">
        <v>4.5999999999999996</v>
      </c>
      <c r="T907" t="s">
        <v>38</v>
      </c>
      <c r="U907" t="s">
        <v>87</v>
      </c>
      <c r="V907" t="s">
        <v>74</v>
      </c>
      <c r="W907" t="s">
        <v>41</v>
      </c>
      <c r="X907" t="s">
        <v>57</v>
      </c>
      <c r="Y907" t="s">
        <v>43</v>
      </c>
      <c r="Z907" t="s">
        <v>76</v>
      </c>
      <c r="AA907" s="9">
        <f>Table1[[#This Row],[Date]]</f>
        <v>45832</v>
      </c>
    </row>
    <row r="908" spans="1:27" x14ac:dyDescent="0.25">
      <c r="A908" t="s">
        <v>1899</v>
      </c>
      <c r="B908" s="1">
        <v>45833</v>
      </c>
      <c r="C908" t="s">
        <v>103</v>
      </c>
      <c r="D908" t="s">
        <v>1900</v>
      </c>
      <c r="E908" t="s">
        <v>69</v>
      </c>
      <c r="F908">
        <v>59</v>
      </c>
      <c r="G908" t="s">
        <v>30</v>
      </c>
      <c r="H908" t="s">
        <v>31</v>
      </c>
      <c r="I908" t="s">
        <v>32</v>
      </c>
      <c r="J908" t="s">
        <v>33</v>
      </c>
      <c r="K908" t="s">
        <v>100</v>
      </c>
      <c r="L908">
        <v>5</v>
      </c>
      <c r="M908">
        <v>1</v>
      </c>
      <c r="N908" t="s">
        <v>51</v>
      </c>
      <c r="O908" t="s">
        <v>81</v>
      </c>
      <c r="P908" t="s">
        <v>53</v>
      </c>
      <c r="Q908">
        <v>5104.3</v>
      </c>
      <c r="R908">
        <v>2900.97</v>
      </c>
      <c r="S908">
        <v>1.2</v>
      </c>
      <c r="T908" t="s">
        <v>97</v>
      </c>
      <c r="U908" t="s">
        <v>39</v>
      </c>
      <c r="V908" t="s">
        <v>74</v>
      </c>
      <c r="W908" t="s">
        <v>101</v>
      </c>
      <c r="X908" t="s">
        <v>42</v>
      </c>
      <c r="Y908" t="s">
        <v>66</v>
      </c>
      <c r="Z908" t="s">
        <v>88</v>
      </c>
      <c r="AA908" s="9">
        <f>Table1[[#This Row],[Date]]</f>
        <v>45833</v>
      </c>
    </row>
    <row r="909" spans="1:27" x14ac:dyDescent="0.25">
      <c r="A909" t="s">
        <v>1901</v>
      </c>
      <c r="B909" s="1">
        <v>45834</v>
      </c>
      <c r="C909" t="s">
        <v>27</v>
      </c>
      <c r="D909" t="s">
        <v>1902</v>
      </c>
      <c r="E909" t="s">
        <v>91</v>
      </c>
      <c r="F909">
        <v>34</v>
      </c>
      <c r="G909" t="s">
        <v>62</v>
      </c>
      <c r="H909" t="s">
        <v>79</v>
      </c>
      <c r="I909" t="s">
        <v>49</v>
      </c>
      <c r="J909" t="s">
        <v>33</v>
      </c>
      <c r="K909" t="s">
        <v>34</v>
      </c>
      <c r="L909">
        <v>9</v>
      </c>
      <c r="M909">
        <v>1</v>
      </c>
      <c r="N909" t="s">
        <v>51</v>
      </c>
      <c r="O909" t="s">
        <v>36</v>
      </c>
      <c r="P909" t="s">
        <v>82</v>
      </c>
      <c r="Q909">
        <v>28481.99</v>
      </c>
      <c r="R909">
        <v>688.93</v>
      </c>
      <c r="S909">
        <v>2.2000000000000002</v>
      </c>
      <c r="T909" t="s">
        <v>64</v>
      </c>
      <c r="U909" t="s">
        <v>93</v>
      </c>
      <c r="V909" t="s">
        <v>55</v>
      </c>
      <c r="W909" t="s">
        <v>101</v>
      </c>
      <c r="X909" t="s">
        <v>57</v>
      </c>
      <c r="Y909" t="s">
        <v>113</v>
      </c>
      <c r="Z909" t="s">
        <v>88</v>
      </c>
      <c r="AA909" s="9">
        <f>Table1[[#This Row],[Date]]</f>
        <v>45834</v>
      </c>
    </row>
    <row r="910" spans="1:27" x14ac:dyDescent="0.25">
      <c r="A910" t="s">
        <v>1903</v>
      </c>
      <c r="B910" s="1">
        <v>45835</v>
      </c>
      <c r="C910" t="s">
        <v>27</v>
      </c>
      <c r="D910" t="s">
        <v>1904</v>
      </c>
      <c r="E910" t="s">
        <v>47</v>
      </c>
      <c r="F910">
        <v>26</v>
      </c>
      <c r="G910" t="s">
        <v>62</v>
      </c>
      <c r="H910" t="s">
        <v>4087</v>
      </c>
      <c r="I910" t="s">
        <v>32</v>
      </c>
      <c r="J910" t="s">
        <v>33</v>
      </c>
      <c r="K910" t="s">
        <v>71</v>
      </c>
      <c r="L910">
        <v>8</v>
      </c>
      <c r="M910">
        <v>2</v>
      </c>
      <c r="N910" t="s">
        <v>51</v>
      </c>
      <c r="O910" t="s">
        <v>81</v>
      </c>
      <c r="P910" t="s">
        <v>37</v>
      </c>
      <c r="Q910">
        <v>3813.11</v>
      </c>
      <c r="R910">
        <v>208.62</v>
      </c>
      <c r="S910">
        <v>2.2000000000000002</v>
      </c>
      <c r="T910" t="s">
        <v>64</v>
      </c>
      <c r="U910" t="s">
        <v>93</v>
      </c>
      <c r="V910" t="s">
        <v>83</v>
      </c>
      <c r="W910" t="s">
        <v>56</v>
      </c>
      <c r="X910" t="s">
        <v>42</v>
      </c>
      <c r="Y910" t="s">
        <v>113</v>
      </c>
      <c r="Z910" t="s">
        <v>88</v>
      </c>
      <c r="AA910" s="9">
        <f>Table1[[#This Row],[Date]]</f>
        <v>45835</v>
      </c>
    </row>
    <row r="911" spans="1:27" x14ac:dyDescent="0.25">
      <c r="A911" t="s">
        <v>1905</v>
      </c>
      <c r="B911" s="1">
        <v>45836</v>
      </c>
      <c r="C911" t="s">
        <v>103</v>
      </c>
      <c r="D911" t="s">
        <v>1906</v>
      </c>
      <c r="E911" t="s">
        <v>91</v>
      </c>
      <c r="F911">
        <v>23</v>
      </c>
      <c r="G911" t="s">
        <v>70</v>
      </c>
      <c r="H911" t="s">
        <v>31</v>
      </c>
      <c r="I911" t="s">
        <v>32</v>
      </c>
      <c r="J911" t="s">
        <v>33</v>
      </c>
      <c r="K911" t="s">
        <v>100</v>
      </c>
      <c r="L911">
        <v>2</v>
      </c>
      <c r="M911">
        <v>2</v>
      </c>
      <c r="N911" t="s">
        <v>35</v>
      </c>
      <c r="O911" t="s">
        <v>52</v>
      </c>
      <c r="P911" t="s">
        <v>63</v>
      </c>
      <c r="Q911">
        <v>39591.160000000003</v>
      </c>
      <c r="R911">
        <v>1898.13</v>
      </c>
      <c r="S911">
        <v>3.5</v>
      </c>
      <c r="T911" t="s">
        <v>97</v>
      </c>
      <c r="U911" t="s">
        <v>65</v>
      </c>
      <c r="V911" t="s">
        <v>74</v>
      </c>
      <c r="W911" t="s">
        <v>56</v>
      </c>
      <c r="X911" t="s">
        <v>57</v>
      </c>
      <c r="Y911" t="s">
        <v>66</v>
      </c>
      <c r="Z911" t="s">
        <v>84</v>
      </c>
      <c r="AA911" s="9">
        <f>Table1[[#This Row],[Date]]</f>
        <v>45836</v>
      </c>
    </row>
    <row r="912" spans="1:27" x14ac:dyDescent="0.25">
      <c r="A912" t="s">
        <v>1907</v>
      </c>
      <c r="B912" s="1">
        <v>45837</v>
      </c>
      <c r="C912" t="s">
        <v>27</v>
      </c>
      <c r="D912" t="s">
        <v>1908</v>
      </c>
      <c r="E912" t="s">
        <v>61</v>
      </c>
      <c r="F912">
        <v>60</v>
      </c>
      <c r="G912" t="s">
        <v>62</v>
      </c>
      <c r="H912" t="s">
        <v>31</v>
      </c>
      <c r="I912" t="s">
        <v>32</v>
      </c>
      <c r="J912" t="s">
        <v>33</v>
      </c>
      <c r="K912" t="s">
        <v>100</v>
      </c>
      <c r="L912">
        <v>7</v>
      </c>
      <c r="M912">
        <v>3</v>
      </c>
      <c r="N912" t="s">
        <v>51</v>
      </c>
      <c r="O912" t="s">
        <v>52</v>
      </c>
      <c r="P912" t="s">
        <v>53</v>
      </c>
      <c r="Q912">
        <v>18430.68</v>
      </c>
      <c r="R912">
        <v>3113.81</v>
      </c>
      <c r="S912">
        <v>1.5</v>
      </c>
      <c r="T912" t="s">
        <v>54</v>
      </c>
      <c r="U912" t="s">
        <v>39</v>
      </c>
      <c r="V912" t="s">
        <v>74</v>
      </c>
      <c r="W912" t="s">
        <v>56</v>
      </c>
      <c r="X912" t="s">
        <v>42</v>
      </c>
      <c r="Y912" t="s">
        <v>113</v>
      </c>
      <c r="Z912" t="s">
        <v>4089</v>
      </c>
      <c r="AA912" s="9">
        <f>Table1[[#This Row],[Date]]</f>
        <v>45837</v>
      </c>
    </row>
    <row r="913" spans="1:27" x14ac:dyDescent="0.25">
      <c r="A913" t="s">
        <v>1909</v>
      </c>
      <c r="B913" s="1">
        <v>45838</v>
      </c>
      <c r="C913" t="s">
        <v>59</v>
      </c>
      <c r="D913" t="s">
        <v>1910</v>
      </c>
      <c r="E913" t="s">
        <v>69</v>
      </c>
      <c r="F913">
        <v>42</v>
      </c>
      <c r="G913" t="s">
        <v>62</v>
      </c>
      <c r="H913" t="s">
        <v>48</v>
      </c>
      <c r="I913" t="s">
        <v>49</v>
      </c>
      <c r="J913" t="s">
        <v>33</v>
      </c>
      <c r="K913" t="s">
        <v>50</v>
      </c>
      <c r="L913">
        <v>9</v>
      </c>
      <c r="M913">
        <v>3</v>
      </c>
      <c r="N913" t="s">
        <v>51</v>
      </c>
      <c r="O913" t="s">
        <v>52</v>
      </c>
      <c r="P913" t="s">
        <v>53</v>
      </c>
      <c r="Q913">
        <v>25184.35</v>
      </c>
      <c r="R913">
        <v>559.20000000000005</v>
      </c>
      <c r="S913">
        <v>4.5</v>
      </c>
      <c r="T913" t="s">
        <v>38</v>
      </c>
      <c r="U913" t="s">
        <v>87</v>
      </c>
      <c r="V913" t="s">
        <v>83</v>
      </c>
      <c r="W913" t="s">
        <v>41</v>
      </c>
      <c r="X913" t="s">
        <v>57</v>
      </c>
      <c r="Y913" t="s">
        <v>113</v>
      </c>
      <c r="Z913" t="s">
        <v>4089</v>
      </c>
      <c r="AA913" s="9">
        <f>Table1[[#This Row],[Date]]</f>
        <v>45838</v>
      </c>
    </row>
    <row r="914" spans="1:27" x14ac:dyDescent="0.25">
      <c r="A914" t="s">
        <v>1911</v>
      </c>
      <c r="B914" s="1">
        <v>45839</v>
      </c>
      <c r="C914" t="s">
        <v>59</v>
      </c>
      <c r="D914" t="s">
        <v>1912</v>
      </c>
      <c r="E914" t="s">
        <v>47</v>
      </c>
      <c r="F914">
        <v>56</v>
      </c>
      <c r="G914" t="s">
        <v>70</v>
      </c>
      <c r="H914" t="s">
        <v>79</v>
      </c>
      <c r="I914" t="s">
        <v>49</v>
      </c>
      <c r="J914" t="s">
        <v>33</v>
      </c>
      <c r="K914" t="s">
        <v>34</v>
      </c>
      <c r="L914">
        <v>4</v>
      </c>
      <c r="M914">
        <v>3</v>
      </c>
      <c r="N914" t="s">
        <v>72</v>
      </c>
      <c r="O914" t="s">
        <v>52</v>
      </c>
      <c r="P914" t="s">
        <v>37</v>
      </c>
      <c r="Q914">
        <v>40537.870000000003</v>
      </c>
      <c r="R914">
        <v>1566.64</v>
      </c>
      <c r="S914">
        <v>4.3</v>
      </c>
      <c r="T914" t="s">
        <v>92</v>
      </c>
      <c r="U914" t="s">
        <v>39</v>
      </c>
      <c r="V914" t="s">
        <v>40</v>
      </c>
      <c r="W914" t="s">
        <v>41</v>
      </c>
      <c r="X914" t="s">
        <v>42</v>
      </c>
      <c r="Y914" t="s">
        <v>75</v>
      </c>
      <c r="Z914" t="s">
        <v>84</v>
      </c>
      <c r="AA914" s="9">
        <f>Table1[[#This Row],[Date]]</f>
        <v>45839</v>
      </c>
    </row>
    <row r="915" spans="1:27" x14ac:dyDescent="0.25">
      <c r="A915" t="s">
        <v>1913</v>
      </c>
      <c r="B915" s="1">
        <v>45840</v>
      </c>
      <c r="C915" t="s">
        <v>103</v>
      </c>
      <c r="D915" t="s">
        <v>1914</v>
      </c>
      <c r="E915" t="s">
        <v>69</v>
      </c>
      <c r="F915">
        <v>66</v>
      </c>
      <c r="G915" t="s">
        <v>30</v>
      </c>
      <c r="H915" t="s">
        <v>4088</v>
      </c>
      <c r="I915" t="s">
        <v>49</v>
      </c>
      <c r="J915" t="s">
        <v>33</v>
      </c>
      <c r="K915" t="s">
        <v>118</v>
      </c>
      <c r="L915">
        <v>10</v>
      </c>
      <c r="M915">
        <v>1</v>
      </c>
      <c r="N915" t="s">
        <v>80</v>
      </c>
      <c r="O915" t="s">
        <v>36</v>
      </c>
      <c r="P915" t="s">
        <v>63</v>
      </c>
      <c r="Q915">
        <v>5183.09</v>
      </c>
      <c r="R915">
        <v>2088.8000000000002</v>
      </c>
      <c r="S915">
        <v>3.6</v>
      </c>
      <c r="T915" t="s">
        <v>92</v>
      </c>
      <c r="U915" t="s">
        <v>87</v>
      </c>
      <c r="V915" t="s">
        <v>74</v>
      </c>
      <c r="W915" t="s">
        <v>56</v>
      </c>
      <c r="X915" t="s">
        <v>57</v>
      </c>
      <c r="Y915" t="s">
        <v>43</v>
      </c>
      <c r="Z915" t="s">
        <v>84</v>
      </c>
      <c r="AA915" s="9">
        <f>Table1[[#This Row],[Date]]</f>
        <v>45840</v>
      </c>
    </row>
    <row r="916" spans="1:27" x14ac:dyDescent="0.25">
      <c r="A916" t="s">
        <v>1915</v>
      </c>
      <c r="B916" s="1">
        <v>45841</v>
      </c>
      <c r="C916" t="s">
        <v>45</v>
      </c>
      <c r="D916" t="s">
        <v>1916</v>
      </c>
      <c r="E916" t="s">
        <v>47</v>
      </c>
      <c r="F916">
        <v>45</v>
      </c>
      <c r="G916" t="s">
        <v>70</v>
      </c>
      <c r="H916" t="s">
        <v>79</v>
      </c>
      <c r="I916" t="s">
        <v>49</v>
      </c>
      <c r="J916" t="s">
        <v>33</v>
      </c>
      <c r="K916" t="s">
        <v>34</v>
      </c>
      <c r="L916">
        <v>11</v>
      </c>
      <c r="M916">
        <v>3</v>
      </c>
      <c r="N916" t="s">
        <v>51</v>
      </c>
      <c r="O916" t="s">
        <v>81</v>
      </c>
      <c r="P916" t="s">
        <v>82</v>
      </c>
      <c r="Q916">
        <v>10451.450000000001</v>
      </c>
      <c r="R916">
        <v>797.3</v>
      </c>
      <c r="S916">
        <v>2.8</v>
      </c>
      <c r="T916" t="s">
        <v>64</v>
      </c>
      <c r="U916" t="s">
        <v>65</v>
      </c>
      <c r="V916" t="s">
        <v>40</v>
      </c>
      <c r="W916" t="s">
        <v>41</v>
      </c>
      <c r="X916" t="s">
        <v>57</v>
      </c>
      <c r="Y916" t="s">
        <v>75</v>
      </c>
      <c r="Z916" t="s">
        <v>84</v>
      </c>
      <c r="AA916" s="9">
        <f>Table1[[#This Row],[Date]]</f>
        <v>45841</v>
      </c>
    </row>
    <row r="917" spans="1:27" x14ac:dyDescent="0.25">
      <c r="A917" t="s">
        <v>1917</v>
      </c>
      <c r="B917" s="1">
        <v>45842</v>
      </c>
      <c r="C917" t="s">
        <v>103</v>
      </c>
      <c r="D917" t="s">
        <v>1918</v>
      </c>
      <c r="E917" t="s">
        <v>61</v>
      </c>
      <c r="F917">
        <v>50</v>
      </c>
      <c r="G917" t="s">
        <v>70</v>
      </c>
      <c r="H917" t="s">
        <v>4088</v>
      </c>
      <c r="I917" t="s">
        <v>49</v>
      </c>
      <c r="J917" t="s">
        <v>33</v>
      </c>
      <c r="K917" t="s">
        <v>118</v>
      </c>
      <c r="L917">
        <v>3</v>
      </c>
      <c r="M917">
        <v>1</v>
      </c>
      <c r="N917" t="s">
        <v>72</v>
      </c>
      <c r="O917" t="s">
        <v>36</v>
      </c>
      <c r="P917" t="s">
        <v>53</v>
      </c>
      <c r="Q917">
        <v>21704.14</v>
      </c>
      <c r="R917">
        <v>2530.37</v>
      </c>
      <c r="S917">
        <v>4.7</v>
      </c>
      <c r="T917" t="s">
        <v>38</v>
      </c>
      <c r="U917" t="s">
        <v>65</v>
      </c>
      <c r="V917" t="s">
        <v>74</v>
      </c>
      <c r="W917" t="s">
        <v>41</v>
      </c>
      <c r="X917" t="s">
        <v>57</v>
      </c>
      <c r="Y917" t="s">
        <v>43</v>
      </c>
      <c r="Z917" t="s">
        <v>4089</v>
      </c>
      <c r="AA917" s="9">
        <f>Table1[[#This Row],[Date]]</f>
        <v>45842</v>
      </c>
    </row>
    <row r="918" spans="1:27" x14ac:dyDescent="0.25">
      <c r="A918" t="s">
        <v>1919</v>
      </c>
      <c r="B918" s="1">
        <v>45843</v>
      </c>
      <c r="C918" t="s">
        <v>103</v>
      </c>
      <c r="D918" t="s">
        <v>1920</v>
      </c>
      <c r="E918" t="s">
        <v>69</v>
      </c>
      <c r="F918">
        <v>54</v>
      </c>
      <c r="G918" t="s">
        <v>30</v>
      </c>
      <c r="H918" t="s">
        <v>4087</v>
      </c>
      <c r="I918" t="s">
        <v>32</v>
      </c>
      <c r="J918" t="s">
        <v>33</v>
      </c>
      <c r="K918" t="s">
        <v>71</v>
      </c>
      <c r="L918">
        <v>7</v>
      </c>
      <c r="M918">
        <v>5</v>
      </c>
      <c r="N918" t="s">
        <v>72</v>
      </c>
      <c r="O918" t="s">
        <v>36</v>
      </c>
      <c r="P918" t="s">
        <v>37</v>
      </c>
      <c r="Q918">
        <v>13806.48</v>
      </c>
      <c r="R918">
        <v>426.07</v>
      </c>
      <c r="S918">
        <v>4.3</v>
      </c>
      <c r="T918" t="s">
        <v>92</v>
      </c>
      <c r="U918" t="s">
        <v>65</v>
      </c>
      <c r="V918" t="s">
        <v>55</v>
      </c>
      <c r="W918" t="s">
        <v>41</v>
      </c>
      <c r="X918" t="s">
        <v>42</v>
      </c>
      <c r="Y918" t="s">
        <v>43</v>
      </c>
      <c r="Z918" t="s">
        <v>84</v>
      </c>
      <c r="AA918" s="9">
        <f>Table1[[#This Row],[Date]]</f>
        <v>45843</v>
      </c>
    </row>
    <row r="919" spans="1:27" x14ac:dyDescent="0.25">
      <c r="A919" t="s">
        <v>1921</v>
      </c>
      <c r="B919" s="1">
        <v>45844</v>
      </c>
      <c r="C919" t="s">
        <v>45</v>
      </c>
      <c r="D919" t="s">
        <v>1922</v>
      </c>
      <c r="E919" t="s">
        <v>29</v>
      </c>
      <c r="F919">
        <v>26</v>
      </c>
      <c r="G919" t="s">
        <v>62</v>
      </c>
      <c r="H919" t="s">
        <v>4087</v>
      </c>
      <c r="I919" t="s">
        <v>32</v>
      </c>
      <c r="J919" t="s">
        <v>33</v>
      </c>
      <c r="K919" t="s">
        <v>71</v>
      </c>
      <c r="L919">
        <v>13</v>
      </c>
      <c r="M919">
        <v>4</v>
      </c>
      <c r="N919" t="s">
        <v>51</v>
      </c>
      <c r="O919" t="s">
        <v>52</v>
      </c>
      <c r="P919" t="s">
        <v>53</v>
      </c>
      <c r="Q919">
        <v>18881.37</v>
      </c>
      <c r="R919">
        <v>232.59</v>
      </c>
      <c r="S919">
        <v>3</v>
      </c>
      <c r="T919" t="s">
        <v>64</v>
      </c>
      <c r="U919" t="s">
        <v>65</v>
      </c>
      <c r="V919" t="s">
        <v>40</v>
      </c>
      <c r="W919" t="s">
        <v>41</v>
      </c>
      <c r="X919" t="s">
        <v>57</v>
      </c>
      <c r="Y919" t="s">
        <v>75</v>
      </c>
      <c r="Z919" t="s">
        <v>94</v>
      </c>
      <c r="AA919" s="9">
        <f>Table1[[#This Row],[Date]]</f>
        <v>45844</v>
      </c>
    </row>
    <row r="920" spans="1:27" x14ac:dyDescent="0.25">
      <c r="A920" t="s">
        <v>1923</v>
      </c>
      <c r="B920" s="1">
        <v>45845</v>
      </c>
      <c r="C920" t="s">
        <v>45</v>
      </c>
      <c r="D920" t="s">
        <v>1924</v>
      </c>
      <c r="E920" t="s">
        <v>47</v>
      </c>
      <c r="F920">
        <v>35</v>
      </c>
      <c r="G920" t="s">
        <v>30</v>
      </c>
      <c r="H920" t="s">
        <v>31</v>
      </c>
      <c r="I920" t="s">
        <v>32</v>
      </c>
      <c r="J920" t="s">
        <v>33</v>
      </c>
      <c r="K920" t="s">
        <v>100</v>
      </c>
      <c r="L920">
        <v>2</v>
      </c>
      <c r="M920">
        <v>5</v>
      </c>
      <c r="N920" t="s">
        <v>80</v>
      </c>
      <c r="O920" t="s">
        <v>36</v>
      </c>
      <c r="P920" t="s">
        <v>53</v>
      </c>
      <c r="Q920">
        <v>49914.21</v>
      </c>
      <c r="R920">
        <v>2599.1799999999998</v>
      </c>
      <c r="S920">
        <v>3.8</v>
      </c>
      <c r="T920" t="s">
        <v>92</v>
      </c>
      <c r="U920" t="s">
        <v>87</v>
      </c>
      <c r="V920" t="s">
        <v>74</v>
      </c>
      <c r="W920" t="s">
        <v>101</v>
      </c>
      <c r="X920" t="s">
        <v>57</v>
      </c>
      <c r="Y920" t="s">
        <v>66</v>
      </c>
      <c r="Z920" t="s">
        <v>94</v>
      </c>
      <c r="AA920" s="9">
        <f>Table1[[#This Row],[Date]]</f>
        <v>45845</v>
      </c>
    </row>
    <row r="921" spans="1:27" x14ac:dyDescent="0.25">
      <c r="A921" t="s">
        <v>1925</v>
      </c>
      <c r="B921" s="1">
        <v>45846</v>
      </c>
      <c r="C921" t="s">
        <v>45</v>
      </c>
      <c r="D921" t="s">
        <v>1926</v>
      </c>
      <c r="E921" t="s">
        <v>29</v>
      </c>
      <c r="F921">
        <v>38</v>
      </c>
      <c r="G921" t="s">
        <v>62</v>
      </c>
      <c r="H921" t="s">
        <v>4087</v>
      </c>
      <c r="I921" t="s">
        <v>32</v>
      </c>
      <c r="J921" t="s">
        <v>33</v>
      </c>
      <c r="K921" t="s">
        <v>71</v>
      </c>
      <c r="L921">
        <v>13</v>
      </c>
      <c r="M921">
        <v>1</v>
      </c>
      <c r="N921" t="s">
        <v>35</v>
      </c>
      <c r="O921" t="s">
        <v>52</v>
      </c>
      <c r="P921" t="s">
        <v>63</v>
      </c>
      <c r="Q921">
        <v>41794.480000000003</v>
      </c>
      <c r="R921">
        <v>1239.48</v>
      </c>
      <c r="S921">
        <v>3.3</v>
      </c>
      <c r="T921" t="s">
        <v>64</v>
      </c>
      <c r="U921" t="s">
        <v>93</v>
      </c>
      <c r="V921" t="s">
        <v>83</v>
      </c>
      <c r="W921" t="s">
        <v>101</v>
      </c>
      <c r="X921" t="s">
        <v>42</v>
      </c>
      <c r="Y921" t="s">
        <v>113</v>
      </c>
      <c r="Z921" t="s">
        <v>94</v>
      </c>
      <c r="AA921" s="9">
        <f>Table1[[#This Row],[Date]]</f>
        <v>45846</v>
      </c>
    </row>
    <row r="922" spans="1:27" x14ac:dyDescent="0.25">
      <c r="A922" t="s">
        <v>1927</v>
      </c>
      <c r="B922" s="1">
        <v>45847</v>
      </c>
      <c r="C922" t="s">
        <v>59</v>
      </c>
      <c r="D922" t="s">
        <v>1928</v>
      </c>
      <c r="E922" t="s">
        <v>69</v>
      </c>
      <c r="F922">
        <v>19</v>
      </c>
      <c r="G922" t="s">
        <v>62</v>
      </c>
      <c r="H922" t="s">
        <v>31</v>
      </c>
      <c r="I922" t="s">
        <v>32</v>
      </c>
      <c r="J922" t="s">
        <v>33</v>
      </c>
      <c r="K922" t="s">
        <v>100</v>
      </c>
      <c r="L922">
        <v>12</v>
      </c>
      <c r="M922">
        <v>1</v>
      </c>
      <c r="N922" t="s">
        <v>80</v>
      </c>
      <c r="O922" t="s">
        <v>52</v>
      </c>
      <c r="P922" t="s">
        <v>63</v>
      </c>
      <c r="Q922">
        <v>44543.39</v>
      </c>
      <c r="R922">
        <v>476.87</v>
      </c>
      <c r="S922">
        <v>3.4</v>
      </c>
      <c r="T922" t="s">
        <v>64</v>
      </c>
      <c r="U922" t="s">
        <v>87</v>
      </c>
      <c r="V922" t="s">
        <v>83</v>
      </c>
      <c r="W922" t="s">
        <v>56</v>
      </c>
      <c r="X922" t="s">
        <v>42</v>
      </c>
      <c r="Y922" t="s">
        <v>4089</v>
      </c>
      <c r="Z922" t="s">
        <v>84</v>
      </c>
      <c r="AA922" s="9">
        <f>Table1[[#This Row],[Date]]</f>
        <v>45847</v>
      </c>
    </row>
    <row r="923" spans="1:27" x14ac:dyDescent="0.25">
      <c r="A923" t="s">
        <v>1929</v>
      </c>
      <c r="B923" s="1">
        <v>45848</v>
      </c>
      <c r="C923" t="s">
        <v>27</v>
      </c>
      <c r="D923" t="s">
        <v>1930</v>
      </c>
      <c r="E923" t="s">
        <v>29</v>
      </c>
      <c r="F923">
        <v>60</v>
      </c>
      <c r="G923" t="s">
        <v>30</v>
      </c>
      <c r="H923" t="s">
        <v>79</v>
      </c>
      <c r="I923" t="s">
        <v>49</v>
      </c>
      <c r="J923" t="s">
        <v>33</v>
      </c>
      <c r="K923" t="s">
        <v>34</v>
      </c>
      <c r="L923">
        <v>3</v>
      </c>
      <c r="M923">
        <v>4</v>
      </c>
      <c r="N923" t="s">
        <v>51</v>
      </c>
      <c r="O923" t="s">
        <v>52</v>
      </c>
      <c r="P923" t="s">
        <v>82</v>
      </c>
      <c r="Q923">
        <v>47041.57</v>
      </c>
      <c r="R923">
        <v>2119.56</v>
      </c>
      <c r="S923">
        <v>2.2999999999999998</v>
      </c>
      <c r="T923" t="s">
        <v>97</v>
      </c>
      <c r="U923" t="s">
        <v>65</v>
      </c>
      <c r="V923" t="s">
        <v>83</v>
      </c>
      <c r="W923" t="s">
        <v>56</v>
      </c>
      <c r="X923" t="s">
        <v>57</v>
      </c>
      <c r="Y923" t="s">
        <v>75</v>
      </c>
      <c r="Z923" t="s">
        <v>94</v>
      </c>
      <c r="AA923" s="9">
        <f>Table1[[#This Row],[Date]]</f>
        <v>45848</v>
      </c>
    </row>
    <row r="924" spans="1:27" x14ac:dyDescent="0.25">
      <c r="A924" t="s">
        <v>1931</v>
      </c>
      <c r="B924" s="1">
        <v>45849</v>
      </c>
      <c r="C924" t="s">
        <v>59</v>
      </c>
      <c r="D924" t="s">
        <v>1932</v>
      </c>
      <c r="E924" t="s">
        <v>29</v>
      </c>
      <c r="F924">
        <v>55</v>
      </c>
      <c r="G924" t="s">
        <v>70</v>
      </c>
      <c r="H924" t="s">
        <v>4087</v>
      </c>
      <c r="I924" t="s">
        <v>32</v>
      </c>
      <c r="J924" t="s">
        <v>33</v>
      </c>
      <c r="K924" t="s">
        <v>71</v>
      </c>
      <c r="L924">
        <v>14</v>
      </c>
      <c r="M924">
        <v>2</v>
      </c>
      <c r="N924" t="s">
        <v>80</v>
      </c>
      <c r="O924" t="s">
        <v>36</v>
      </c>
      <c r="P924" t="s">
        <v>53</v>
      </c>
      <c r="Q924">
        <v>19023.990000000002</v>
      </c>
      <c r="R924">
        <v>4575.7</v>
      </c>
      <c r="S924">
        <v>2.8</v>
      </c>
      <c r="T924" t="s">
        <v>97</v>
      </c>
      <c r="U924" t="s">
        <v>93</v>
      </c>
      <c r="V924" t="s">
        <v>74</v>
      </c>
      <c r="W924" t="s">
        <v>41</v>
      </c>
      <c r="X924" t="s">
        <v>42</v>
      </c>
      <c r="Y924" t="s">
        <v>75</v>
      </c>
      <c r="Z924" t="s">
        <v>84</v>
      </c>
      <c r="AA924" s="9">
        <f>Table1[[#This Row],[Date]]</f>
        <v>45849</v>
      </c>
    </row>
    <row r="925" spans="1:27" x14ac:dyDescent="0.25">
      <c r="A925" t="s">
        <v>1933</v>
      </c>
      <c r="B925" s="1">
        <v>45850</v>
      </c>
      <c r="C925" t="s">
        <v>27</v>
      </c>
      <c r="D925" t="s">
        <v>1934</v>
      </c>
      <c r="E925" t="s">
        <v>69</v>
      </c>
      <c r="F925">
        <v>57</v>
      </c>
      <c r="G925" t="s">
        <v>30</v>
      </c>
      <c r="H925" t="s">
        <v>79</v>
      </c>
      <c r="I925" t="s">
        <v>49</v>
      </c>
      <c r="J925" t="s">
        <v>33</v>
      </c>
      <c r="K925" t="s">
        <v>34</v>
      </c>
      <c r="L925">
        <v>6</v>
      </c>
      <c r="M925">
        <v>2</v>
      </c>
      <c r="N925" t="s">
        <v>72</v>
      </c>
      <c r="O925" t="s">
        <v>52</v>
      </c>
      <c r="P925" t="s">
        <v>37</v>
      </c>
      <c r="Q925">
        <v>16962.62</v>
      </c>
      <c r="R925">
        <v>3620.96</v>
      </c>
      <c r="S925">
        <v>1.3</v>
      </c>
      <c r="T925" t="s">
        <v>97</v>
      </c>
      <c r="U925" t="s">
        <v>39</v>
      </c>
      <c r="V925" t="s">
        <v>40</v>
      </c>
      <c r="W925" t="s">
        <v>41</v>
      </c>
      <c r="X925" t="s">
        <v>57</v>
      </c>
      <c r="Y925" t="s">
        <v>66</v>
      </c>
      <c r="Z925" t="s">
        <v>94</v>
      </c>
      <c r="AA925" s="9">
        <f>Table1[[#This Row],[Date]]</f>
        <v>45850</v>
      </c>
    </row>
    <row r="926" spans="1:27" x14ac:dyDescent="0.25">
      <c r="A926" t="s">
        <v>1935</v>
      </c>
      <c r="B926" s="1">
        <v>45851</v>
      </c>
      <c r="C926" t="s">
        <v>59</v>
      </c>
      <c r="D926" t="s">
        <v>1936</v>
      </c>
      <c r="E926" t="s">
        <v>61</v>
      </c>
      <c r="F926">
        <v>53</v>
      </c>
      <c r="G926" t="s">
        <v>62</v>
      </c>
      <c r="H926" t="s">
        <v>79</v>
      </c>
      <c r="I926" t="s">
        <v>49</v>
      </c>
      <c r="J926" t="s">
        <v>33</v>
      </c>
      <c r="K926" t="s">
        <v>34</v>
      </c>
      <c r="L926">
        <v>2</v>
      </c>
      <c r="M926">
        <v>2</v>
      </c>
      <c r="N926" t="s">
        <v>72</v>
      </c>
      <c r="O926" t="s">
        <v>36</v>
      </c>
      <c r="P926" t="s">
        <v>53</v>
      </c>
      <c r="Q926">
        <v>14000.94</v>
      </c>
      <c r="R926">
        <v>4078.08</v>
      </c>
      <c r="S926">
        <v>2.4</v>
      </c>
      <c r="T926" t="s">
        <v>64</v>
      </c>
      <c r="U926" t="s">
        <v>87</v>
      </c>
      <c r="V926" t="s">
        <v>55</v>
      </c>
      <c r="W926" t="s">
        <v>101</v>
      </c>
      <c r="X926" t="s">
        <v>57</v>
      </c>
      <c r="Y926" t="s">
        <v>113</v>
      </c>
      <c r="Z926" t="s">
        <v>84</v>
      </c>
      <c r="AA926" s="9">
        <f>Table1[[#This Row],[Date]]</f>
        <v>45851</v>
      </c>
    </row>
    <row r="927" spans="1:27" x14ac:dyDescent="0.25">
      <c r="A927" t="s">
        <v>1937</v>
      </c>
      <c r="B927" s="1">
        <v>45852</v>
      </c>
      <c r="C927" t="s">
        <v>27</v>
      </c>
      <c r="D927" t="s">
        <v>1938</v>
      </c>
      <c r="E927" t="s">
        <v>29</v>
      </c>
      <c r="F927">
        <v>67</v>
      </c>
      <c r="G927" t="s">
        <v>30</v>
      </c>
      <c r="H927" t="s">
        <v>4087</v>
      </c>
      <c r="I927" t="s">
        <v>32</v>
      </c>
      <c r="J927" t="s">
        <v>33</v>
      </c>
      <c r="K927" t="s">
        <v>71</v>
      </c>
      <c r="L927">
        <v>9</v>
      </c>
      <c r="M927">
        <v>3</v>
      </c>
      <c r="N927" t="s">
        <v>80</v>
      </c>
      <c r="O927" t="s">
        <v>81</v>
      </c>
      <c r="P927" t="s">
        <v>37</v>
      </c>
      <c r="Q927">
        <v>42015.49</v>
      </c>
      <c r="R927">
        <v>4359.57</v>
      </c>
      <c r="S927">
        <v>3.8</v>
      </c>
      <c r="T927" t="s">
        <v>92</v>
      </c>
      <c r="U927" t="s">
        <v>39</v>
      </c>
      <c r="V927" t="s">
        <v>55</v>
      </c>
      <c r="W927" t="s">
        <v>41</v>
      </c>
      <c r="X927" t="s">
        <v>42</v>
      </c>
      <c r="Y927" t="s">
        <v>75</v>
      </c>
      <c r="Z927" t="s">
        <v>76</v>
      </c>
      <c r="AA927" s="9">
        <f>Table1[[#This Row],[Date]]</f>
        <v>45852</v>
      </c>
    </row>
    <row r="928" spans="1:27" x14ac:dyDescent="0.25">
      <c r="A928" t="s">
        <v>1939</v>
      </c>
      <c r="B928" s="1">
        <v>45853</v>
      </c>
      <c r="C928" t="s">
        <v>59</v>
      </c>
      <c r="D928" t="s">
        <v>1940</v>
      </c>
      <c r="E928" t="s">
        <v>29</v>
      </c>
      <c r="F928">
        <v>60</v>
      </c>
      <c r="G928" t="s">
        <v>30</v>
      </c>
      <c r="H928" t="s">
        <v>79</v>
      </c>
      <c r="I928" t="s">
        <v>49</v>
      </c>
      <c r="J928" t="s">
        <v>33</v>
      </c>
      <c r="K928" t="s">
        <v>34</v>
      </c>
      <c r="L928">
        <v>2</v>
      </c>
      <c r="M928">
        <v>2</v>
      </c>
      <c r="N928" t="s">
        <v>35</v>
      </c>
      <c r="O928" t="s">
        <v>52</v>
      </c>
      <c r="P928" t="s">
        <v>53</v>
      </c>
      <c r="Q928">
        <v>34938.94</v>
      </c>
      <c r="R928">
        <v>4863.1400000000003</v>
      </c>
      <c r="S928">
        <v>4.8</v>
      </c>
      <c r="T928" t="s">
        <v>38</v>
      </c>
      <c r="U928" t="s">
        <v>65</v>
      </c>
      <c r="V928" t="s">
        <v>74</v>
      </c>
      <c r="W928" t="s">
        <v>41</v>
      </c>
      <c r="X928" t="s">
        <v>57</v>
      </c>
      <c r="Y928" t="s">
        <v>4089</v>
      </c>
      <c r="Z928" t="s">
        <v>88</v>
      </c>
      <c r="AA928" s="9">
        <f>Table1[[#This Row],[Date]]</f>
        <v>45853</v>
      </c>
    </row>
    <row r="929" spans="1:27" x14ac:dyDescent="0.25">
      <c r="A929" t="s">
        <v>1941</v>
      </c>
      <c r="B929" s="1">
        <v>45854</v>
      </c>
      <c r="C929" t="s">
        <v>45</v>
      </c>
      <c r="D929" t="s">
        <v>1942</v>
      </c>
      <c r="E929" t="s">
        <v>61</v>
      </c>
      <c r="F929">
        <v>54</v>
      </c>
      <c r="G929" t="s">
        <v>62</v>
      </c>
      <c r="H929" t="s">
        <v>4087</v>
      </c>
      <c r="I929" t="s">
        <v>32</v>
      </c>
      <c r="J929" t="s">
        <v>33</v>
      </c>
      <c r="K929" t="s">
        <v>71</v>
      </c>
      <c r="L929">
        <v>14</v>
      </c>
      <c r="M929">
        <v>3</v>
      </c>
      <c r="N929" t="s">
        <v>80</v>
      </c>
      <c r="O929" t="s">
        <v>73</v>
      </c>
      <c r="P929" t="s">
        <v>37</v>
      </c>
      <c r="Q929">
        <v>14100.08</v>
      </c>
      <c r="R929">
        <v>3816.23</v>
      </c>
      <c r="S929">
        <v>4.9000000000000004</v>
      </c>
      <c r="T929" t="s">
        <v>38</v>
      </c>
      <c r="U929" t="s">
        <v>39</v>
      </c>
      <c r="V929" t="s">
        <v>74</v>
      </c>
      <c r="W929" t="s">
        <v>56</v>
      </c>
      <c r="X929" t="s">
        <v>57</v>
      </c>
      <c r="Y929" t="s">
        <v>113</v>
      </c>
      <c r="Z929" t="s">
        <v>76</v>
      </c>
      <c r="AA929" s="9">
        <f>Table1[[#This Row],[Date]]</f>
        <v>45854</v>
      </c>
    </row>
    <row r="930" spans="1:27" x14ac:dyDescent="0.25">
      <c r="A930" t="s">
        <v>1943</v>
      </c>
      <c r="B930" s="1">
        <v>45855</v>
      </c>
      <c r="C930" t="s">
        <v>103</v>
      </c>
      <c r="D930" t="s">
        <v>1944</v>
      </c>
      <c r="E930" t="s">
        <v>29</v>
      </c>
      <c r="F930">
        <v>32</v>
      </c>
      <c r="G930" t="s">
        <v>70</v>
      </c>
      <c r="H930" t="s">
        <v>4087</v>
      </c>
      <c r="I930" t="s">
        <v>32</v>
      </c>
      <c r="J930" t="s">
        <v>33</v>
      </c>
      <c r="K930" t="s">
        <v>71</v>
      </c>
      <c r="L930">
        <v>10</v>
      </c>
      <c r="M930">
        <v>3</v>
      </c>
      <c r="N930" t="s">
        <v>51</v>
      </c>
      <c r="O930" t="s">
        <v>73</v>
      </c>
      <c r="P930" t="s">
        <v>53</v>
      </c>
      <c r="Q930">
        <v>20718.71</v>
      </c>
      <c r="R930">
        <v>3042.04</v>
      </c>
      <c r="S930">
        <v>3.2</v>
      </c>
      <c r="T930" t="s">
        <v>64</v>
      </c>
      <c r="U930" t="s">
        <v>93</v>
      </c>
      <c r="V930" t="s">
        <v>74</v>
      </c>
      <c r="W930" t="s">
        <v>41</v>
      </c>
      <c r="X930" t="s">
        <v>42</v>
      </c>
      <c r="Y930" t="s">
        <v>75</v>
      </c>
      <c r="Z930" t="s">
        <v>88</v>
      </c>
      <c r="AA930" s="9">
        <f>Table1[[#This Row],[Date]]</f>
        <v>45855</v>
      </c>
    </row>
    <row r="931" spans="1:27" x14ac:dyDescent="0.25">
      <c r="A931" t="s">
        <v>1945</v>
      </c>
      <c r="B931" s="1">
        <v>45856</v>
      </c>
      <c r="C931" t="s">
        <v>59</v>
      </c>
      <c r="D931" t="s">
        <v>1946</v>
      </c>
      <c r="E931" t="s">
        <v>29</v>
      </c>
      <c r="F931">
        <v>45</v>
      </c>
      <c r="G931" t="s">
        <v>30</v>
      </c>
      <c r="H931" t="s">
        <v>4087</v>
      </c>
      <c r="I931" t="s">
        <v>32</v>
      </c>
      <c r="J931" t="s">
        <v>33</v>
      </c>
      <c r="K931" t="s">
        <v>71</v>
      </c>
      <c r="L931">
        <v>11</v>
      </c>
      <c r="M931">
        <v>2</v>
      </c>
      <c r="N931" t="s">
        <v>35</v>
      </c>
      <c r="O931" t="s">
        <v>73</v>
      </c>
      <c r="P931" t="s">
        <v>53</v>
      </c>
      <c r="Q931">
        <v>26815.45</v>
      </c>
      <c r="R931">
        <v>1827.13</v>
      </c>
      <c r="S931">
        <v>3.4</v>
      </c>
      <c r="T931" t="s">
        <v>64</v>
      </c>
      <c r="U931" t="s">
        <v>93</v>
      </c>
      <c r="V931" t="s">
        <v>40</v>
      </c>
      <c r="W931" t="s">
        <v>101</v>
      </c>
      <c r="X931" t="s">
        <v>42</v>
      </c>
      <c r="Y931" t="s">
        <v>75</v>
      </c>
      <c r="Z931" t="s">
        <v>88</v>
      </c>
      <c r="AA931" s="9">
        <f>Table1[[#This Row],[Date]]</f>
        <v>45856</v>
      </c>
    </row>
    <row r="932" spans="1:27" x14ac:dyDescent="0.25">
      <c r="A932" t="s">
        <v>1947</v>
      </c>
      <c r="B932" s="1">
        <v>45857</v>
      </c>
      <c r="C932" t="s">
        <v>27</v>
      </c>
      <c r="D932" t="s">
        <v>1948</v>
      </c>
      <c r="E932" t="s">
        <v>29</v>
      </c>
      <c r="F932">
        <v>35</v>
      </c>
      <c r="G932" t="s">
        <v>62</v>
      </c>
      <c r="H932" t="s">
        <v>4088</v>
      </c>
      <c r="I932" t="s">
        <v>49</v>
      </c>
      <c r="J932" t="s">
        <v>33</v>
      </c>
      <c r="K932" t="s">
        <v>118</v>
      </c>
      <c r="L932">
        <v>12</v>
      </c>
      <c r="M932">
        <v>2</v>
      </c>
      <c r="N932" t="s">
        <v>80</v>
      </c>
      <c r="O932" t="s">
        <v>73</v>
      </c>
      <c r="P932" t="s">
        <v>82</v>
      </c>
      <c r="Q932">
        <v>27822.58</v>
      </c>
      <c r="R932">
        <v>908.22</v>
      </c>
      <c r="S932">
        <v>1.7</v>
      </c>
      <c r="T932" t="s">
        <v>54</v>
      </c>
      <c r="U932" t="s">
        <v>93</v>
      </c>
      <c r="V932" t="s">
        <v>83</v>
      </c>
      <c r="W932" t="s">
        <v>41</v>
      </c>
      <c r="X932" t="s">
        <v>57</v>
      </c>
      <c r="Y932" t="s">
        <v>43</v>
      </c>
      <c r="Z932" t="s">
        <v>94</v>
      </c>
      <c r="AA932" s="9">
        <f>Table1[[#This Row],[Date]]</f>
        <v>45857</v>
      </c>
    </row>
    <row r="933" spans="1:27" x14ac:dyDescent="0.25">
      <c r="A933" t="s">
        <v>1949</v>
      </c>
      <c r="B933" s="1">
        <v>45858</v>
      </c>
      <c r="C933" t="s">
        <v>45</v>
      </c>
      <c r="D933" t="s">
        <v>1950</v>
      </c>
      <c r="E933" t="s">
        <v>91</v>
      </c>
      <c r="F933">
        <v>51</v>
      </c>
      <c r="G933" t="s">
        <v>62</v>
      </c>
      <c r="H933" t="s">
        <v>79</v>
      </c>
      <c r="I933" t="s">
        <v>49</v>
      </c>
      <c r="J933" t="s">
        <v>33</v>
      </c>
      <c r="K933" t="s">
        <v>34</v>
      </c>
      <c r="L933">
        <v>4</v>
      </c>
      <c r="M933">
        <v>4</v>
      </c>
      <c r="N933" t="s">
        <v>80</v>
      </c>
      <c r="O933" t="s">
        <v>73</v>
      </c>
      <c r="P933" t="s">
        <v>63</v>
      </c>
      <c r="Q933">
        <v>44770.2</v>
      </c>
      <c r="R933">
        <v>3433.3</v>
      </c>
      <c r="S933">
        <v>3.8</v>
      </c>
      <c r="T933" t="s">
        <v>92</v>
      </c>
      <c r="U933" t="s">
        <v>87</v>
      </c>
      <c r="V933" t="s">
        <v>40</v>
      </c>
      <c r="W933" t="s">
        <v>41</v>
      </c>
      <c r="X933" t="s">
        <v>57</v>
      </c>
      <c r="Y933" t="s">
        <v>43</v>
      </c>
      <c r="Z933" t="s">
        <v>88</v>
      </c>
      <c r="AA933" s="9">
        <f>Table1[[#This Row],[Date]]</f>
        <v>45858</v>
      </c>
    </row>
    <row r="934" spans="1:27" x14ac:dyDescent="0.25">
      <c r="A934" t="s">
        <v>1951</v>
      </c>
      <c r="B934" s="1">
        <v>45859</v>
      </c>
      <c r="C934" t="s">
        <v>59</v>
      </c>
      <c r="D934" t="s">
        <v>1952</v>
      </c>
      <c r="E934" t="s">
        <v>61</v>
      </c>
      <c r="F934">
        <v>39</v>
      </c>
      <c r="G934" t="s">
        <v>30</v>
      </c>
      <c r="H934" t="s">
        <v>48</v>
      </c>
      <c r="I934" t="s">
        <v>49</v>
      </c>
      <c r="J934" t="s">
        <v>33</v>
      </c>
      <c r="K934" t="s">
        <v>50</v>
      </c>
      <c r="L934">
        <v>13</v>
      </c>
      <c r="M934">
        <v>4</v>
      </c>
      <c r="N934" t="s">
        <v>35</v>
      </c>
      <c r="O934" t="s">
        <v>36</v>
      </c>
      <c r="P934" t="s">
        <v>63</v>
      </c>
      <c r="Q934">
        <v>20886.61</v>
      </c>
      <c r="R934">
        <v>4974.75</v>
      </c>
      <c r="S934">
        <v>1.3</v>
      </c>
      <c r="T934" t="s">
        <v>54</v>
      </c>
      <c r="U934" t="s">
        <v>39</v>
      </c>
      <c r="V934" t="s">
        <v>40</v>
      </c>
      <c r="W934" t="s">
        <v>41</v>
      </c>
      <c r="X934" t="s">
        <v>57</v>
      </c>
      <c r="Y934" t="s">
        <v>75</v>
      </c>
      <c r="Z934" t="s">
        <v>88</v>
      </c>
      <c r="AA934" s="9">
        <f>Table1[[#This Row],[Date]]</f>
        <v>45859</v>
      </c>
    </row>
    <row r="935" spans="1:27" x14ac:dyDescent="0.25">
      <c r="A935" t="s">
        <v>1953</v>
      </c>
      <c r="B935" s="1">
        <v>45860</v>
      </c>
      <c r="C935" t="s">
        <v>59</v>
      </c>
      <c r="D935" t="s">
        <v>1954</v>
      </c>
      <c r="E935" t="s">
        <v>29</v>
      </c>
      <c r="F935">
        <v>28</v>
      </c>
      <c r="G935" t="s">
        <v>70</v>
      </c>
      <c r="H935" t="s">
        <v>4087</v>
      </c>
      <c r="I935" t="s">
        <v>32</v>
      </c>
      <c r="J935" t="s">
        <v>33</v>
      </c>
      <c r="K935" t="s">
        <v>71</v>
      </c>
      <c r="L935">
        <v>3</v>
      </c>
      <c r="M935">
        <v>3</v>
      </c>
      <c r="N935" t="s">
        <v>80</v>
      </c>
      <c r="O935" t="s">
        <v>81</v>
      </c>
      <c r="P935" t="s">
        <v>37</v>
      </c>
      <c r="Q935">
        <v>45700.63</v>
      </c>
      <c r="R935">
        <v>2336.79</v>
      </c>
      <c r="S935">
        <v>2.1</v>
      </c>
      <c r="T935" t="s">
        <v>64</v>
      </c>
      <c r="U935" t="s">
        <v>39</v>
      </c>
      <c r="V935" t="s">
        <v>74</v>
      </c>
      <c r="W935" t="s">
        <v>41</v>
      </c>
      <c r="X935" t="s">
        <v>42</v>
      </c>
      <c r="Y935" t="s">
        <v>66</v>
      </c>
      <c r="Z935" t="s">
        <v>76</v>
      </c>
      <c r="AA935" s="9">
        <f>Table1[[#This Row],[Date]]</f>
        <v>45860</v>
      </c>
    </row>
    <row r="936" spans="1:27" x14ac:dyDescent="0.25">
      <c r="A936" t="s">
        <v>1955</v>
      </c>
      <c r="B936" s="1">
        <v>45861</v>
      </c>
      <c r="C936" t="s">
        <v>45</v>
      </c>
      <c r="D936" t="s">
        <v>1956</v>
      </c>
      <c r="E936" t="s">
        <v>61</v>
      </c>
      <c r="F936">
        <v>30</v>
      </c>
      <c r="G936" t="s">
        <v>30</v>
      </c>
      <c r="H936" t="s">
        <v>79</v>
      </c>
      <c r="I936" t="s">
        <v>49</v>
      </c>
      <c r="J936" t="s">
        <v>33</v>
      </c>
      <c r="K936" t="s">
        <v>34</v>
      </c>
      <c r="L936">
        <v>2</v>
      </c>
      <c r="M936">
        <v>4</v>
      </c>
      <c r="N936" t="s">
        <v>51</v>
      </c>
      <c r="O936" t="s">
        <v>36</v>
      </c>
      <c r="P936" t="s">
        <v>53</v>
      </c>
      <c r="Q936">
        <v>23744.28</v>
      </c>
      <c r="R936">
        <v>3618.4</v>
      </c>
      <c r="S936">
        <v>3.7</v>
      </c>
      <c r="T936" t="s">
        <v>97</v>
      </c>
      <c r="U936" t="s">
        <v>39</v>
      </c>
      <c r="V936" t="s">
        <v>55</v>
      </c>
      <c r="W936" t="s">
        <v>41</v>
      </c>
      <c r="X936" t="s">
        <v>57</v>
      </c>
      <c r="Y936" t="s">
        <v>43</v>
      </c>
      <c r="Z936" t="s">
        <v>88</v>
      </c>
      <c r="AA936" s="9">
        <f>Table1[[#This Row],[Date]]</f>
        <v>45861</v>
      </c>
    </row>
    <row r="937" spans="1:27" x14ac:dyDescent="0.25">
      <c r="A937" t="s">
        <v>1957</v>
      </c>
      <c r="B937" s="1">
        <v>45862</v>
      </c>
      <c r="C937" t="s">
        <v>59</v>
      </c>
      <c r="D937" t="s">
        <v>1958</v>
      </c>
      <c r="E937" t="s">
        <v>47</v>
      </c>
      <c r="F937">
        <v>21</v>
      </c>
      <c r="G937" t="s">
        <v>70</v>
      </c>
      <c r="H937" t="s">
        <v>31</v>
      </c>
      <c r="I937" t="s">
        <v>32</v>
      </c>
      <c r="J937" t="s">
        <v>33</v>
      </c>
      <c r="K937" t="s">
        <v>100</v>
      </c>
      <c r="L937">
        <v>10</v>
      </c>
      <c r="M937">
        <v>3</v>
      </c>
      <c r="N937" t="s">
        <v>72</v>
      </c>
      <c r="O937" t="s">
        <v>52</v>
      </c>
      <c r="P937" t="s">
        <v>53</v>
      </c>
      <c r="Q937">
        <v>38079.519999999997</v>
      </c>
      <c r="R937">
        <v>2475.46</v>
      </c>
      <c r="S937">
        <v>2.2000000000000002</v>
      </c>
      <c r="T937" t="s">
        <v>97</v>
      </c>
      <c r="U937" t="s">
        <v>65</v>
      </c>
      <c r="V937" t="s">
        <v>40</v>
      </c>
      <c r="W937" t="s">
        <v>101</v>
      </c>
      <c r="X937" t="s">
        <v>57</v>
      </c>
      <c r="Y937" t="s">
        <v>75</v>
      </c>
      <c r="Z937" t="s">
        <v>84</v>
      </c>
      <c r="AA937" s="9">
        <f>Table1[[#This Row],[Date]]</f>
        <v>45862</v>
      </c>
    </row>
    <row r="938" spans="1:27" x14ac:dyDescent="0.25">
      <c r="A938" t="s">
        <v>1959</v>
      </c>
      <c r="B938" s="1">
        <v>45863</v>
      </c>
      <c r="C938" t="s">
        <v>103</v>
      </c>
      <c r="D938" t="s">
        <v>1960</v>
      </c>
      <c r="E938" t="s">
        <v>47</v>
      </c>
      <c r="F938">
        <v>39</v>
      </c>
      <c r="G938" t="s">
        <v>70</v>
      </c>
      <c r="H938" t="s">
        <v>4087</v>
      </c>
      <c r="I938" t="s">
        <v>32</v>
      </c>
      <c r="J938" t="s">
        <v>33</v>
      </c>
      <c r="K938" t="s">
        <v>71</v>
      </c>
      <c r="L938">
        <v>5</v>
      </c>
      <c r="M938">
        <v>1</v>
      </c>
      <c r="N938" t="s">
        <v>51</v>
      </c>
      <c r="O938" t="s">
        <v>81</v>
      </c>
      <c r="P938" t="s">
        <v>63</v>
      </c>
      <c r="Q938">
        <v>46721.95</v>
      </c>
      <c r="R938">
        <v>2159.67</v>
      </c>
      <c r="S938">
        <v>1.2</v>
      </c>
      <c r="T938" t="s">
        <v>97</v>
      </c>
      <c r="U938" t="s">
        <v>87</v>
      </c>
      <c r="V938" t="s">
        <v>55</v>
      </c>
      <c r="W938" t="s">
        <v>56</v>
      </c>
      <c r="X938" t="s">
        <v>57</v>
      </c>
      <c r="Y938" t="s">
        <v>113</v>
      </c>
      <c r="Z938" t="s">
        <v>84</v>
      </c>
      <c r="AA938" s="9">
        <f>Table1[[#This Row],[Date]]</f>
        <v>45863</v>
      </c>
    </row>
    <row r="939" spans="1:27" x14ac:dyDescent="0.25">
      <c r="A939" t="s">
        <v>1961</v>
      </c>
      <c r="B939" s="1">
        <v>45864</v>
      </c>
      <c r="C939" t="s">
        <v>59</v>
      </c>
      <c r="D939" t="s">
        <v>1962</v>
      </c>
      <c r="E939" t="s">
        <v>29</v>
      </c>
      <c r="F939">
        <v>24</v>
      </c>
      <c r="G939" t="s">
        <v>70</v>
      </c>
      <c r="H939" t="s">
        <v>4087</v>
      </c>
      <c r="I939" t="s">
        <v>32</v>
      </c>
      <c r="J939" t="s">
        <v>33</v>
      </c>
      <c r="K939" t="s">
        <v>71</v>
      </c>
      <c r="L939">
        <v>13</v>
      </c>
      <c r="M939">
        <v>3</v>
      </c>
      <c r="N939" t="s">
        <v>80</v>
      </c>
      <c r="O939" t="s">
        <v>81</v>
      </c>
      <c r="P939" t="s">
        <v>37</v>
      </c>
      <c r="Q939">
        <v>45656.06</v>
      </c>
      <c r="R939">
        <v>2051.5300000000002</v>
      </c>
      <c r="S939">
        <v>4.3</v>
      </c>
      <c r="T939" t="s">
        <v>92</v>
      </c>
      <c r="U939" t="s">
        <v>87</v>
      </c>
      <c r="V939" t="s">
        <v>74</v>
      </c>
      <c r="W939" t="s">
        <v>41</v>
      </c>
      <c r="X939" t="s">
        <v>42</v>
      </c>
      <c r="Y939" t="s">
        <v>4089</v>
      </c>
      <c r="Z939" t="s">
        <v>94</v>
      </c>
      <c r="AA939" s="9">
        <f>Table1[[#This Row],[Date]]</f>
        <v>45864</v>
      </c>
    </row>
    <row r="940" spans="1:27" x14ac:dyDescent="0.25">
      <c r="A940" t="s">
        <v>1963</v>
      </c>
      <c r="B940" s="1">
        <v>45865</v>
      </c>
      <c r="C940" t="s">
        <v>103</v>
      </c>
      <c r="D940" t="s">
        <v>1964</v>
      </c>
      <c r="E940" t="s">
        <v>61</v>
      </c>
      <c r="F940">
        <v>60</v>
      </c>
      <c r="G940" t="s">
        <v>70</v>
      </c>
      <c r="H940" t="s">
        <v>48</v>
      </c>
      <c r="I940" t="s">
        <v>49</v>
      </c>
      <c r="J940" t="s">
        <v>33</v>
      </c>
      <c r="K940" t="s">
        <v>50</v>
      </c>
      <c r="L940">
        <v>2</v>
      </c>
      <c r="M940">
        <v>3</v>
      </c>
      <c r="N940" t="s">
        <v>72</v>
      </c>
      <c r="O940" t="s">
        <v>81</v>
      </c>
      <c r="P940" t="s">
        <v>82</v>
      </c>
      <c r="Q940">
        <v>5676.78</v>
      </c>
      <c r="R940">
        <v>2523.12</v>
      </c>
      <c r="S940">
        <v>2.2000000000000002</v>
      </c>
      <c r="T940" t="s">
        <v>64</v>
      </c>
      <c r="U940" t="s">
        <v>39</v>
      </c>
      <c r="V940" t="s">
        <v>40</v>
      </c>
      <c r="W940" t="s">
        <v>56</v>
      </c>
      <c r="X940" t="s">
        <v>57</v>
      </c>
      <c r="Y940" t="s">
        <v>43</v>
      </c>
      <c r="Z940" t="s">
        <v>76</v>
      </c>
      <c r="AA940" s="9">
        <f>Table1[[#This Row],[Date]]</f>
        <v>45865</v>
      </c>
    </row>
    <row r="941" spans="1:27" x14ac:dyDescent="0.25">
      <c r="A941" t="s">
        <v>1965</v>
      </c>
      <c r="B941" s="1">
        <v>45866</v>
      </c>
      <c r="C941" t="s">
        <v>103</v>
      </c>
      <c r="D941" t="s">
        <v>1966</v>
      </c>
      <c r="E941" t="s">
        <v>61</v>
      </c>
      <c r="F941">
        <v>41</v>
      </c>
      <c r="G941" t="s">
        <v>30</v>
      </c>
      <c r="H941" t="s">
        <v>4088</v>
      </c>
      <c r="I941" t="s">
        <v>49</v>
      </c>
      <c r="J941" t="s">
        <v>33</v>
      </c>
      <c r="K941" t="s">
        <v>118</v>
      </c>
      <c r="L941">
        <v>2</v>
      </c>
      <c r="M941">
        <v>4</v>
      </c>
      <c r="N941" t="s">
        <v>35</v>
      </c>
      <c r="O941" t="s">
        <v>81</v>
      </c>
      <c r="P941" t="s">
        <v>82</v>
      </c>
      <c r="Q941">
        <v>12668.1</v>
      </c>
      <c r="R941">
        <v>1834.48</v>
      </c>
      <c r="S941">
        <v>1.3</v>
      </c>
      <c r="T941" t="s">
        <v>54</v>
      </c>
      <c r="U941" t="s">
        <v>87</v>
      </c>
      <c r="V941" t="s">
        <v>83</v>
      </c>
      <c r="W941" t="s">
        <v>56</v>
      </c>
      <c r="X941" t="s">
        <v>57</v>
      </c>
      <c r="Y941" t="s">
        <v>75</v>
      </c>
      <c r="Z941" t="s">
        <v>4089</v>
      </c>
      <c r="AA941" s="9">
        <f>Table1[[#This Row],[Date]]</f>
        <v>45866</v>
      </c>
    </row>
    <row r="942" spans="1:27" x14ac:dyDescent="0.25">
      <c r="A942" t="s">
        <v>1967</v>
      </c>
      <c r="B942" s="1">
        <v>45867</v>
      </c>
      <c r="C942" t="s">
        <v>45</v>
      </c>
      <c r="D942" t="s">
        <v>1968</v>
      </c>
      <c r="E942" t="s">
        <v>61</v>
      </c>
      <c r="F942">
        <v>21</v>
      </c>
      <c r="G942" t="s">
        <v>62</v>
      </c>
      <c r="H942" t="s">
        <v>4088</v>
      </c>
      <c r="I942" t="s">
        <v>49</v>
      </c>
      <c r="J942" t="s">
        <v>33</v>
      </c>
      <c r="K942" t="s">
        <v>118</v>
      </c>
      <c r="L942">
        <v>8</v>
      </c>
      <c r="M942">
        <v>1</v>
      </c>
      <c r="N942" t="s">
        <v>51</v>
      </c>
      <c r="O942" t="s">
        <v>73</v>
      </c>
      <c r="P942" t="s">
        <v>82</v>
      </c>
      <c r="Q942">
        <v>25414.560000000001</v>
      </c>
      <c r="R942">
        <v>3743.87</v>
      </c>
      <c r="S942">
        <v>1.3</v>
      </c>
      <c r="T942" t="s">
        <v>54</v>
      </c>
      <c r="U942" t="s">
        <v>39</v>
      </c>
      <c r="V942" t="s">
        <v>83</v>
      </c>
      <c r="W942" t="s">
        <v>101</v>
      </c>
      <c r="X942" t="s">
        <v>42</v>
      </c>
      <c r="Y942" t="s">
        <v>43</v>
      </c>
      <c r="Z942" t="s">
        <v>76</v>
      </c>
      <c r="AA942" s="9">
        <f>Table1[[#This Row],[Date]]</f>
        <v>45867</v>
      </c>
    </row>
    <row r="943" spans="1:27" x14ac:dyDescent="0.25">
      <c r="A943" t="s">
        <v>1969</v>
      </c>
      <c r="B943" s="1">
        <v>45868</v>
      </c>
      <c r="C943" t="s">
        <v>59</v>
      </c>
      <c r="D943" t="s">
        <v>1970</v>
      </c>
      <c r="E943" t="s">
        <v>91</v>
      </c>
      <c r="F943">
        <v>45</v>
      </c>
      <c r="G943" t="s">
        <v>62</v>
      </c>
      <c r="H943" t="s">
        <v>4087</v>
      </c>
      <c r="I943" t="s">
        <v>32</v>
      </c>
      <c r="J943" t="s">
        <v>33</v>
      </c>
      <c r="K943" t="s">
        <v>71</v>
      </c>
      <c r="L943">
        <v>3</v>
      </c>
      <c r="M943">
        <v>5</v>
      </c>
      <c r="N943" t="s">
        <v>35</v>
      </c>
      <c r="O943" t="s">
        <v>52</v>
      </c>
      <c r="P943" t="s">
        <v>53</v>
      </c>
      <c r="Q943">
        <v>23283.05</v>
      </c>
      <c r="R943">
        <v>4371.3599999999997</v>
      </c>
      <c r="S943">
        <v>2</v>
      </c>
      <c r="T943" t="s">
        <v>64</v>
      </c>
      <c r="U943" t="s">
        <v>39</v>
      </c>
      <c r="V943" t="s">
        <v>40</v>
      </c>
      <c r="W943" t="s">
        <v>56</v>
      </c>
      <c r="X943" t="s">
        <v>42</v>
      </c>
      <c r="Y943" t="s">
        <v>113</v>
      </c>
      <c r="Z943" t="s">
        <v>4089</v>
      </c>
      <c r="AA943" s="9">
        <f>Table1[[#This Row],[Date]]</f>
        <v>45868</v>
      </c>
    </row>
    <row r="944" spans="1:27" x14ac:dyDescent="0.25">
      <c r="A944" t="s">
        <v>1971</v>
      </c>
      <c r="B944" s="1">
        <v>45869</v>
      </c>
      <c r="C944" t="s">
        <v>45</v>
      </c>
      <c r="D944" t="s">
        <v>1972</v>
      </c>
      <c r="E944" t="s">
        <v>47</v>
      </c>
      <c r="F944">
        <v>32</v>
      </c>
      <c r="G944" t="s">
        <v>62</v>
      </c>
      <c r="H944" t="s">
        <v>79</v>
      </c>
      <c r="I944" t="s">
        <v>49</v>
      </c>
      <c r="J944" t="s">
        <v>33</v>
      </c>
      <c r="K944" t="s">
        <v>34</v>
      </c>
      <c r="L944">
        <v>8</v>
      </c>
      <c r="M944">
        <v>5</v>
      </c>
      <c r="N944" t="s">
        <v>72</v>
      </c>
      <c r="O944" t="s">
        <v>81</v>
      </c>
      <c r="P944" t="s">
        <v>37</v>
      </c>
      <c r="Q944">
        <v>33121.910000000003</v>
      </c>
      <c r="R944">
        <v>4414.43</v>
      </c>
      <c r="S944">
        <v>1.7</v>
      </c>
      <c r="T944" t="s">
        <v>54</v>
      </c>
      <c r="U944" t="s">
        <v>39</v>
      </c>
      <c r="V944" t="s">
        <v>83</v>
      </c>
      <c r="W944" t="s">
        <v>41</v>
      </c>
      <c r="X944" t="s">
        <v>57</v>
      </c>
      <c r="Y944" t="s">
        <v>66</v>
      </c>
      <c r="Z944" t="s">
        <v>88</v>
      </c>
      <c r="AA944" s="9">
        <f>Table1[[#This Row],[Date]]</f>
        <v>45869</v>
      </c>
    </row>
    <row r="945" spans="1:27" x14ac:dyDescent="0.25">
      <c r="A945" t="s">
        <v>1973</v>
      </c>
      <c r="B945" s="1">
        <v>45870</v>
      </c>
      <c r="C945" t="s">
        <v>59</v>
      </c>
      <c r="D945" t="s">
        <v>1974</v>
      </c>
      <c r="E945" t="s">
        <v>61</v>
      </c>
      <c r="F945">
        <v>18</v>
      </c>
      <c r="G945" t="s">
        <v>62</v>
      </c>
      <c r="H945" t="s">
        <v>31</v>
      </c>
      <c r="I945" t="s">
        <v>32</v>
      </c>
      <c r="J945" t="s">
        <v>33</v>
      </c>
      <c r="K945" t="s">
        <v>100</v>
      </c>
      <c r="L945">
        <v>13</v>
      </c>
      <c r="M945">
        <v>5</v>
      </c>
      <c r="N945" t="s">
        <v>80</v>
      </c>
      <c r="O945" t="s">
        <v>81</v>
      </c>
      <c r="P945" t="s">
        <v>63</v>
      </c>
      <c r="Q945">
        <v>47401.33</v>
      </c>
      <c r="R945">
        <v>1138.49</v>
      </c>
      <c r="S945">
        <v>4.0999999999999996</v>
      </c>
      <c r="T945" t="s">
        <v>92</v>
      </c>
      <c r="U945" t="s">
        <v>93</v>
      </c>
      <c r="V945" t="s">
        <v>40</v>
      </c>
      <c r="W945" t="s">
        <v>41</v>
      </c>
      <c r="X945" t="s">
        <v>42</v>
      </c>
      <c r="Y945" t="s">
        <v>75</v>
      </c>
      <c r="Z945" t="s">
        <v>4089</v>
      </c>
      <c r="AA945" s="9">
        <f>Table1[[#This Row],[Date]]</f>
        <v>45870</v>
      </c>
    </row>
    <row r="946" spans="1:27" x14ac:dyDescent="0.25">
      <c r="A946" t="s">
        <v>1975</v>
      </c>
      <c r="B946" s="1">
        <v>45871</v>
      </c>
      <c r="C946" t="s">
        <v>59</v>
      </c>
      <c r="D946" t="s">
        <v>1976</v>
      </c>
      <c r="E946" t="s">
        <v>61</v>
      </c>
      <c r="F946">
        <v>20</v>
      </c>
      <c r="G946" t="s">
        <v>62</v>
      </c>
      <c r="H946" t="s">
        <v>31</v>
      </c>
      <c r="I946" t="s">
        <v>32</v>
      </c>
      <c r="J946" t="s">
        <v>33</v>
      </c>
      <c r="K946" t="s">
        <v>100</v>
      </c>
      <c r="L946">
        <v>8</v>
      </c>
      <c r="M946">
        <v>1</v>
      </c>
      <c r="N946" t="s">
        <v>72</v>
      </c>
      <c r="O946" t="s">
        <v>73</v>
      </c>
      <c r="P946" t="s">
        <v>53</v>
      </c>
      <c r="Q946">
        <v>8283.02</v>
      </c>
      <c r="R946">
        <v>4479.55</v>
      </c>
      <c r="S946">
        <v>2.2999999999999998</v>
      </c>
      <c r="T946" t="s">
        <v>64</v>
      </c>
      <c r="U946" t="s">
        <v>65</v>
      </c>
      <c r="V946" t="s">
        <v>83</v>
      </c>
      <c r="W946" t="s">
        <v>41</v>
      </c>
      <c r="X946" t="s">
        <v>57</v>
      </c>
      <c r="Y946" t="s">
        <v>113</v>
      </c>
      <c r="Z946" t="s">
        <v>88</v>
      </c>
      <c r="AA946" s="9">
        <f>Table1[[#This Row],[Date]]</f>
        <v>45871</v>
      </c>
    </row>
    <row r="947" spans="1:27" x14ac:dyDescent="0.25">
      <c r="A947" t="s">
        <v>1977</v>
      </c>
      <c r="B947" s="1">
        <v>45872</v>
      </c>
      <c r="C947" t="s">
        <v>27</v>
      </c>
      <c r="D947" t="s">
        <v>1978</v>
      </c>
      <c r="E947" t="s">
        <v>91</v>
      </c>
      <c r="F947">
        <v>31</v>
      </c>
      <c r="G947" t="s">
        <v>62</v>
      </c>
      <c r="H947" t="s">
        <v>79</v>
      </c>
      <c r="I947" t="s">
        <v>49</v>
      </c>
      <c r="J947" t="s">
        <v>33</v>
      </c>
      <c r="K947" t="s">
        <v>34</v>
      </c>
      <c r="L947">
        <v>11</v>
      </c>
      <c r="M947">
        <v>2</v>
      </c>
      <c r="N947" t="s">
        <v>72</v>
      </c>
      <c r="O947" t="s">
        <v>36</v>
      </c>
      <c r="P947" t="s">
        <v>53</v>
      </c>
      <c r="Q947">
        <v>24237.360000000001</v>
      </c>
      <c r="R947">
        <v>1707.76</v>
      </c>
      <c r="S947">
        <v>4.2</v>
      </c>
      <c r="T947" t="s">
        <v>92</v>
      </c>
      <c r="U947" t="s">
        <v>87</v>
      </c>
      <c r="V947" t="s">
        <v>74</v>
      </c>
      <c r="W947" t="s">
        <v>41</v>
      </c>
      <c r="X947" t="s">
        <v>57</v>
      </c>
      <c r="Y947" t="s">
        <v>4089</v>
      </c>
      <c r="Z947" t="s">
        <v>76</v>
      </c>
      <c r="AA947" s="9">
        <f>Table1[[#This Row],[Date]]</f>
        <v>45872</v>
      </c>
    </row>
    <row r="948" spans="1:27" x14ac:dyDescent="0.25">
      <c r="A948" t="s">
        <v>1979</v>
      </c>
      <c r="B948" s="1">
        <v>45873</v>
      </c>
      <c r="C948" t="s">
        <v>59</v>
      </c>
      <c r="D948" t="s">
        <v>1980</v>
      </c>
      <c r="E948" t="s">
        <v>91</v>
      </c>
      <c r="F948">
        <v>55</v>
      </c>
      <c r="G948" t="s">
        <v>30</v>
      </c>
      <c r="H948" t="s">
        <v>4087</v>
      </c>
      <c r="I948" t="s">
        <v>32</v>
      </c>
      <c r="J948" t="s">
        <v>33</v>
      </c>
      <c r="K948" t="s">
        <v>71</v>
      </c>
      <c r="L948">
        <v>10</v>
      </c>
      <c r="M948">
        <v>1</v>
      </c>
      <c r="N948" t="s">
        <v>35</v>
      </c>
      <c r="O948" t="s">
        <v>36</v>
      </c>
      <c r="P948" t="s">
        <v>82</v>
      </c>
      <c r="Q948">
        <v>12043.32</v>
      </c>
      <c r="R948">
        <v>1546.54</v>
      </c>
      <c r="S948">
        <v>1.7</v>
      </c>
      <c r="T948" t="s">
        <v>54</v>
      </c>
      <c r="U948" t="s">
        <v>65</v>
      </c>
      <c r="V948" t="s">
        <v>83</v>
      </c>
      <c r="W948" t="s">
        <v>101</v>
      </c>
      <c r="X948" t="s">
        <v>42</v>
      </c>
      <c r="Y948" t="s">
        <v>75</v>
      </c>
      <c r="Z948" t="s">
        <v>76</v>
      </c>
      <c r="AA948" s="9">
        <f>Table1[[#This Row],[Date]]</f>
        <v>45873</v>
      </c>
    </row>
    <row r="949" spans="1:27" x14ac:dyDescent="0.25">
      <c r="A949" t="s">
        <v>1981</v>
      </c>
      <c r="B949" s="1">
        <v>45874</v>
      </c>
      <c r="C949" t="s">
        <v>45</v>
      </c>
      <c r="D949" t="s">
        <v>1982</v>
      </c>
      <c r="E949" t="s">
        <v>61</v>
      </c>
      <c r="F949">
        <v>67</v>
      </c>
      <c r="G949" t="s">
        <v>70</v>
      </c>
      <c r="H949" t="s">
        <v>31</v>
      </c>
      <c r="I949" t="s">
        <v>32</v>
      </c>
      <c r="J949" t="s">
        <v>33</v>
      </c>
      <c r="K949" t="s">
        <v>100</v>
      </c>
      <c r="L949">
        <v>14</v>
      </c>
      <c r="M949">
        <v>4</v>
      </c>
      <c r="N949" t="s">
        <v>51</v>
      </c>
      <c r="O949" t="s">
        <v>36</v>
      </c>
      <c r="P949" t="s">
        <v>37</v>
      </c>
      <c r="Q949">
        <v>45023.06</v>
      </c>
      <c r="R949">
        <v>3633.78</v>
      </c>
      <c r="S949">
        <v>3</v>
      </c>
      <c r="T949" t="s">
        <v>64</v>
      </c>
      <c r="U949" t="s">
        <v>93</v>
      </c>
      <c r="V949" t="s">
        <v>83</v>
      </c>
      <c r="W949" t="s">
        <v>56</v>
      </c>
      <c r="X949" t="s">
        <v>57</v>
      </c>
      <c r="Y949" t="s">
        <v>4089</v>
      </c>
      <c r="Z949" t="s">
        <v>94</v>
      </c>
      <c r="AA949" s="9">
        <f>Table1[[#This Row],[Date]]</f>
        <v>45874</v>
      </c>
    </row>
    <row r="950" spans="1:27" x14ac:dyDescent="0.25">
      <c r="A950" t="s">
        <v>1983</v>
      </c>
      <c r="B950" s="1">
        <v>45875</v>
      </c>
      <c r="C950" t="s">
        <v>103</v>
      </c>
      <c r="D950" t="s">
        <v>1984</v>
      </c>
      <c r="E950" t="s">
        <v>69</v>
      </c>
      <c r="F950">
        <v>18</v>
      </c>
      <c r="G950" t="s">
        <v>62</v>
      </c>
      <c r="H950" t="s">
        <v>4088</v>
      </c>
      <c r="I950" t="s">
        <v>49</v>
      </c>
      <c r="J950" t="s">
        <v>33</v>
      </c>
      <c r="K950" t="s">
        <v>118</v>
      </c>
      <c r="L950">
        <v>8</v>
      </c>
      <c r="M950">
        <v>3</v>
      </c>
      <c r="N950" t="s">
        <v>72</v>
      </c>
      <c r="O950" t="s">
        <v>52</v>
      </c>
      <c r="P950" t="s">
        <v>37</v>
      </c>
      <c r="Q950">
        <v>48335.27</v>
      </c>
      <c r="R950">
        <v>1523.48</v>
      </c>
      <c r="S950">
        <v>3.8</v>
      </c>
      <c r="T950" t="s">
        <v>92</v>
      </c>
      <c r="U950" t="s">
        <v>87</v>
      </c>
      <c r="V950" t="s">
        <v>74</v>
      </c>
      <c r="W950" t="s">
        <v>101</v>
      </c>
      <c r="X950" t="s">
        <v>57</v>
      </c>
      <c r="Y950" t="s">
        <v>66</v>
      </c>
      <c r="Z950" t="s">
        <v>94</v>
      </c>
      <c r="AA950" s="9">
        <f>Table1[[#This Row],[Date]]</f>
        <v>45875</v>
      </c>
    </row>
    <row r="951" spans="1:27" x14ac:dyDescent="0.25">
      <c r="A951" t="s">
        <v>1985</v>
      </c>
      <c r="B951" s="1">
        <v>45876</v>
      </c>
      <c r="C951" t="s">
        <v>59</v>
      </c>
      <c r="D951" t="s">
        <v>1986</v>
      </c>
      <c r="E951" t="s">
        <v>61</v>
      </c>
      <c r="F951">
        <v>55</v>
      </c>
      <c r="G951" t="s">
        <v>30</v>
      </c>
      <c r="H951" t="s">
        <v>79</v>
      </c>
      <c r="I951" t="s">
        <v>49</v>
      </c>
      <c r="J951" t="s">
        <v>33</v>
      </c>
      <c r="K951" t="s">
        <v>34</v>
      </c>
      <c r="L951">
        <v>14</v>
      </c>
      <c r="M951">
        <v>3</v>
      </c>
      <c r="N951" t="s">
        <v>80</v>
      </c>
      <c r="O951" t="s">
        <v>36</v>
      </c>
      <c r="P951" t="s">
        <v>82</v>
      </c>
      <c r="Q951">
        <v>25498.98</v>
      </c>
      <c r="R951">
        <v>264.83</v>
      </c>
      <c r="S951">
        <v>3.6</v>
      </c>
      <c r="T951" t="s">
        <v>97</v>
      </c>
      <c r="U951" t="s">
        <v>39</v>
      </c>
      <c r="V951" t="s">
        <v>74</v>
      </c>
      <c r="W951" t="s">
        <v>56</v>
      </c>
      <c r="X951" t="s">
        <v>57</v>
      </c>
      <c r="Y951" t="s">
        <v>75</v>
      </c>
      <c r="Z951" t="s">
        <v>88</v>
      </c>
      <c r="AA951" s="9">
        <f>Table1[[#This Row],[Date]]</f>
        <v>45876</v>
      </c>
    </row>
    <row r="952" spans="1:27" x14ac:dyDescent="0.25">
      <c r="A952" t="s">
        <v>1987</v>
      </c>
      <c r="B952" s="1">
        <v>45877</v>
      </c>
      <c r="C952" t="s">
        <v>27</v>
      </c>
      <c r="D952" t="s">
        <v>1988</v>
      </c>
      <c r="E952" t="s">
        <v>61</v>
      </c>
      <c r="F952">
        <v>55</v>
      </c>
      <c r="G952" t="s">
        <v>62</v>
      </c>
      <c r="H952" t="s">
        <v>48</v>
      </c>
      <c r="I952" t="s">
        <v>49</v>
      </c>
      <c r="J952" t="s">
        <v>33</v>
      </c>
      <c r="K952" t="s">
        <v>50</v>
      </c>
      <c r="L952">
        <v>2</v>
      </c>
      <c r="M952">
        <v>4</v>
      </c>
      <c r="N952" t="s">
        <v>72</v>
      </c>
      <c r="O952" t="s">
        <v>81</v>
      </c>
      <c r="P952" t="s">
        <v>82</v>
      </c>
      <c r="Q952">
        <v>7888.48</v>
      </c>
      <c r="R952">
        <v>1868.09</v>
      </c>
      <c r="S952">
        <v>3.4</v>
      </c>
      <c r="T952" t="s">
        <v>64</v>
      </c>
      <c r="U952" t="s">
        <v>65</v>
      </c>
      <c r="V952" t="s">
        <v>83</v>
      </c>
      <c r="W952" t="s">
        <v>101</v>
      </c>
      <c r="X952" t="s">
        <v>57</v>
      </c>
      <c r="Y952" t="s">
        <v>75</v>
      </c>
      <c r="Z952" t="s">
        <v>88</v>
      </c>
      <c r="AA952" s="9">
        <f>Table1[[#This Row],[Date]]</f>
        <v>45877</v>
      </c>
    </row>
    <row r="953" spans="1:27" x14ac:dyDescent="0.25">
      <c r="A953" t="s">
        <v>1989</v>
      </c>
      <c r="B953" s="1">
        <v>45878</v>
      </c>
      <c r="C953" t="s">
        <v>45</v>
      </c>
      <c r="D953" t="s">
        <v>1990</v>
      </c>
      <c r="E953" t="s">
        <v>91</v>
      </c>
      <c r="F953">
        <v>38</v>
      </c>
      <c r="G953" t="s">
        <v>62</v>
      </c>
      <c r="H953" t="s">
        <v>4087</v>
      </c>
      <c r="I953" t="s">
        <v>32</v>
      </c>
      <c r="J953" t="s">
        <v>33</v>
      </c>
      <c r="K953" t="s">
        <v>71</v>
      </c>
      <c r="L953">
        <v>13</v>
      </c>
      <c r="M953">
        <v>4</v>
      </c>
      <c r="N953" t="s">
        <v>35</v>
      </c>
      <c r="O953" t="s">
        <v>73</v>
      </c>
      <c r="P953" t="s">
        <v>82</v>
      </c>
      <c r="Q953">
        <v>39908.85</v>
      </c>
      <c r="R953">
        <v>3607.33</v>
      </c>
      <c r="S953">
        <v>4.7</v>
      </c>
      <c r="T953" t="s">
        <v>97</v>
      </c>
      <c r="U953" t="s">
        <v>93</v>
      </c>
      <c r="V953" t="s">
        <v>55</v>
      </c>
      <c r="W953" t="s">
        <v>101</v>
      </c>
      <c r="X953" t="s">
        <v>57</v>
      </c>
      <c r="Y953" t="s">
        <v>113</v>
      </c>
      <c r="Z953" t="s">
        <v>84</v>
      </c>
      <c r="AA953" s="9">
        <f>Table1[[#This Row],[Date]]</f>
        <v>45878</v>
      </c>
    </row>
    <row r="954" spans="1:27" x14ac:dyDescent="0.25">
      <c r="A954" t="s">
        <v>1991</v>
      </c>
      <c r="B954" s="1">
        <v>45879</v>
      </c>
      <c r="C954" t="s">
        <v>59</v>
      </c>
      <c r="D954" t="s">
        <v>1992</v>
      </c>
      <c r="E954" t="s">
        <v>91</v>
      </c>
      <c r="F954">
        <v>65</v>
      </c>
      <c r="G954" t="s">
        <v>70</v>
      </c>
      <c r="H954" t="s">
        <v>79</v>
      </c>
      <c r="I954" t="s">
        <v>49</v>
      </c>
      <c r="J954" t="s">
        <v>33</v>
      </c>
      <c r="K954" t="s">
        <v>34</v>
      </c>
      <c r="L954">
        <v>14</v>
      </c>
      <c r="M954">
        <v>3</v>
      </c>
      <c r="N954" t="s">
        <v>51</v>
      </c>
      <c r="O954" t="s">
        <v>73</v>
      </c>
      <c r="P954" t="s">
        <v>53</v>
      </c>
      <c r="Q954">
        <v>35765.64</v>
      </c>
      <c r="R954">
        <v>1634.79</v>
      </c>
      <c r="S954">
        <v>1.9</v>
      </c>
      <c r="T954" t="s">
        <v>54</v>
      </c>
      <c r="U954" t="s">
        <v>87</v>
      </c>
      <c r="V954" t="s">
        <v>55</v>
      </c>
      <c r="W954" t="s">
        <v>101</v>
      </c>
      <c r="X954" t="s">
        <v>42</v>
      </c>
      <c r="Y954" t="s">
        <v>43</v>
      </c>
      <c r="Z954" t="s">
        <v>84</v>
      </c>
      <c r="AA954" s="9">
        <f>Table1[[#This Row],[Date]]</f>
        <v>45879</v>
      </c>
    </row>
    <row r="955" spans="1:27" x14ac:dyDescent="0.25">
      <c r="A955" t="s">
        <v>1993</v>
      </c>
      <c r="B955" s="1">
        <v>45880</v>
      </c>
      <c r="C955" t="s">
        <v>45</v>
      </c>
      <c r="D955" t="s">
        <v>1994</v>
      </c>
      <c r="E955" t="s">
        <v>61</v>
      </c>
      <c r="F955">
        <v>46</v>
      </c>
      <c r="G955" t="s">
        <v>70</v>
      </c>
      <c r="H955" t="s">
        <v>31</v>
      </c>
      <c r="I955" t="s">
        <v>32</v>
      </c>
      <c r="J955" t="s">
        <v>33</v>
      </c>
      <c r="K955" t="s">
        <v>100</v>
      </c>
      <c r="L955">
        <v>9</v>
      </c>
      <c r="M955">
        <v>2</v>
      </c>
      <c r="N955" t="s">
        <v>80</v>
      </c>
      <c r="O955" t="s">
        <v>36</v>
      </c>
      <c r="P955" t="s">
        <v>53</v>
      </c>
      <c r="Q955">
        <v>19669.53</v>
      </c>
      <c r="R955">
        <v>3147.8</v>
      </c>
      <c r="S955">
        <v>3</v>
      </c>
      <c r="T955" t="s">
        <v>97</v>
      </c>
      <c r="U955" t="s">
        <v>87</v>
      </c>
      <c r="V955" t="s">
        <v>40</v>
      </c>
      <c r="W955" t="s">
        <v>41</v>
      </c>
      <c r="X955" t="s">
        <v>57</v>
      </c>
      <c r="Y955" t="s">
        <v>75</v>
      </c>
      <c r="Z955" t="s">
        <v>84</v>
      </c>
      <c r="AA955" s="9">
        <f>Table1[[#This Row],[Date]]</f>
        <v>45880</v>
      </c>
    </row>
    <row r="956" spans="1:27" x14ac:dyDescent="0.25">
      <c r="A956" t="s">
        <v>1995</v>
      </c>
      <c r="B956" s="1">
        <v>45881</v>
      </c>
      <c r="C956" t="s">
        <v>27</v>
      </c>
      <c r="D956" t="s">
        <v>1996</v>
      </c>
      <c r="E956" t="s">
        <v>61</v>
      </c>
      <c r="F956">
        <v>22</v>
      </c>
      <c r="G956" t="s">
        <v>70</v>
      </c>
      <c r="H956" t="s">
        <v>4087</v>
      </c>
      <c r="I956" t="s">
        <v>32</v>
      </c>
      <c r="J956" t="s">
        <v>33</v>
      </c>
      <c r="K956" t="s">
        <v>71</v>
      </c>
      <c r="L956">
        <v>9</v>
      </c>
      <c r="M956">
        <v>2</v>
      </c>
      <c r="N956" t="s">
        <v>35</v>
      </c>
      <c r="O956" t="s">
        <v>73</v>
      </c>
      <c r="P956" t="s">
        <v>53</v>
      </c>
      <c r="Q956">
        <v>44708.15</v>
      </c>
      <c r="R956">
        <v>3300.6</v>
      </c>
      <c r="S956">
        <v>4.5</v>
      </c>
      <c r="T956" t="s">
        <v>38</v>
      </c>
      <c r="U956" t="s">
        <v>65</v>
      </c>
      <c r="V956" t="s">
        <v>83</v>
      </c>
      <c r="W956" t="s">
        <v>41</v>
      </c>
      <c r="X956" t="s">
        <v>57</v>
      </c>
      <c r="Y956" t="s">
        <v>66</v>
      </c>
      <c r="Z956" t="s">
        <v>76</v>
      </c>
      <c r="AA956" s="9">
        <f>Table1[[#This Row],[Date]]</f>
        <v>45881</v>
      </c>
    </row>
    <row r="957" spans="1:27" x14ac:dyDescent="0.25">
      <c r="A957" t="s">
        <v>1997</v>
      </c>
      <c r="B957" s="1">
        <v>45882</v>
      </c>
      <c r="C957" t="s">
        <v>27</v>
      </c>
      <c r="D957" t="s">
        <v>1998</v>
      </c>
      <c r="E957" t="s">
        <v>61</v>
      </c>
      <c r="F957">
        <v>66</v>
      </c>
      <c r="G957" t="s">
        <v>62</v>
      </c>
      <c r="H957" t="s">
        <v>4088</v>
      </c>
      <c r="I957" t="s">
        <v>49</v>
      </c>
      <c r="J957" t="s">
        <v>33</v>
      </c>
      <c r="K957" t="s">
        <v>118</v>
      </c>
      <c r="L957">
        <v>5</v>
      </c>
      <c r="M957">
        <v>2</v>
      </c>
      <c r="N957" t="s">
        <v>72</v>
      </c>
      <c r="O957" t="s">
        <v>81</v>
      </c>
      <c r="P957" t="s">
        <v>63</v>
      </c>
      <c r="Q957">
        <v>48864.1</v>
      </c>
      <c r="R957">
        <v>3668.68</v>
      </c>
      <c r="S957">
        <v>1.3</v>
      </c>
      <c r="T957" t="s">
        <v>97</v>
      </c>
      <c r="U957" t="s">
        <v>65</v>
      </c>
      <c r="V957" t="s">
        <v>40</v>
      </c>
      <c r="W957" t="s">
        <v>101</v>
      </c>
      <c r="X957" t="s">
        <v>42</v>
      </c>
      <c r="Y957" t="s">
        <v>75</v>
      </c>
      <c r="Z957" t="s">
        <v>4089</v>
      </c>
      <c r="AA957" s="9">
        <f>Table1[[#This Row],[Date]]</f>
        <v>45882</v>
      </c>
    </row>
    <row r="958" spans="1:27" x14ac:dyDescent="0.25">
      <c r="A958" t="s">
        <v>1999</v>
      </c>
      <c r="B958" s="1">
        <v>45883</v>
      </c>
      <c r="C958" t="s">
        <v>45</v>
      </c>
      <c r="D958" t="s">
        <v>2000</v>
      </c>
      <c r="E958" t="s">
        <v>91</v>
      </c>
      <c r="F958">
        <v>27</v>
      </c>
      <c r="G958" t="s">
        <v>62</v>
      </c>
      <c r="H958" t="s">
        <v>4087</v>
      </c>
      <c r="I958" t="s">
        <v>32</v>
      </c>
      <c r="J958" t="s">
        <v>33</v>
      </c>
      <c r="K958" t="s">
        <v>71</v>
      </c>
      <c r="L958">
        <v>14</v>
      </c>
      <c r="M958">
        <v>4</v>
      </c>
      <c r="N958" t="s">
        <v>72</v>
      </c>
      <c r="O958" t="s">
        <v>36</v>
      </c>
      <c r="P958" t="s">
        <v>63</v>
      </c>
      <c r="Q958">
        <v>29219.13</v>
      </c>
      <c r="R958">
        <v>4485.6499999999996</v>
      </c>
      <c r="S958">
        <v>1.2</v>
      </c>
      <c r="T958" t="s">
        <v>54</v>
      </c>
      <c r="U958" t="s">
        <v>87</v>
      </c>
      <c r="V958" t="s">
        <v>74</v>
      </c>
      <c r="W958" t="s">
        <v>56</v>
      </c>
      <c r="X958" t="s">
        <v>42</v>
      </c>
      <c r="Y958" t="s">
        <v>75</v>
      </c>
      <c r="Z958" t="s">
        <v>88</v>
      </c>
      <c r="AA958" s="9">
        <f>Table1[[#This Row],[Date]]</f>
        <v>45883</v>
      </c>
    </row>
    <row r="959" spans="1:27" x14ac:dyDescent="0.25">
      <c r="A959" t="s">
        <v>2001</v>
      </c>
      <c r="B959" s="1">
        <v>45884</v>
      </c>
      <c r="C959" t="s">
        <v>59</v>
      </c>
      <c r="D959" t="s">
        <v>2002</v>
      </c>
      <c r="E959" t="s">
        <v>61</v>
      </c>
      <c r="F959">
        <v>45</v>
      </c>
      <c r="G959" t="s">
        <v>62</v>
      </c>
      <c r="H959" t="s">
        <v>4087</v>
      </c>
      <c r="I959" t="s">
        <v>32</v>
      </c>
      <c r="J959" t="s">
        <v>33</v>
      </c>
      <c r="K959" t="s">
        <v>71</v>
      </c>
      <c r="L959">
        <v>9</v>
      </c>
      <c r="M959">
        <v>3</v>
      </c>
      <c r="N959" t="s">
        <v>51</v>
      </c>
      <c r="O959" t="s">
        <v>81</v>
      </c>
      <c r="P959" t="s">
        <v>37</v>
      </c>
      <c r="Q959">
        <v>29589.21</v>
      </c>
      <c r="R959">
        <v>2162.8200000000002</v>
      </c>
      <c r="S959">
        <v>1.9</v>
      </c>
      <c r="T959" t="s">
        <v>97</v>
      </c>
      <c r="U959" t="s">
        <v>87</v>
      </c>
      <c r="V959" t="s">
        <v>83</v>
      </c>
      <c r="W959" t="s">
        <v>56</v>
      </c>
      <c r="X959" t="s">
        <v>42</v>
      </c>
      <c r="Y959" t="s">
        <v>75</v>
      </c>
      <c r="Z959" t="s">
        <v>94</v>
      </c>
      <c r="AA959" s="9">
        <f>Table1[[#This Row],[Date]]</f>
        <v>45884</v>
      </c>
    </row>
    <row r="960" spans="1:27" x14ac:dyDescent="0.25">
      <c r="A960" t="s">
        <v>2003</v>
      </c>
      <c r="B960" s="1">
        <v>45885</v>
      </c>
      <c r="C960" t="s">
        <v>103</v>
      </c>
      <c r="D960" t="s">
        <v>2004</v>
      </c>
      <c r="E960" t="s">
        <v>61</v>
      </c>
      <c r="F960">
        <v>38</v>
      </c>
      <c r="G960" t="s">
        <v>70</v>
      </c>
      <c r="H960" t="s">
        <v>4088</v>
      </c>
      <c r="I960" t="s">
        <v>49</v>
      </c>
      <c r="J960" t="s">
        <v>33</v>
      </c>
      <c r="K960" t="s">
        <v>118</v>
      </c>
      <c r="L960">
        <v>5</v>
      </c>
      <c r="M960">
        <v>3</v>
      </c>
      <c r="N960" t="s">
        <v>35</v>
      </c>
      <c r="O960" t="s">
        <v>52</v>
      </c>
      <c r="P960" t="s">
        <v>82</v>
      </c>
      <c r="Q960">
        <v>16983.13</v>
      </c>
      <c r="R960">
        <v>832.16</v>
      </c>
      <c r="S960">
        <v>3.5</v>
      </c>
      <c r="T960" t="s">
        <v>97</v>
      </c>
      <c r="U960" t="s">
        <v>93</v>
      </c>
      <c r="V960" t="s">
        <v>74</v>
      </c>
      <c r="W960" t="s">
        <v>41</v>
      </c>
      <c r="X960" t="s">
        <v>42</v>
      </c>
      <c r="Y960" t="s">
        <v>75</v>
      </c>
      <c r="Z960" t="s">
        <v>88</v>
      </c>
      <c r="AA960" s="9">
        <f>Table1[[#This Row],[Date]]</f>
        <v>45885</v>
      </c>
    </row>
    <row r="961" spans="1:27" x14ac:dyDescent="0.25">
      <c r="A961" t="s">
        <v>2005</v>
      </c>
      <c r="B961" s="1">
        <v>45886</v>
      </c>
      <c r="C961" t="s">
        <v>27</v>
      </c>
      <c r="D961" t="s">
        <v>2006</v>
      </c>
      <c r="E961" t="s">
        <v>29</v>
      </c>
      <c r="F961">
        <v>67</v>
      </c>
      <c r="G961" t="s">
        <v>30</v>
      </c>
      <c r="H961" t="s">
        <v>4088</v>
      </c>
      <c r="I961" t="s">
        <v>49</v>
      </c>
      <c r="J961" t="s">
        <v>33</v>
      </c>
      <c r="K961" t="s">
        <v>118</v>
      </c>
      <c r="L961">
        <v>9</v>
      </c>
      <c r="M961">
        <v>3</v>
      </c>
      <c r="N961" t="s">
        <v>35</v>
      </c>
      <c r="O961" t="s">
        <v>81</v>
      </c>
      <c r="P961" t="s">
        <v>82</v>
      </c>
      <c r="Q961">
        <v>30471.78</v>
      </c>
      <c r="R961">
        <v>1594.63</v>
      </c>
      <c r="S961">
        <v>2</v>
      </c>
      <c r="T961" t="s">
        <v>64</v>
      </c>
      <c r="U961" t="s">
        <v>39</v>
      </c>
      <c r="V961" t="s">
        <v>83</v>
      </c>
      <c r="W961" t="s">
        <v>101</v>
      </c>
      <c r="X961" t="s">
        <v>42</v>
      </c>
      <c r="Y961" t="s">
        <v>66</v>
      </c>
      <c r="Z961" t="s">
        <v>4089</v>
      </c>
      <c r="AA961" s="9">
        <f>Table1[[#This Row],[Date]]</f>
        <v>45886</v>
      </c>
    </row>
    <row r="962" spans="1:27" x14ac:dyDescent="0.25">
      <c r="A962" t="s">
        <v>2007</v>
      </c>
      <c r="B962" s="1">
        <v>45887</v>
      </c>
      <c r="C962" t="s">
        <v>59</v>
      </c>
      <c r="D962" t="s">
        <v>2008</v>
      </c>
      <c r="E962" t="s">
        <v>69</v>
      </c>
      <c r="F962">
        <v>24</v>
      </c>
      <c r="G962" t="s">
        <v>62</v>
      </c>
      <c r="H962" t="s">
        <v>4087</v>
      </c>
      <c r="I962" t="s">
        <v>32</v>
      </c>
      <c r="J962" t="s">
        <v>33</v>
      </c>
      <c r="K962" t="s">
        <v>71</v>
      </c>
      <c r="L962">
        <v>6</v>
      </c>
      <c r="M962">
        <v>1</v>
      </c>
      <c r="N962" t="s">
        <v>51</v>
      </c>
      <c r="O962" t="s">
        <v>81</v>
      </c>
      <c r="P962" t="s">
        <v>53</v>
      </c>
      <c r="Q962">
        <v>23663.19</v>
      </c>
      <c r="R962">
        <v>2160.84</v>
      </c>
      <c r="S962">
        <v>1.8</v>
      </c>
      <c r="T962" t="s">
        <v>54</v>
      </c>
      <c r="U962" t="s">
        <v>39</v>
      </c>
      <c r="V962" t="s">
        <v>83</v>
      </c>
      <c r="W962" t="s">
        <v>41</v>
      </c>
      <c r="X962" t="s">
        <v>42</v>
      </c>
      <c r="Y962" t="s">
        <v>113</v>
      </c>
      <c r="Z962" t="s">
        <v>88</v>
      </c>
      <c r="AA962" s="9">
        <f>Table1[[#This Row],[Date]]</f>
        <v>45887</v>
      </c>
    </row>
    <row r="963" spans="1:27" x14ac:dyDescent="0.25">
      <c r="A963" t="s">
        <v>2009</v>
      </c>
      <c r="B963" s="1">
        <v>45888</v>
      </c>
      <c r="C963" t="s">
        <v>59</v>
      </c>
      <c r="D963" t="s">
        <v>2010</v>
      </c>
      <c r="E963" t="s">
        <v>47</v>
      </c>
      <c r="F963">
        <v>20</v>
      </c>
      <c r="G963" t="s">
        <v>62</v>
      </c>
      <c r="H963" t="s">
        <v>4088</v>
      </c>
      <c r="I963" t="s">
        <v>49</v>
      </c>
      <c r="J963" t="s">
        <v>33</v>
      </c>
      <c r="K963" t="s">
        <v>118</v>
      </c>
      <c r="L963">
        <v>5</v>
      </c>
      <c r="M963">
        <v>1</v>
      </c>
      <c r="N963" t="s">
        <v>80</v>
      </c>
      <c r="O963" t="s">
        <v>81</v>
      </c>
      <c r="P963" t="s">
        <v>63</v>
      </c>
      <c r="Q963">
        <v>17202.98</v>
      </c>
      <c r="R963">
        <v>3569.46</v>
      </c>
      <c r="S963">
        <v>2.8</v>
      </c>
      <c r="T963" t="s">
        <v>64</v>
      </c>
      <c r="U963" t="s">
        <v>93</v>
      </c>
      <c r="V963" t="s">
        <v>74</v>
      </c>
      <c r="W963" t="s">
        <v>41</v>
      </c>
      <c r="X963" t="s">
        <v>42</v>
      </c>
      <c r="Y963" t="s">
        <v>43</v>
      </c>
      <c r="Z963" t="s">
        <v>94</v>
      </c>
      <c r="AA963" s="9">
        <f>Table1[[#This Row],[Date]]</f>
        <v>45888</v>
      </c>
    </row>
    <row r="964" spans="1:27" x14ac:dyDescent="0.25">
      <c r="A964" t="s">
        <v>2011</v>
      </c>
      <c r="B964" s="1">
        <v>45889</v>
      </c>
      <c r="C964" t="s">
        <v>103</v>
      </c>
      <c r="D964" t="s">
        <v>2012</v>
      </c>
      <c r="E964" t="s">
        <v>69</v>
      </c>
      <c r="F964">
        <v>62</v>
      </c>
      <c r="G964" t="s">
        <v>62</v>
      </c>
      <c r="H964" t="s">
        <v>79</v>
      </c>
      <c r="I964" t="s">
        <v>49</v>
      </c>
      <c r="J964" t="s">
        <v>33</v>
      </c>
      <c r="K964" t="s">
        <v>34</v>
      </c>
      <c r="L964">
        <v>7</v>
      </c>
      <c r="M964">
        <v>5</v>
      </c>
      <c r="N964" t="s">
        <v>35</v>
      </c>
      <c r="O964" t="s">
        <v>81</v>
      </c>
      <c r="P964" t="s">
        <v>82</v>
      </c>
      <c r="Q964">
        <v>6157.7</v>
      </c>
      <c r="R964">
        <v>65.61</v>
      </c>
      <c r="S964">
        <v>3.5</v>
      </c>
      <c r="T964" t="s">
        <v>97</v>
      </c>
      <c r="U964" t="s">
        <v>87</v>
      </c>
      <c r="V964" t="s">
        <v>83</v>
      </c>
      <c r="W964" t="s">
        <v>41</v>
      </c>
      <c r="X964" t="s">
        <v>42</v>
      </c>
      <c r="Y964" t="s">
        <v>66</v>
      </c>
      <c r="Z964" t="s">
        <v>94</v>
      </c>
      <c r="AA964" s="9">
        <f>Table1[[#This Row],[Date]]</f>
        <v>45889</v>
      </c>
    </row>
    <row r="965" spans="1:27" x14ac:dyDescent="0.25">
      <c r="A965" t="s">
        <v>2013</v>
      </c>
      <c r="B965" s="1">
        <v>45890</v>
      </c>
      <c r="C965" t="s">
        <v>27</v>
      </c>
      <c r="D965" t="s">
        <v>2014</v>
      </c>
      <c r="E965" t="s">
        <v>29</v>
      </c>
      <c r="F965">
        <v>64</v>
      </c>
      <c r="G965" t="s">
        <v>30</v>
      </c>
      <c r="H965" t="s">
        <v>4088</v>
      </c>
      <c r="I965" t="s">
        <v>49</v>
      </c>
      <c r="J965" t="s">
        <v>33</v>
      </c>
      <c r="K965" t="s">
        <v>118</v>
      </c>
      <c r="L965">
        <v>3</v>
      </c>
      <c r="M965">
        <v>1</v>
      </c>
      <c r="N965" t="s">
        <v>51</v>
      </c>
      <c r="O965" t="s">
        <v>52</v>
      </c>
      <c r="P965" t="s">
        <v>37</v>
      </c>
      <c r="Q965">
        <v>14877.27</v>
      </c>
      <c r="R965">
        <v>1578.93</v>
      </c>
      <c r="S965">
        <v>2</v>
      </c>
      <c r="T965" t="s">
        <v>64</v>
      </c>
      <c r="U965" t="s">
        <v>65</v>
      </c>
      <c r="V965" t="s">
        <v>83</v>
      </c>
      <c r="W965" t="s">
        <v>101</v>
      </c>
      <c r="X965" t="s">
        <v>57</v>
      </c>
      <c r="Y965" t="s">
        <v>66</v>
      </c>
      <c r="Z965" t="s">
        <v>4089</v>
      </c>
      <c r="AA965" s="9">
        <f>Table1[[#This Row],[Date]]</f>
        <v>45890</v>
      </c>
    </row>
    <row r="966" spans="1:27" x14ac:dyDescent="0.25">
      <c r="A966" t="s">
        <v>2015</v>
      </c>
      <c r="B966" s="1">
        <v>45891</v>
      </c>
      <c r="C966" t="s">
        <v>27</v>
      </c>
      <c r="D966" t="s">
        <v>2016</v>
      </c>
      <c r="E966" t="s">
        <v>47</v>
      </c>
      <c r="F966">
        <v>37</v>
      </c>
      <c r="G966" t="s">
        <v>62</v>
      </c>
      <c r="H966" t="s">
        <v>4088</v>
      </c>
      <c r="I966" t="s">
        <v>49</v>
      </c>
      <c r="J966" t="s">
        <v>33</v>
      </c>
      <c r="K966" t="s">
        <v>118</v>
      </c>
      <c r="L966">
        <v>13</v>
      </c>
      <c r="M966">
        <v>2</v>
      </c>
      <c r="N966" t="s">
        <v>35</v>
      </c>
      <c r="O966" t="s">
        <v>36</v>
      </c>
      <c r="P966" t="s">
        <v>82</v>
      </c>
      <c r="Q966">
        <v>12299.17</v>
      </c>
      <c r="R966">
        <v>3899.21</v>
      </c>
      <c r="S966">
        <v>2.2000000000000002</v>
      </c>
      <c r="T966" t="s">
        <v>64</v>
      </c>
      <c r="U966" t="s">
        <v>65</v>
      </c>
      <c r="V966" t="s">
        <v>40</v>
      </c>
      <c r="W966" t="s">
        <v>101</v>
      </c>
      <c r="X966" t="s">
        <v>57</v>
      </c>
      <c r="Y966" t="s">
        <v>4089</v>
      </c>
      <c r="Z966" t="s">
        <v>94</v>
      </c>
      <c r="AA966" s="9">
        <f>Table1[[#This Row],[Date]]</f>
        <v>45891</v>
      </c>
    </row>
    <row r="967" spans="1:27" x14ac:dyDescent="0.25">
      <c r="A967" t="s">
        <v>2017</v>
      </c>
      <c r="B967" s="1">
        <v>45892</v>
      </c>
      <c r="C967" t="s">
        <v>59</v>
      </c>
      <c r="D967" t="s">
        <v>2018</v>
      </c>
      <c r="E967" t="s">
        <v>61</v>
      </c>
      <c r="F967">
        <v>36</v>
      </c>
      <c r="G967" t="s">
        <v>30</v>
      </c>
      <c r="H967" t="s">
        <v>4087</v>
      </c>
      <c r="I967" t="s">
        <v>32</v>
      </c>
      <c r="J967" t="s">
        <v>33</v>
      </c>
      <c r="K967" t="s">
        <v>71</v>
      </c>
      <c r="L967">
        <v>3</v>
      </c>
      <c r="M967">
        <v>2</v>
      </c>
      <c r="N967" t="s">
        <v>51</v>
      </c>
      <c r="O967" t="s">
        <v>81</v>
      </c>
      <c r="P967" t="s">
        <v>53</v>
      </c>
      <c r="Q967">
        <v>28475.97</v>
      </c>
      <c r="R967">
        <v>3354.29</v>
      </c>
      <c r="S967">
        <v>3.5</v>
      </c>
      <c r="T967" t="s">
        <v>92</v>
      </c>
      <c r="U967" t="s">
        <v>87</v>
      </c>
      <c r="V967" t="s">
        <v>74</v>
      </c>
      <c r="W967" t="s">
        <v>41</v>
      </c>
      <c r="X967" t="s">
        <v>42</v>
      </c>
      <c r="Y967" t="s">
        <v>43</v>
      </c>
      <c r="Z967" t="s">
        <v>76</v>
      </c>
      <c r="AA967" s="9">
        <f>Table1[[#This Row],[Date]]</f>
        <v>45892</v>
      </c>
    </row>
    <row r="968" spans="1:27" x14ac:dyDescent="0.25">
      <c r="A968" t="s">
        <v>2019</v>
      </c>
      <c r="B968" s="1">
        <v>45893</v>
      </c>
      <c r="C968" t="s">
        <v>59</v>
      </c>
      <c r="D968" t="s">
        <v>2020</v>
      </c>
      <c r="E968" t="s">
        <v>29</v>
      </c>
      <c r="F968">
        <v>52</v>
      </c>
      <c r="G968" t="s">
        <v>62</v>
      </c>
      <c r="H968" t="s">
        <v>79</v>
      </c>
      <c r="I968" t="s">
        <v>49</v>
      </c>
      <c r="J968" t="s">
        <v>33</v>
      </c>
      <c r="K968" t="s">
        <v>34</v>
      </c>
      <c r="L968">
        <v>3</v>
      </c>
      <c r="M968">
        <v>2</v>
      </c>
      <c r="N968" t="s">
        <v>72</v>
      </c>
      <c r="O968" t="s">
        <v>36</v>
      </c>
      <c r="P968" t="s">
        <v>53</v>
      </c>
      <c r="Q968">
        <v>31278.49</v>
      </c>
      <c r="R968">
        <v>3658.7</v>
      </c>
      <c r="S968">
        <v>4.8</v>
      </c>
      <c r="T968" t="s">
        <v>38</v>
      </c>
      <c r="U968" t="s">
        <v>93</v>
      </c>
      <c r="V968" t="s">
        <v>55</v>
      </c>
      <c r="W968" t="s">
        <v>101</v>
      </c>
      <c r="X968" t="s">
        <v>57</v>
      </c>
      <c r="Y968" t="s">
        <v>113</v>
      </c>
      <c r="Z968" t="s">
        <v>94</v>
      </c>
      <c r="AA968" s="9">
        <f>Table1[[#This Row],[Date]]</f>
        <v>45893</v>
      </c>
    </row>
    <row r="969" spans="1:27" x14ac:dyDescent="0.25">
      <c r="A969" t="s">
        <v>2021</v>
      </c>
      <c r="B969" s="1">
        <v>45894</v>
      </c>
      <c r="C969" t="s">
        <v>103</v>
      </c>
      <c r="D969" t="s">
        <v>2022</v>
      </c>
      <c r="E969" t="s">
        <v>61</v>
      </c>
      <c r="F969">
        <v>21</v>
      </c>
      <c r="G969" t="s">
        <v>30</v>
      </c>
      <c r="H969" t="s">
        <v>48</v>
      </c>
      <c r="I969" t="s">
        <v>49</v>
      </c>
      <c r="J969" t="s">
        <v>33</v>
      </c>
      <c r="K969" t="s">
        <v>50</v>
      </c>
      <c r="L969">
        <v>10</v>
      </c>
      <c r="M969">
        <v>2</v>
      </c>
      <c r="N969" t="s">
        <v>72</v>
      </c>
      <c r="O969" t="s">
        <v>73</v>
      </c>
      <c r="P969" t="s">
        <v>63</v>
      </c>
      <c r="Q969">
        <v>31602.87</v>
      </c>
      <c r="R969">
        <v>4059.05</v>
      </c>
      <c r="S969">
        <v>3.7</v>
      </c>
      <c r="T969" t="s">
        <v>92</v>
      </c>
      <c r="U969" t="s">
        <v>87</v>
      </c>
      <c r="V969" t="s">
        <v>55</v>
      </c>
      <c r="W969" t="s">
        <v>56</v>
      </c>
      <c r="X969" t="s">
        <v>57</v>
      </c>
      <c r="Y969" t="s">
        <v>113</v>
      </c>
      <c r="Z969" t="s">
        <v>4089</v>
      </c>
      <c r="AA969" s="9">
        <f>Table1[[#This Row],[Date]]</f>
        <v>45894</v>
      </c>
    </row>
    <row r="970" spans="1:27" x14ac:dyDescent="0.25">
      <c r="A970" t="s">
        <v>2023</v>
      </c>
      <c r="B970" s="1">
        <v>45895</v>
      </c>
      <c r="C970" t="s">
        <v>103</v>
      </c>
      <c r="D970" t="s">
        <v>2024</v>
      </c>
      <c r="E970" t="s">
        <v>91</v>
      </c>
      <c r="F970">
        <v>22</v>
      </c>
      <c r="G970" t="s">
        <v>62</v>
      </c>
      <c r="H970" t="s">
        <v>48</v>
      </c>
      <c r="I970" t="s">
        <v>49</v>
      </c>
      <c r="J970" t="s">
        <v>33</v>
      </c>
      <c r="K970" t="s">
        <v>50</v>
      </c>
      <c r="L970">
        <v>11</v>
      </c>
      <c r="M970">
        <v>5</v>
      </c>
      <c r="N970" t="s">
        <v>35</v>
      </c>
      <c r="O970" t="s">
        <v>81</v>
      </c>
      <c r="P970" t="s">
        <v>37</v>
      </c>
      <c r="Q970">
        <v>21244.51</v>
      </c>
      <c r="R970">
        <v>3916.18</v>
      </c>
      <c r="S970">
        <v>4.0999999999999996</v>
      </c>
      <c r="T970" t="s">
        <v>92</v>
      </c>
      <c r="U970" t="s">
        <v>65</v>
      </c>
      <c r="V970" t="s">
        <v>83</v>
      </c>
      <c r="W970" t="s">
        <v>56</v>
      </c>
      <c r="X970" t="s">
        <v>57</v>
      </c>
      <c r="Y970" t="s">
        <v>4089</v>
      </c>
      <c r="Z970" t="s">
        <v>4089</v>
      </c>
      <c r="AA970" s="9">
        <f>Table1[[#This Row],[Date]]</f>
        <v>45895</v>
      </c>
    </row>
    <row r="971" spans="1:27" x14ac:dyDescent="0.25">
      <c r="A971" t="s">
        <v>2025</v>
      </c>
      <c r="B971" s="1">
        <v>45896</v>
      </c>
      <c r="C971" t="s">
        <v>27</v>
      </c>
      <c r="D971" t="s">
        <v>2026</v>
      </c>
      <c r="E971" t="s">
        <v>29</v>
      </c>
      <c r="F971">
        <v>18</v>
      </c>
      <c r="G971" t="s">
        <v>70</v>
      </c>
      <c r="H971" t="s">
        <v>31</v>
      </c>
      <c r="I971" t="s">
        <v>32</v>
      </c>
      <c r="J971" t="s">
        <v>33</v>
      </c>
      <c r="K971" t="s">
        <v>100</v>
      </c>
      <c r="L971">
        <v>4</v>
      </c>
      <c r="M971">
        <v>2</v>
      </c>
      <c r="N971" t="s">
        <v>35</v>
      </c>
      <c r="O971" t="s">
        <v>81</v>
      </c>
      <c r="P971" t="s">
        <v>37</v>
      </c>
      <c r="Q971">
        <v>22797.8</v>
      </c>
      <c r="R971">
        <v>3410.92</v>
      </c>
      <c r="S971">
        <v>2.5</v>
      </c>
      <c r="T971" t="s">
        <v>97</v>
      </c>
      <c r="U971" t="s">
        <v>87</v>
      </c>
      <c r="V971" t="s">
        <v>40</v>
      </c>
      <c r="W971" t="s">
        <v>41</v>
      </c>
      <c r="X971" t="s">
        <v>57</v>
      </c>
      <c r="Y971" t="s">
        <v>4089</v>
      </c>
      <c r="Z971" t="s">
        <v>88</v>
      </c>
      <c r="AA971" s="9">
        <f>Table1[[#This Row],[Date]]</f>
        <v>45896</v>
      </c>
    </row>
    <row r="972" spans="1:27" x14ac:dyDescent="0.25">
      <c r="A972" t="s">
        <v>2027</v>
      </c>
      <c r="B972" s="1">
        <v>45897</v>
      </c>
      <c r="C972" t="s">
        <v>45</v>
      </c>
      <c r="D972" t="s">
        <v>2028</v>
      </c>
      <c r="E972" t="s">
        <v>91</v>
      </c>
      <c r="F972">
        <v>21</v>
      </c>
      <c r="G972" t="s">
        <v>70</v>
      </c>
      <c r="H972" t="s">
        <v>4088</v>
      </c>
      <c r="I972" t="s">
        <v>49</v>
      </c>
      <c r="J972" t="s">
        <v>33</v>
      </c>
      <c r="K972" t="s">
        <v>118</v>
      </c>
      <c r="L972">
        <v>11</v>
      </c>
      <c r="M972">
        <v>4</v>
      </c>
      <c r="N972" t="s">
        <v>72</v>
      </c>
      <c r="O972" t="s">
        <v>73</v>
      </c>
      <c r="P972" t="s">
        <v>82</v>
      </c>
      <c r="Q972">
        <v>42209.21</v>
      </c>
      <c r="R972">
        <v>2198.31</v>
      </c>
      <c r="S972">
        <v>2.1</v>
      </c>
      <c r="T972" t="s">
        <v>64</v>
      </c>
      <c r="U972" t="s">
        <v>87</v>
      </c>
      <c r="V972" t="s">
        <v>83</v>
      </c>
      <c r="W972" t="s">
        <v>56</v>
      </c>
      <c r="X972" t="s">
        <v>57</v>
      </c>
      <c r="Y972" t="s">
        <v>66</v>
      </c>
      <c r="Z972" t="s">
        <v>94</v>
      </c>
      <c r="AA972" s="9">
        <f>Table1[[#This Row],[Date]]</f>
        <v>45897</v>
      </c>
    </row>
    <row r="973" spans="1:27" x14ac:dyDescent="0.25">
      <c r="A973" t="s">
        <v>2029</v>
      </c>
      <c r="B973" s="1">
        <v>45898</v>
      </c>
      <c r="C973" t="s">
        <v>27</v>
      </c>
      <c r="D973" t="s">
        <v>2030</v>
      </c>
      <c r="E973" t="s">
        <v>29</v>
      </c>
      <c r="F973">
        <v>29</v>
      </c>
      <c r="G973" t="s">
        <v>70</v>
      </c>
      <c r="H973" t="s">
        <v>4088</v>
      </c>
      <c r="I973" t="s">
        <v>49</v>
      </c>
      <c r="J973" t="s">
        <v>33</v>
      </c>
      <c r="K973" t="s">
        <v>118</v>
      </c>
      <c r="L973">
        <v>5</v>
      </c>
      <c r="M973">
        <v>4</v>
      </c>
      <c r="N973" t="s">
        <v>80</v>
      </c>
      <c r="O973" t="s">
        <v>36</v>
      </c>
      <c r="P973" t="s">
        <v>37</v>
      </c>
      <c r="Q973">
        <v>25382.94</v>
      </c>
      <c r="R973">
        <v>4917.99</v>
      </c>
      <c r="S973">
        <v>2.8</v>
      </c>
      <c r="T973" t="s">
        <v>64</v>
      </c>
      <c r="U973" t="s">
        <v>93</v>
      </c>
      <c r="V973" t="s">
        <v>40</v>
      </c>
      <c r="W973" t="s">
        <v>41</v>
      </c>
      <c r="X973" t="s">
        <v>42</v>
      </c>
      <c r="Y973" t="s">
        <v>113</v>
      </c>
      <c r="Z973" t="s">
        <v>94</v>
      </c>
      <c r="AA973" s="9">
        <f>Table1[[#This Row],[Date]]</f>
        <v>45898</v>
      </c>
    </row>
    <row r="974" spans="1:27" x14ac:dyDescent="0.25">
      <c r="A974" t="s">
        <v>2031</v>
      </c>
      <c r="B974" s="1">
        <v>45899</v>
      </c>
      <c r="C974" t="s">
        <v>59</v>
      </c>
      <c r="D974" t="s">
        <v>2032</v>
      </c>
      <c r="E974" t="s">
        <v>29</v>
      </c>
      <c r="F974">
        <v>44</v>
      </c>
      <c r="G974" t="s">
        <v>70</v>
      </c>
      <c r="H974" t="s">
        <v>79</v>
      </c>
      <c r="I974" t="s">
        <v>49</v>
      </c>
      <c r="J974" t="s">
        <v>33</v>
      </c>
      <c r="K974" t="s">
        <v>34</v>
      </c>
      <c r="L974">
        <v>11</v>
      </c>
      <c r="M974">
        <v>4</v>
      </c>
      <c r="N974" t="s">
        <v>51</v>
      </c>
      <c r="O974" t="s">
        <v>52</v>
      </c>
      <c r="P974" t="s">
        <v>82</v>
      </c>
      <c r="Q974">
        <v>49425.35</v>
      </c>
      <c r="R974">
        <v>2845.37</v>
      </c>
      <c r="S974">
        <v>4.2</v>
      </c>
      <c r="T974" t="s">
        <v>92</v>
      </c>
      <c r="U974" t="s">
        <v>39</v>
      </c>
      <c r="V974" t="s">
        <v>83</v>
      </c>
      <c r="W974" t="s">
        <v>41</v>
      </c>
      <c r="X974" t="s">
        <v>42</v>
      </c>
      <c r="Y974" t="s">
        <v>113</v>
      </c>
      <c r="Z974" t="s">
        <v>4089</v>
      </c>
      <c r="AA974" s="9">
        <f>Table1[[#This Row],[Date]]</f>
        <v>45899</v>
      </c>
    </row>
    <row r="975" spans="1:27" x14ac:dyDescent="0.25">
      <c r="A975" t="s">
        <v>2033</v>
      </c>
      <c r="B975" s="1">
        <v>45900</v>
      </c>
      <c r="C975" t="s">
        <v>27</v>
      </c>
      <c r="D975" t="s">
        <v>2034</v>
      </c>
      <c r="E975" t="s">
        <v>91</v>
      </c>
      <c r="F975">
        <v>59</v>
      </c>
      <c r="G975" t="s">
        <v>62</v>
      </c>
      <c r="H975" t="s">
        <v>48</v>
      </c>
      <c r="I975" t="s">
        <v>49</v>
      </c>
      <c r="J975" t="s">
        <v>33</v>
      </c>
      <c r="K975" t="s">
        <v>50</v>
      </c>
      <c r="L975">
        <v>13</v>
      </c>
      <c r="M975">
        <v>1</v>
      </c>
      <c r="N975" t="s">
        <v>80</v>
      </c>
      <c r="O975" t="s">
        <v>81</v>
      </c>
      <c r="P975" t="s">
        <v>82</v>
      </c>
      <c r="Q975">
        <v>23662.01</v>
      </c>
      <c r="R975">
        <v>1013.85</v>
      </c>
      <c r="S975">
        <v>2.8</v>
      </c>
      <c r="T975" t="s">
        <v>64</v>
      </c>
      <c r="U975" t="s">
        <v>65</v>
      </c>
      <c r="V975" t="s">
        <v>55</v>
      </c>
      <c r="W975" t="s">
        <v>41</v>
      </c>
      <c r="X975" t="s">
        <v>57</v>
      </c>
      <c r="Y975" t="s">
        <v>113</v>
      </c>
      <c r="Z975" t="s">
        <v>88</v>
      </c>
      <c r="AA975" s="9">
        <f>Table1[[#This Row],[Date]]</f>
        <v>45900</v>
      </c>
    </row>
    <row r="976" spans="1:27" x14ac:dyDescent="0.25">
      <c r="A976" t="s">
        <v>2035</v>
      </c>
      <c r="B976" s="1">
        <v>45901</v>
      </c>
      <c r="C976" t="s">
        <v>45</v>
      </c>
      <c r="D976" t="s">
        <v>2036</v>
      </c>
      <c r="E976" t="s">
        <v>47</v>
      </c>
      <c r="F976">
        <v>40</v>
      </c>
      <c r="G976" t="s">
        <v>70</v>
      </c>
      <c r="H976" t="s">
        <v>31</v>
      </c>
      <c r="I976" t="s">
        <v>32</v>
      </c>
      <c r="J976" t="s">
        <v>33</v>
      </c>
      <c r="K976" t="s">
        <v>100</v>
      </c>
      <c r="L976">
        <v>9</v>
      </c>
      <c r="M976">
        <v>3</v>
      </c>
      <c r="N976" t="s">
        <v>80</v>
      </c>
      <c r="O976" t="s">
        <v>73</v>
      </c>
      <c r="P976" t="s">
        <v>63</v>
      </c>
      <c r="Q976">
        <v>33530.300000000003</v>
      </c>
      <c r="R976">
        <v>1464.06</v>
      </c>
      <c r="S976">
        <v>4.4000000000000004</v>
      </c>
      <c r="T976" t="s">
        <v>92</v>
      </c>
      <c r="U976" t="s">
        <v>65</v>
      </c>
      <c r="V976" t="s">
        <v>74</v>
      </c>
      <c r="W976" t="s">
        <v>101</v>
      </c>
      <c r="X976" t="s">
        <v>42</v>
      </c>
      <c r="Y976" t="s">
        <v>66</v>
      </c>
      <c r="Z976" t="s">
        <v>88</v>
      </c>
      <c r="AA976" s="9">
        <f>Table1[[#This Row],[Date]]</f>
        <v>45901</v>
      </c>
    </row>
    <row r="977" spans="1:27" x14ac:dyDescent="0.25">
      <c r="A977" t="s">
        <v>2037</v>
      </c>
      <c r="B977" s="1">
        <v>45902</v>
      </c>
      <c r="C977" t="s">
        <v>103</v>
      </c>
      <c r="D977" t="s">
        <v>2038</v>
      </c>
      <c r="E977" t="s">
        <v>69</v>
      </c>
      <c r="F977">
        <v>42</v>
      </c>
      <c r="G977" t="s">
        <v>30</v>
      </c>
      <c r="H977" t="s">
        <v>79</v>
      </c>
      <c r="I977" t="s">
        <v>49</v>
      </c>
      <c r="J977" t="s">
        <v>33</v>
      </c>
      <c r="K977" t="s">
        <v>34</v>
      </c>
      <c r="L977">
        <v>5</v>
      </c>
      <c r="M977">
        <v>5</v>
      </c>
      <c r="N977" t="s">
        <v>80</v>
      </c>
      <c r="O977" t="s">
        <v>73</v>
      </c>
      <c r="P977" t="s">
        <v>37</v>
      </c>
      <c r="Q977">
        <v>5367.06</v>
      </c>
      <c r="R977">
        <v>3467.81</v>
      </c>
      <c r="S977">
        <v>5</v>
      </c>
      <c r="T977" t="s">
        <v>38</v>
      </c>
      <c r="U977" t="s">
        <v>87</v>
      </c>
      <c r="V977" t="s">
        <v>40</v>
      </c>
      <c r="W977" t="s">
        <v>101</v>
      </c>
      <c r="X977" t="s">
        <v>57</v>
      </c>
      <c r="Y977" t="s">
        <v>113</v>
      </c>
      <c r="Z977" t="s">
        <v>76</v>
      </c>
      <c r="AA977" s="9">
        <f>Table1[[#This Row],[Date]]</f>
        <v>45902</v>
      </c>
    </row>
    <row r="978" spans="1:27" x14ac:dyDescent="0.25">
      <c r="A978" t="s">
        <v>2039</v>
      </c>
      <c r="B978" s="1">
        <v>45903</v>
      </c>
      <c r="C978" t="s">
        <v>45</v>
      </c>
      <c r="D978" t="s">
        <v>2040</v>
      </c>
      <c r="E978" t="s">
        <v>61</v>
      </c>
      <c r="F978">
        <v>38</v>
      </c>
      <c r="G978" t="s">
        <v>70</v>
      </c>
      <c r="H978" t="s">
        <v>4088</v>
      </c>
      <c r="I978" t="s">
        <v>49</v>
      </c>
      <c r="J978" t="s">
        <v>33</v>
      </c>
      <c r="K978" t="s">
        <v>118</v>
      </c>
      <c r="L978">
        <v>12</v>
      </c>
      <c r="M978">
        <v>4</v>
      </c>
      <c r="N978" t="s">
        <v>72</v>
      </c>
      <c r="O978" t="s">
        <v>81</v>
      </c>
      <c r="P978" t="s">
        <v>53</v>
      </c>
      <c r="Q978">
        <v>33706.980000000003</v>
      </c>
      <c r="R978">
        <v>4623.7</v>
      </c>
      <c r="S978">
        <v>1.3</v>
      </c>
      <c r="T978" t="s">
        <v>97</v>
      </c>
      <c r="U978" t="s">
        <v>65</v>
      </c>
      <c r="V978" t="s">
        <v>83</v>
      </c>
      <c r="W978" t="s">
        <v>101</v>
      </c>
      <c r="X978" t="s">
        <v>57</v>
      </c>
      <c r="Y978" t="s">
        <v>75</v>
      </c>
      <c r="Z978" t="s">
        <v>76</v>
      </c>
      <c r="AA978" s="9">
        <f>Table1[[#This Row],[Date]]</f>
        <v>45903</v>
      </c>
    </row>
    <row r="979" spans="1:27" x14ac:dyDescent="0.25">
      <c r="A979" t="s">
        <v>2041</v>
      </c>
      <c r="B979" s="1">
        <v>45904</v>
      </c>
      <c r="C979" t="s">
        <v>45</v>
      </c>
      <c r="D979" t="s">
        <v>2042</v>
      </c>
      <c r="E979" t="s">
        <v>29</v>
      </c>
      <c r="F979">
        <v>69</v>
      </c>
      <c r="G979" t="s">
        <v>70</v>
      </c>
      <c r="H979" t="s">
        <v>48</v>
      </c>
      <c r="I979" t="s">
        <v>49</v>
      </c>
      <c r="J979" t="s">
        <v>33</v>
      </c>
      <c r="K979" t="s">
        <v>50</v>
      </c>
      <c r="L979">
        <v>11</v>
      </c>
      <c r="M979">
        <v>4</v>
      </c>
      <c r="N979" t="s">
        <v>35</v>
      </c>
      <c r="O979" t="s">
        <v>36</v>
      </c>
      <c r="P979" t="s">
        <v>82</v>
      </c>
      <c r="Q979">
        <v>43017.04</v>
      </c>
      <c r="R979">
        <v>893.6</v>
      </c>
      <c r="S979">
        <v>1.2</v>
      </c>
      <c r="T979" t="s">
        <v>54</v>
      </c>
      <c r="U979" t="s">
        <v>65</v>
      </c>
      <c r="V979" t="s">
        <v>83</v>
      </c>
      <c r="W979" t="s">
        <v>101</v>
      </c>
      <c r="X979" t="s">
        <v>57</v>
      </c>
      <c r="Y979" t="s">
        <v>4089</v>
      </c>
      <c r="Z979" t="s">
        <v>4089</v>
      </c>
      <c r="AA979" s="9">
        <f>Table1[[#This Row],[Date]]</f>
        <v>45904</v>
      </c>
    </row>
    <row r="980" spans="1:27" x14ac:dyDescent="0.25">
      <c r="A980" t="s">
        <v>2043</v>
      </c>
      <c r="B980" s="1">
        <v>45905</v>
      </c>
      <c r="C980" t="s">
        <v>45</v>
      </c>
      <c r="D980" t="s">
        <v>2044</v>
      </c>
      <c r="E980" t="s">
        <v>61</v>
      </c>
      <c r="F980">
        <v>41</v>
      </c>
      <c r="G980" t="s">
        <v>70</v>
      </c>
      <c r="H980" t="s">
        <v>31</v>
      </c>
      <c r="I980" t="s">
        <v>32</v>
      </c>
      <c r="J980" t="s">
        <v>33</v>
      </c>
      <c r="K980" t="s">
        <v>100</v>
      </c>
      <c r="L980">
        <v>11</v>
      </c>
      <c r="M980">
        <v>2</v>
      </c>
      <c r="N980" t="s">
        <v>80</v>
      </c>
      <c r="O980" t="s">
        <v>36</v>
      </c>
      <c r="P980" t="s">
        <v>82</v>
      </c>
      <c r="Q980">
        <v>47295.519999999997</v>
      </c>
      <c r="R980">
        <v>411.73</v>
      </c>
      <c r="S980">
        <v>1.6</v>
      </c>
      <c r="T980" t="s">
        <v>54</v>
      </c>
      <c r="U980" t="s">
        <v>39</v>
      </c>
      <c r="V980" t="s">
        <v>40</v>
      </c>
      <c r="W980" t="s">
        <v>41</v>
      </c>
      <c r="X980" t="s">
        <v>42</v>
      </c>
      <c r="Y980" t="s">
        <v>4089</v>
      </c>
      <c r="Z980" t="s">
        <v>88</v>
      </c>
      <c r="AA980" s="9">
        <f>Table1[[#This Row],[Date]]</f>
        <v>45905</v>
      </c>
    </row>
    <row r="981" spans="1:27" x14ac:dyDescent="0.25">
      <c r="A981" t="s">
        <v>2045</v>
      </c>
      <c r="B981" s="1">
        <v>45906</v>
      </c>
      <c r="C981" t="s">
        <v>103</v>
      </c>
      <c r="D981" t="s">
        <v>2046</v>
      </c>
      <c r="E981" t="s">
        <v>91</v>
      </c>
      <c r="F981">
        <v>42</v>
      </c>
      <c r="G981" t="s">
        <v>62</v>
      </c>
      <c r="H981" t="s">
        <v>4087</v>
      </c>
      <c r="I981" t="s">
        <v>32</v>
      </c>
      <c r="J981" t="s">
        <v>33</v>
      </c>
      <c r="K981" t="s">
        <v>71</v>
      </c>
      <c r="L981">
        <v>14</v>
      </c>
      <c r="M981">
        <v>4</v>
      </c>
      <c r="N981" t="s">
        <v>72</v>
      </c>
      <c r="O981" t="s">
        <v>81</v>
      </c>
      <c r="P981" t="s">
        <v>82</v>
      </c>
      <c r="Q981">
        <v>49874.07</v>
      </c>
      <c r="R981">
        <v>4407.66</v>
      </c>
      <c r="S981">
        <v>2.5</v>
      </c>
      <c r="T981" t="s">
        <v>64</v>
      </c>
      <c r="U981" t="s">
        <v>65</v>
      </c>
      <c r="V981" t="s">
        <v>40</v>
      </c>
      <c r="W981" t="s">
        <v>101</v>
      </c>
      <c r="X981" t="s">
        <v>57</v>
      </c>
      <c r="Y981" t="s">
        <v>4089</v>
      </c>
      <c r="Z981" t="s">
        <v>88</v>
      </c>
      <c r="AA981" s="9">
        <f>Table1[[#This Row],[Date]]</f>
        <v>45906</v>
      </c>
    </row>
    <row r="982" spans="1:27" x14ac:dyDescent="0.25">
      <c r="A982" t="s">
        <v>2047</v>
      </c>
      <c r="B982" s="1">
        <v>45907</v>
      </c>
      <c r="C982" t="s">
        <v>45</v>
      </c>
      <c r="D982" t="s">
        <v>2048</v>
      </c>
      <c r="E982" t="s">
        <v>61</v>
      </c>
      <c r="F982">
        <v>62</v>
      </c>
      <c r="G982" t="s">
        <v>70</v>
      </c>
      <c r="H982" t="s">
        <v>48</v>
      </c>
      <c r="I982" t="s">
        <v>49</v>
      </c>
      <c r="J982" t="s">
        <v>33</v>
      </c>
      <c r="K982" t="s">
        <v>50</v>
      </c>
      <c r="L982">
        <v>8</v>
      </c>
      <c r="M982">
        <v>2</v>
      </c>
      <c r="N982" t="s">
        <v>51</v>
      </c>
      <c r="O982" t="s">
        <v>73</v>
      </c>
      <c r="P982" t="s">
        <v>37</v>
      </c>
      <c r="Q982">
        <v>16262.4</v>
      </c>
      <c r="R982">
        <v>4576.3900000000003</v>
      </c>
      <c r="S982">
        <v>1.5</v>
      </c>
      <c r="T982" t="s">
        <v>54</v>
      </c>
      <c r="U982" t="s">
        <v>65</v>
      </c>
      <c r="V982" t="s">
        <v>55</v>
      </c>
      <c r="W982" t="s">
        <v>56</v>
      </c>
      <c r="X982" t="s">
        <v>57</v>
      </c>
      <c r="Y982" t="s">
        <v>4089</v>
      </c>
      <c r="Z982" t="s">
        <v>76</v>
      </c>
      <c r="AA982" s="9">
        <f>Table1[[#This Row],[Date]]</f>
        <v>45907</v>
      </c>
    </row>
    <row r="983" spans="1:27" x14ac:dyDescent="0.25">
      <c r="A983" t="s">
        <v>2049</v>
      </c>
      <c r="B983" s="1">
        <v>45908</v>
      </c>
      <c r="C983" t="s">
        <v>45</v>
      </c>
      <c r="D983" t="s">
        <v>2050</v>
      </c>
      <c r="E983" t="s">
        <v>91</v>
      </c>
      <c r="F983">
        <v>63</v>
      </c>
      <c r="G983" t="s">
        <v>30</v>
      </c>
      <c r="H983" t="s">
        <v>31</v>
      </c>
      <c r="I983" t="s">
        <v>32</v>
      </c>
      <c r="J983" t="s">
        <v>33</v>
      </c>
      <c r="K983" t="s">
        <v>100</v>
      </c>
      <c r="L983">
        <v>6</v>
      </c>
      <c r="M983">
        <v>2</v>
      </c>
      <c r="N983" t="s">
        <v>35</v>
      </c>
      <c r="O983" t="s">
        <v>81</v>
      </c>
      <c r="P983" t="s">
        <v>37</v>
      </c>
      <c r="Q983">
        <v>30042.39</v>
      </c>
      <c r="R983">
        <v>1381.9</v>
      </c>
      <c r="S983">
        <v>4.5</v>
      </c>
      <c r="T983" t="s">
        <v>38</v>
      </c>
      <c r="U983" t="s">
        <v>93</v>
      </c>
      <c r="V983" t="s">
        <v>40</v>
      </c>
      <c r="W983" t="s">
        <v>56</v>
      </c>
      <c r="X983" t="s">
        <v>57</v>
      </c>
      <c r="Y983" t="s">
        <v>75</v>
      </c>
      <c r="Z983" t="s">
        <v>76</v>
      </c>
      <c r="AA983" s="9">
        <f>Table1[[#This Row],[Date]]</f>
        <v>45908</v>
      </c>
    </row>
    <row r="984" spans="1:27" x14ac:dyDescent="0.25">
      <c r="A984" t="s">
        <v>2051</v>
      </c>
      <c r="B984" s="1">
        <v>45909</v>
      </c>
      <c r="C984" t="s">
        <v>45</v>
      </c>
      <c r="D984" t="s">
        <v>2052</v>
      </c>
      <c r="E984" t="s">
        <v>61</v>
      </c>
      <c r="F984">
        <v>49</v>
      </c>
      <c r="G984" t="s">
        <v>70</v>
      </c>
      <c r="H984" t="s">
        <v>79</v>
      </c>
      <c r="I984" t="s">
        <v>49</v>
      </c>
      <c r="J984" t="s">
        <v>33</v>
      </c>
      <c r="K984" t="s">
        <v>34</v>
      </c>
      <c r="L984">
        <v>10</v>
      </c>
      <c r="M984">
        <v>3</v>
      </c>
      <c r="N984" t="s">
        <v>51</v>
      </c>
      <c r="O984" t="s">
        <v>52</v>
      </c>
      <c r="P984" t="s">
        <v>37</v>
      </c>
      <c r="Q984">
        <v>24183.75</v>
      </c>
      <c r="R984">
        <v>1886.43</v>
      </c>
      <c r="S984">
        <v>1.1000000000000001</v>
      </c>
      <c r="T984" t="s">
        <v>54</v>
      </c>
      <c r="U984" t="s">
        <v>93</v>
      </c>
      <c r="V984" t="s">
        <v>83</v>
      </c>
      <c r="W984" t="s">
        <v>101</v>
      </c>
      <c r="X984" t="s">
        <v>42</v>
      </c>
      <c r="Y984" t="s">
        <v>43</v>
      </c>
      <c r="Z984" t="s">
        <v>4089</v>
      </c>
      <c r="AA984" s="9">
        <f>Table1[[#This Row],[Date]]</f>
        <v>45909</v>
      </c>
    </row>
    <row r="985" spans="1:27" x14ac:dyDescent="0.25">
      <c r="A985" t="s">
        <v>2053</v>
      </c>
      <c r="B985" s="1">
        <v>45910</v>
      </c>
      <c r="C985" t="s">
        <v>59</v>
      </c>
      <c r="D985" t="s">
        <v>2054</v>
      </c>
      <c r="E985" t="s">
        <v>69</v>
      </c>
      <c r="F985">
        <v>49</v>
      </c>
      <c r="G985" t="s">
        <v>70</v>
      </c>
      <c r="H985" t="s">
        <v>4087</v>
      </c>
      <c r="I985" t="s">
        <v>32</v>
      </c>
      <c r="J985" t="s">
        <v>33</v>
      </c>
      <c r="K985" t="s">
        <v>71</v>
      </c>
      <c r="L985">
        <v>5</v>
      </c>
      <c r="M985">
        <v>1</v>
      </c>
      <c r="N985" t="s">
        <v>80</v>
      </c>
      <c r="O985" t="s">
        <v>52</v>
      </c>
      <c r="P985" t="s">
        <v>82</v>
      </c>
      <c r="Q985">
        <v>29499.42</v>
      </c>
      <c r="R985">
        <v>3300.94</v>
      </c>
      <c r="S985">
        <v>2.2999999999999998</v>
      </c>
      <c r="T985" t="s">
        <v>97</v>
      </c>
      <c r="U985" t="s">
        <v>93</v>
      </c>
      <c r="V985" t="s">
        <v>55</v>
      </c>
      <c r="W985" t="s">
        <v>56</v>
      </c>
      <c r="X985" t="s">
        <v>57</v>
      </c>
      <c r="Y985" t="s">
        <v>113</v>
      </c>
      <c r="Z985" t="s">
        <v>88</v>
      </c>
      <c r="AA985" s="9">
        <f>Table1[[#This Row],[Date]]</f>
        <v>45910</v>
      </c>
    </row>
    <row r="986" spans="1:27" x14ac:dyDescent="0.25">
      <c r="A986" t="s">
        <v>2055</v>
      </c>
      <c r="B986" s="1">
        <v>45911</v>
      </c>
      <c r="C986" t="s">
        <v>45</v>
      </c>
      <c r="D986" t="s">
        <v>2056</v>
      </c>
      <c r="E986" t="s">
        <v>69</v>
      </c>
      <c r="F986">
        <v>22</v>
      </c>
      <c r="G986" t="s">
        <v>70</v>
      </c>
      <c r="H986" t="s">
        <v>31</v>
      </c>
      <c r="I986" t="s">
        <v>32</v>
      </c>
      <c r="J986" t="s">
        <v>33</v>
      </c>
      <c r="K986" t="s">
        <v>100</v>
      </c>
      <c r="L986">
        <v>4</v>
      </c>
      <c r="M986">
        <v>2</v>
      </c>
      <c r="N986" t="s">
        <v>35</v>
      </c>
      <c r="O986" t="s">
        <v>36</v>
      </c>
      <c r="P986" t="s">
        <v>53</v>
      </c>
      <c r="Q986">
        <v>10400.290000000001</v>
      </c>
      <c r="R986">
        <v>1649.65</v>
      </c>
      <c r="S986">
        <v>1.7</v>
      </c>
      <c r="T986" t="s">
        <v>54</v>
      </c>
      <c r="U986" t="s">
        <v>93</v>
      </c>
      <c r="V986" t="s">
        <v>55</v>
      </c>
      <c r="W986" t="s">
        <v>56</v>
      </c>
      <c r="X986" t="s">
        <v>42</v>
      </c>
      <c r="Y986" t="s">
        <v>4089</v>
      </c>
      <c r="Z986" t="s">
        <v>4089</v>
      </c>
      <c r="AA986" s="9">
        <f>Table1[[#This Row],[Date]]</f>
        <v>45911</v>
      </c>
    </row>
    <row r="987" spans="1:27" x14ac:dyDescent="0.25">
      <c r="A987" t="s">
        <v>2057</v>
      </c>
      <c r="B987" s="1">
        <v>45912</v>
      </c>
      <c r="C987" t="s">
        <v>103</v>
      </c>
      <c r="D987" t="s">
        <v>2058</v>
      </c>
      <c r="E987" t="s">
        <v>69</v>
      </c>
      <c r="F987">
        <v>53</v>
      </c>
      <c r="G987" t="s">
        <v>30</v>
      </c>
      <c r="H987" t="s">
        <v>31</v>
      </c>
      <c r="I987" t="s">
        <v>32</v>
      </c>
      <c r="J987" t="s">
        <v>33</v>
      </c>
      <c r="K987" t="s">
        <v>100</v>
      </c>
      <c r="L987">
        <v>14</v>
      </c>
      <c r="M987">
        <v>2</v>
      </c>
      <c r="N987" t="s">
        <v>80</v>
      </c>
      <c r="O987" t="s">
        <v>52</v>
      </c>
      <c r="P987" t="s">
        <v>53</v>
      </c>
      <c r="Q987">
        <v>43239.03</v>
      </c>
      <c r="R987">
        <v>4385.79</v>
      </c>
      <c r="S987">
        <v>4.7</v>
      </c>
      <c r="T987" t="s">
        <v>38</v>
      </c>
      <c r="U987" t="s">
        <v>93</v>
      </c>
      <c r="V987" t="s">
        <v>74</v>
      </c>
      <c r="W987" t="s">
        <v>101</v>
      </c>
      <c r="X987" t="s">
        <v>57</v>
      </c>
      <c r="Y987" t="s">
        <v>113</v>
      </c>
      <c r="Z987" t="s">
        <v>76</v>
      </c>
      <c r="AA987" s="9">
        <f>Table1[[#This Row],[Date]]</f>
        <v>45912</v>
      </c>
    </row>
    <row r="988" spans="1:27" x14ac:dyDescent="0.25">
      <c r="A988" t="s">
        <v>2059</v>
      </c>
      <c r="B988" s="1">
        <v>45913</v>
      </c>
      <c r="C988" t="s">
        <v>45</v>
      </c>
      <c r="D988" t="s">
        <v>2060</v>
      </c>
      <c r="E988" t="s">
        <v>69</v>
      </c>
      <c r="F988">
        <v>63</v>
      </c>
      <c r="G988" t="s">
        <v>70</v>
      </c>
      <c r="H988" t="s">
        <v>4088</v>
      </c>
      <c r="I988" t="s">
        <v>49</v>
      </c>
      <c r="J988" t="s">
        <v>33</v>
      </c>
      <c r="K988" t="s">
        <v>118</v>
      </c>
      <c r="L988">
        <v>3</v>
      </c>
      <c r="M988">
        <v>3</v>
      </c>
      <c r="N988" t="s">
        <v>35</v>
      </c>
      <c r="O988" t="s">
        <v>73</v>
      </c>
      <c r="P988" t="s">
        <v>37</v>
      </c>
      <c r="Q988">
        <v>45749.74</v>
      </c>
      <c r="R988">
        <v>537.89</v>
      </c>
      <c r="S988">
        <v>3.7</v>
      </c>
      <c r="T988" t="s">
        <v>92</v>
      </c>
      <c r="U988" t="s">
        <v>39</v>
      </c>
      <c r="V988" t="s">
        <v>74</v>
      </c>
      <c r="W988" t="s">
        <v>41</v>
      </c>
      <c r="X988" t="s">
        <v>57</v>
      </c>
      <c r="Y988" t="s">
        <v>113</v>
      </c>
      <c r="Z988" t="s">
        <v>94</v>
      </c>
      <c r="AA988" s="9">
        <f>Table1[[#This Row],[Date]]</f>
        <v>45913</v>
      </c>
    </row>
    <row r="989" spans="1:27" x14ac:dyDescent="0.25">
      <c r="A989" t="s">
        <v>2061</v>
      </c>
      <c r="B989" s="1">
        <v>45914</v>
      </c>
      <c r="C989" t="s">
        <v>45</v>
      </c>
      <c r="D989" t="s">
        <v>2062</v>
      </c>
      <c r="E989" t="s">
        <v>69</v>
      </c>
      <c r="F989">
        <v>59</v>
      </c>
      <c r="G989" t="s">
        <v>30</v>
      </c>
      <c r="H989" t="s">
        <v>48</v>
      </c>
      <c r="I989" t="s">
        <v>49</v>
      </c>
      <c r="J989" t="s">
        <v>33</v>
      </c>
      <c r="K989" t="s">
        <v>50</v>
      </c>
      <c r="L989">
        <v>2</v>
      </c>
      <c r="M989">
        <v>2</v>
      </c>
      <c r="N989" t="s">
        <v>80</v>
      </c>
      <c r="O989" t="s">
        <v>52</v>
      </c>
      <c r="P989" t="s">
        <v>53</v>
      </c>
      <c r="Q989">
        <v>24134.1</v>
      </c>
      <c r="R989">
        <v>189.91</v>
      </c>
      <c r="S989">
        <v>4.5999999999999996</v>
      </c>
      <c r="T989" t="s">
        <v>38</v>
      </c>
      <c r="U989" t="s">
        <v>65</v>
      </c>
      <c r="V989" t="s">
        <v>74</v>
      </c>
      <c r="W989" t="s">
        <v>41</v>
      </c>
      <c r="X989" t="s">
        <v>57</v>
      </c>
      <c r="Y989" t="s">
        <v>75</v>
      </c>
      <c r="Z989" t="s">
        <v>76</v>
      </c>
      <c r="AA989" s="9">
        <f>Table1[[#This Row],[Date]]</f>
        <v>45914</v>
      </c>
    </row>
    <row r="990" spans="1:27" x14ac:dyDescent="0.25">
      <c r="A990" t="s">
        <v>2063</v>
      </c>
      <c r="B990" s="1">
        <v>45915</v>
      </c>
      <c r="C990" t="s">
        <v>103</v>
      </c>
      <c r="D990" t="s">
        <v>2064</v>
      </c>
      <c r="E990" t="s">
        <v>69</v>
      </c>
      <c r="F990">
        <v>66</v>
      </c>
      <c r="G990" t="s">
        <v>30</v>
      </c>
      <c r="H990" t="s">
        <v>4088</v>
      </c>
      <c r="I990" t="s">
        <v>49</v>
      </c>
      <c r="J990" t="s">
        <v>33</v>
      </c>
      <c r="K990" t="s">
        <v>118</v>
      </c>
      <c r="L990">
        <v>12</v>
      </c>
      <c r="M990">
        <v>5</v>
      </c>
      <c r="N990" t="s">
        <v>51</v>
      </c>
      <c r="O990" t="s">
        <v>81</v>
      </c>
      <c r="P990" t="s">
        <v>82</v>
      </c>
      <c r="Q990">
        <v>16180.2</v>
      </c>
      <c r="R990">
        <v>1042.43</v>
      </c>
      <c r="S990">
        <v>4.9000000000000004</v>
      </c>
      <c r="T990" t="s">
        <v>38</v>
      </c>
      <c r="U990" t="s">
        <v>87</v>
      </c>
      <c r="V990" t="s">
        <v>40</v>
      </c>
      <c r="W990" t="s">
        <v>41</v>
      </c>
      <c r="X990" t="s">
        <v>42</v>
      </c>
      <c r="Y990" t="s">
        <v>113</v>
      </c>
      <c r="Z990" t="s">
        <v>88</v>
      </c>
      <c r="AA990" s="9">
        <f>Table1[[#This Row],[Date]]</f>
        <v>45915</v>
      </c>
    </row>
    <row r="991" spans="1:27" x14ac:dyDescent="0.25">
      <c r="A991" t="s">
        <v>2065</v>
      </c>
      <c r="B991" s="1">
        <v>45916</v>
      </c>
      <c r="C991" t="s">
        <v>45</v>
      </c>
      <c r="D991" t="s">
        <v>2066</v>
      </c>
      <c r="E991" t="s">
        <v>91</v>
      </c>
      <c r="F991">
        <v>59</v>
      </c>
      <c r="G991" t="s">
        <v>70</v>
      </c>
      <c r="H991" t="s">
        <v>4087</v>
      </c>
      <c r="I991" t="s">
        <v>32</v>
      </c>
      <c r="J991" t="s">
        <v>33</v>
      </c>
      <c r="K991" t="s">
        <v>71</v>
      </c>
      <c r="L991">
        <v>7</v>
      </c>
      <c r="M991">
        <v>1</v>
      </c>
      <c r="N991" t="s">
        <v>51</v>
      </c>
      <c r="O991" t="s">
        <v>73</v>
      </c>
      <c r="P991" t="s">
        <v>37</v>
      </c>
      <c r="Q991">
        <v>9619.17</v>
      </c>
      <c r="R991">
        <v>1430.44</v>
      </c>
      <c r="S991">
        <v>3</v>
      </c>
      <c r="T991" t="s">
        <v>64</v>
      </c>
      <c r="U991" t="s">
        <v>39</v>
      </c>
      <c r="V991" t="s">
        <v>55</v>
      </c>
      <c r="W991" t="s">
        <v>101</v>
      </c>
      <c r="X991" t="s">
        <v>57</v>
      </c>
      <c r="Y991" t="s">
        <v>4089</v>
      </c>
      <c r="Z991" t="s">
        <v>4089</v>
      </c>
      <c r="AA991" s="9">
        <f>Table1[[#This Row],[Date]]</f>
        <v>45916</v>
      </c>
    </row>
    <row r="992" spans="1:27" x14ac:dyDescent="0.25">
      <c r="A992" t="s">
        <v>2067</v>
      </c>
      <c r="B992" s="1">
        <v>45917</v>
      </c>
      <c r="C992" t="s">
        <v>103</v>
      </c>
      <c r="D992" t="s">
        <v>2068</v>
      </c>
      <c r="E992" t="s">
        <v>29</v>
      </c>
      <c r="F992">
        <v>56</v>
      </c>
      <c r="G992" t="s">
        <v>30</v>
      </c>
      <c r="H992" t="s">
        <v>31</v>
      </c>
      <c r="I992" t="s">
        <v>32</v>
      </c>
      <c r="J992" t="s">
        <v>33</v>
      </c>
      <c r="K992" t="s">
        <v>100</v>
      </c>
      <c r="L992">
        <v>11</v>
      </c>
      <c r="M992">
        <v>5</v>
      </c>
      <c r="N992" t="s">
        <v>80</v>
      </c>
      <c r="O992" t="s">
        <v>36</v>
      </c>
      <c r="P992" t="s">
        <v>37</v>
      </c>
      <c r="Q992">
        <v>35136.949999999997</v>
      </c>
      <c r="R992">
        <v>564.63</v>
      </c>
      <c r="S992">
        <v>1.9</v>
      </c>
      <c r="T992" t="s">
        <v>54</v>
      </c>
      <c r="U992" t="s">
        <v>87</v>
      </c>
      <c r="V992" t="s">
        <v>40</v>
      </c>
      <c r="W992" t="s">
        <v>41</v>
      </c>
      <c r="X992" t="s">
        <v>57</v>
      </c>
      <c r="Y992" t="s">
        <v>113</v>
      </c>
      <c r="Z992" t="s">
        <v>88</v>
      </c>
      <c r="AA992" s="9">
        <f>Table1[[#This Row],[Date]]</f>
        <v>45917</v>
      </c>
    </row>
    <row r="993" spans="1:27" x14ac:dyDescent="0.25">
      <c r="A993" t="s">
        <v>2069</v>
      </c>
      <c r="B993" s="1">
        <v>45918</v>
      </c>
      <c r="C993" t="s">
        <v>45</v>
      </c>
      <c r="D993" t="s">
        <v>2070</v>
      </c>
      <c r="E993" t="s">
        <v>61</v>
      </c>
      <c r="F993">
        <v>33</v>
      </c>
      <c r="G993" t="s">
        <v>62</v>
      </c>
      <c r="H993" t="s">
        <v>4088</v>
      </c>
      <c r="I993" t="s">
        <v>49</v>
      </c>
      <c r="J993" t="s">
        <v>33</v>
      </c>
      <c r="K993" t="s">
        <v>118</v>
      </c>
      <c r="L993">
        <v>3</v>
      </c>
      <c r="M993">
        <v>4</v>
      </c>
      <c r="N993" t="s">
        <v>35</v>
      </c>
      <c r="O993" t="s">
        <v>36</v>
      </c>
      <c r="P993" t="s">
        <v>82</v>
      </c>
      <c r="Q993">
        <v>17674.900000000001</v>
      </c>
      <c r="R993">
        <v>328.45</v>
      </c>
      <c r="S993">
        <v>1.8</v>
      </c>
      <c r="T993" t="s">
        <v>54</v>
      </c>
      <c r="U993" t="s">
        <v>93</v>
      </c>
      <c r="V993" t="s">
        <v>55</v>
      </c>
      <c r="W993" t="s">
        <v>41</v>
      </c>
      <c r="X993" t="s">
        <v>57</v>
      </c>
      <c r="Y993" t="s">
        <v>75</v>
      </c>
      <c r="Z993" t="s">
        <v>76</v>
      </c>
      <c r="AA993" s="9">
        <f>Table1[[#This Row],[Date]]</f>
        <v>45918</v>
      </c>
    </row>
    <row r="994" spans="1:27" x14ac:dyDescent="0.25">
      <c r="A994" t="s">
        <v>2071</v>
      </c>
      <c r="B994" s="1">
        <v>45919</v>
      </c>
      <c r="C994" t="s">
        <v>103</v>
      </c>
      <c r="D994" t="s">
        <v>2072</v>
      </c>
      <c r="E994" t="s">
        <v>69</v>
      </c>
      <c r="F994">
        <v>50</v>
      </c>
      <c r="G994" t="s">
        <v>70</v>
      </c>
      <c r="H994" t="s">
        <v>48</v>
      </c>
      <c r="I994" t="s">
        <v>49</v>
      </c>
      <c r="J994" t="s">
        <v>33</v>
      </c>
      <c r="K994" t="s">
        <v>50</v>
      </c>
      <c r="L994">
        <v>9</v>
      </c>
      <c r="M994">
        <v>1</v>
      </c>
      <c r="N994" t="s">
        <v>51</v>
      </c>
      <c r="O994" t="s">
        <v>52</v>
      </c>
      <c r="P994" t="s">
        <v>37</v>
      </c>
      <c r="Q994">
        <v>45748.31</v>
      </c>
      <c r="R994">
        <v>3778.04</v>
      </c>
      <c r="S994">
        <v>1.9</v>
      </c>
      <c r="T994" t="s">
        <v>54</v>
      </c>
      <c r="U994" t="s">
        <v>65</v>
      </c>
      <c r="V994" t="s">
        <v>83</v>
      </c>
      <c r="W994" t="s">
        <v>56</v>
      </c>
      <c r="X994" t="s">
        <v>57</v>
      </c>
      <c r="Y994" t="s">
        <v>4089</v>
      </c>
      <c r="Z994" t="s">
        <v>76</v>
      </c>
      <c r="AA994" s="9">
        <f>Table1[[#This Row],[Date]]</f>
        <v>45919</v>
      </c>
    </row>
    <row r="995" spans="1:27" x14ac:dyDescent="0.25">
      <c r="A995" t="s">
        <v>2073</v>
      </c>
      <c r="B995" s="1">
        <v>45920</v>
      </c>
      <c r="C995" t="s">
        <v>45</v>
      </c>
      <c r="D995" t="s">
        <v>2074</v>
      </c>
      <c r="E995" t="s">
        <v>91</v>
      </c>
      <c r="F995">
        <v>66</v>
      </c>
      <c r="G995" t="s">
        <v>70</v>
      </c>
      <c r="H995" t="s">
        <v>4087</v>
      </c>
      <c r="I995" t="s">
        <v>32</v>
      </c>
      <c r="J995" t="s">
        <v>33</v>
      </c>
      <c r="K995" t="s">
        <v>71</v>
      </c>
      <c r="L995">
        <v>7</v>
      </c>
      <c r="M995">
        <v>4</v>
      </c>
      <c r="N995" t="s">
        <v>35</v>
      </c>
      <c r="O995" t="s">
        <v>36</v>
      </c>
      <c r="P995" t="s">
        <v>82</v>
      </c>
      <c r="Q995">
        <v>34537.589999999997</v>
      </c>
      <c r="R995">
        <v>821.38</v>
      </c>
      <c r="S995">
        <v>3.8</v>
      </c>
      <c r="T995" t="s">
        <v>97</v>
      </c>
      <c r="U995" t="s">
        <v>93</v>
      </c>
      <c r="V995" t="s">
        <v>40</v>
      </c>
      <c r="W995" t="s">
        <v>41</v>
      </c>
      <c r="X995" t="s">
        <v>57</v>
      </c>
      <c r="Y995" t="s">
        <v>75</v>
      </c>
      <c r="Z995" t="s">
        <v>84</v>
      </c>
      <c r="AA995" s="9">
        <f>Table1[[#This Row],[Date]]</f>
        <v>45920</v>
      </c>
    </row>
    <row r="996" spans="1:27" x14ac:dyDescent="0.25">
      <c r="A996" t="s">
        <v>2075</v>
      </c>
      <c r="B996" s="1">
        <v>45921</v>
      </c>
      <c r="C996" t="s">
        <v>45</v>
      </c>
      <c r="D996" t="s">
        <v>2076</v>
      </c>
      <c r="E996" t="s">
        <v>91</v>
      </c>
      <c r="F996">
        <v>38</v>
      </c>
      <c r="G996" t="s">
        <v>30</v>
      </c>
      <c r="H996" t="s">
        <v>79</v>
      </c>
      <c r="I996" t="s">
        <v>49</v>
      </c>
      <c r="J996" t="s">
        <v>33</v>
      </c>
      <c r="K996" t="s">
        <v>34</v>
      </c>
      <c r="L996">
        <v>13</v>
      </c>
      <c r="M996">
        <v>2</v>
      </c>
      <c r="N996" t="s">
        <v>35</v>
      </c>
      <c r="O996" t="s">
        <v>81</v>
      </c>
      <c r="P996" t="s">
        <v>37</v>
      </c>
      <c r="Q996">
        <v>33347.21</v>
      </c>
      <c r="R996">
        <v>4569.6099999999997</v>
      </c>
      <c r="S996">
        <v>1.2</v>
      </c>
      <c r="T996" t="s">
        <v>54</v>
      </c>
      <c r="U996" t="s">
        <v>39</v>
      </c>
      <c r="V996" t="s">
        <v>55</v>
      </c>
      <c r="W996" t="s">
        <v>101</v>
      </c>
      <c r="X996" t="s">
        <v>57</v>
      </c>
      <c r="Y996" t="s">
        <v>66</v>
      </c>
      <c r="Z996" t="s">
        <v>76</v>
      </c>
      <c r="AA996" s="9">
        <f>Table1[[#This Row],[Date]]</f>
        <v>45921</v>
      </c>
    </row>
    <row r="997" spans="1:27" x14ac:dyDescent="0.25">
      <c r="A997" t="s">
        <v>2077</v>
      </c>
      <c r="B997" s="1">
        <v>45922</v>
      </c>
      <c r="C997" t="s">
        <v>59</v>
      </c>
      <c r="D997" t="s">
        <v>2078</v>
      </c>
      <c r="E997" t="s">
        <v>91</v>
      </c>
      <c r="F997">
        <v>26</v>
      </c>
      <c r="G997" t="s">
        <v>30</v>
      </c>
      <c r="H997" t="s">
        <v>4088</v>
      </c>
      <c r="I997" t="s">
        <v>49</v>
      </c>
      <c r="J997" t="s">
        <v>33</v>
      </c>
      <c r="K997" t="s">
        <v>118</v>
      </c>
      <c r="L997">
        <v>13</v>
      </c>
      <c r="M997">
        <v>3</v>
      </c>
      <c r="N997" t="s">
        <v>51</v>
      </c>
      <c r="O997" t="s">
        <v>73</v>
      </c>
      <c r="P997" t="s">
        <v>53</v>
      </c>
      <c r="Q997">
        <v>29291.9</v>
      </c>
      <c r="R997">
        <v>1840</v>
      </c>
      <c r="S997">
        <v>1.2</v>
      </c>
      <c r="T997" t="s">
        <v>54</v>
      </c>
      <c r="U997" t="s">
        <v>87</v>
      </c>
      <c r="V997" t="s">
        <v>74</v>
      </c>
      <c r="W997" t="s">
        <v>41</v>
      </c>
      <c r="X997" t="s">
        <v>42</v>
      </c>
      <c r="Y997" t="s">
        <v>43</v>
      </c>
      <c r="Z997" t="s">
        <v>88</v>
      </c>
      <c r="AA997" s="9">
        <f>Table1[[#This Row],[Date]]</f>
        <v>45922</v>
      </c>
    </row>
    <row r="998" spans="1:27" x14ac:dyDescent="0.25">
      <c r="A998" t="s">
        <v>2079</v>
      </c>
      <c r="B998" s="1">
        <v>45923</v>
      </c>
      <c r="C998" t="s">
        <v>59</v>
      </c>
      <c r="D998" t="s">
        <v>2080</v>
      </c>
      <c r="E998" t="s">
        <v>29</v>
      </c>
      <c r="F998">
        <v>23</v>
      </c>
      <c r="G998" t="s">
        <v>70</v>
      </c>
      <c r="H998" t="s">
        <v>4087</v>
      </c>
      <c r="I998" t="s">
        <v>32</v>
      </c>
      <c r="J998" t="s">
        <v>33</v>
      </c>
      <c r="K998" t="s">
        <v>71</v>
      </c>
      <c r="L998">
        <v>6</v>
      </c>
      <c r="M998">
        <v>5</v>
      </c>
      <c r="N998" t="s">
        <v>72</v>
      </c>
      <c r="O998" t="s">
        <v>81</v>
      </c>
      <c r="P998" t="s">
        <v>37</v>
      </c>
      <c r="Q998">
        <v>5151.49</v>
      </c>
      <c r="R998">
        <v>3353.03</v>
      </c>
      <c r="S998">
        <v>3.4</v>
      </c>
      <c r="T998" t="s">
        <v>64</v>
      </c>
      <c r="U998" t="s">
        <v>65</v>
      </c>
      <c r="V998" t="s">
        <v>74</v>
      </c>
      <c r="W998" t="s">
        <v>56</v>
      </c>
      <c r="X998" t="s">
        <v>57</v>
      </c>
      <c r="Y998" t="s">
        <v>113</v>
      </c>
      <c r="Z998" t="s">
        <v>4089</v>
      </c>
      <c r="AA998" s="9">
        <f>Table1[[#This Row],[Date]]</f>
        <v>45923</v>
      </c>
    </row>
    <row r="999" spans="1:27" x14ac:dyDescent="0.25">
      <c r="A999" t="s">
        <v>2081</v>
      </c>
      <c r="B999" s="1">
        <v>45924</v>
      </c>
      <c r="C999" t="s">
        <v>45</v>
      </c>
      <c r="D999" t="s">
        <v>2082</v>
      </c>
      <c r="E999" t="s">
        <v>61</v>
      </c>
      <c r="F999">
        <v>68</v>
      </c>
      <c r="G999" t="s">
        <v>62</v>
      </c>
      <c r="H999" t="s">
        <v>79</v>
      </c>
      <c r="I999" t="s">
        <v>49</v>
      </c>
      <c r="J999" t="s">
        <v>33</v>
      </c>
      <c r="K999" t="s">
        <v>34</v>
      </c>
      <c r="L999">
        <v>14</v>
      </c>
      <c r="M999">
        <v>4</v>
      </c>
      <c r="N999" t="s">
        <v>72</v>
      </c>
      <c r="O999" t="s">
        <v>81</v>
      </c>
      <c r="P999" t="s">
        <v>37</v>
      </c>
      <c r="Q999">
        <v>46800.35</v>
      </c>
      <c r="R999">
        <v>1127.01</v>
      </c>
      <c r="S999">
        <v>3.6</v>
      </c>
      <c r="T999" t="s">
        <v>97</v>
      </c>
      <c r="U999" t="s">
        <v>39</v>
      </c>
      <c r="V999" t="s">
        <v>83</v>
      </c>
      <c r="W999" t="s">
        <v>56</v>
      </c>
      <c r="X999" t="s">
        <v>42</v>
      </c>
      <c r="Y999" t="s">
        <v>113</v>
      </c>
      <c r="Z999" t="s">
        <v>4089</v>
      </c>
      <c r="AA999" s="9">
        <f>Table1[[#This Row],[Date]]</f>
        <v>45924</v>
      </c>
    </row>
    <row r="1000" spans="1:27" x14ac:dyDescent="0.25">
      <c r="A1000" t="s">
        <v>2083</v>
      </c>
      <c r="B1000" s="1">
        <v>45925</v>
      </c>
      <c r="C1000" t="s">
        <v>45</v>
      </c>
      <c r="D1000" t="s">
        <v>2084</v>
      </c>
      <c r="E1000" t="s">
        <v>29</v>
      </c>
      <c r="F1000">
        <v>62</v>
      </c>
      <c r="G1000" t="s">
        <v>30</v>
      </c>
      <c r="H1000" t="s">
        <v>4088</v>
      </c>
      <c r="I1000" t="s">
        <v>49</v>
      </c>
      <c r="J1000" t="s">
        <v>33</v>
      </c>
      <c r="K1000" t="s">
        <v>118</v>
      </c>
      <c r="L1000">
        <v>3</v>
      </c>
      <c r="M1000">
        <v>2</v>
      </c>
      <c r="N1000" t="s">
        <v>35</v>
      </c>
      <c r="O1000" t="s">
        <v>81</v>
      </c>
      <c r="P1000" t="s">
        <v>37</v>
      </c>
      <c r="Q1000">
        <v>32513.06</v>
      </c>
      <c r="R1000">
        <v>1201.6099999999999</v>
      </c>
      <c r="S1000">
        <v>3.7</v>
      </c>
      <c r="T1000" t="s">
        <v>92</v>
      </c>
      <c r="U1000" t="s">
        <v>39</v>
      </c>
      <c r="V1000" t="s">
        <v>40</v>
      </c>
      <c r="W1000" t="s">
        <v>56</v>
      </c>
      <c r="X1000" t="s">
        <v>57</v>
      </c>
      <c r="Y1000" t="s">
        <v>113</v>
      </c>
      <c r="Z1000" t="s">
        <v>84</v>
      </c>
      <c r="AA1000" s="9">
        <f>Table1[[#This Row],[Date]]</f>
        <v>45925</v>
      </c>
    </row>
    <row r="1001" spans="1:27" x14ac:dyDescent="0.25">
      <c r="A1001" t="s">
        <v>2085</v>
      </c>
      <c r="B1001" s="1">
        <v>45926</v>
      </c>
      <c r="C1001" t="s">
        <v>27</v>
      </c>
      <c r="D1001" t="s">
        <v>2086</v>
      </c>
      <c r="E1001" t="s">
        <v>47</v>
      </c>
      <c r="F1001">
        <v>52</v>
      </c>
      <c r="G1001" t="s">
        <v>30</v>
      </c>
      <c r="H1001" t="s">
        <v>4087</v>
      </c>
      <c r="I1001" t="s">
        <v>32</v>
      </c>
      <c r="J1001" t="s">
        <v>33</v>
      </c>
      <c r="K1001" t="s">
        <v>71</v>
      </c>
      <c r="L1001">
        <v>8</v>
      </c>
      <c r="M1001">
        <v>5</v>
      </c>
      <c r="N1001" t="s">
        <v>51</v>
      </c>
      <c r="O1001" t="s">
        <v>81</v>
      </c>
      <c r="P1001" t="s">
        <v>63</v>
      </c>
      <c r="Q1001">
        <v>49720.91</v>
      </c>
      <c r="R1001">
        <v>2873.55</v>
      </c>
      <c r="S1001">
        <v>2.5</v>
      </c>
      <c r="T1001" t="s">
        <v>64</v>
      </c>
      <c r="U1001" t="s">
        <v>65</v>
      </c>
      <c r="V1001" t="s">
        <v>55</v>
      </c>
      <c r="W1001" t="s">
        <v>56</v>
      </c>
      <c r="X1001" t="s">
        <v>42</v>
      </c>
      <c r="Y1001" t="s">
        <v>66</v>
      </c>
      <c r="Z1001" t="s">
        <v>88</v>
      </c>
      <c r="AA1001" s="9">
        <f>Table1[[#This Row],[Date]]</f>
        <v>45926</v>
      </c>
    </row>
    <row r="1002" spans="1:27" x14ac:dyDescent="0.25">
      <c r="A1002" t="s">
        <v>2087</v>
      </c>
      <c r="B1002" s="1">
        <v>45927</v>
      </c>
      <c r="C1002" t="s">
        <v>103</v>
      </c>
      <c r="D1002" t="s">
        <v>2088</v>
      </c>
      <c r="E1002" t="s">
        <v>91</v>
      </c>
      <c r="F1002">
        <v>56</v>
      </c>
      <c r="G1002" t="s">
        <v>62</v>
      </c>
      <c r="H1002" t="s">
        <v>4087</v>
      </c>
      <c r="I1002" t="s">
        <v>32</v>
      </c>
      <c r="J1002" t="s">
        <v>33</v>
      </c>
      <c r="K1002" t="s">
        <v>71</v>
      </c>
      <c r="L1002">
        <v>3</v>
      </c>
      <c r="M1002">
        <v>5</v>
      </c>
      <c r="N1002" t="s">
        <v>72</v>
      </c>
      <c r="O1002" t="s">
        <v>73</v>
      </c>
      <c r="P1002" t="s">
        <v>53</v>
      </c>
      <c r="Q1002">
        <v>28255.75</v>
      </c>
      <c r="R1002">
        <v>2803.21</v>
      </c>
      <c r="S1002">
        <v>4.2</v>
      </c>
      <c r="T1002" t="s">
        <v>97</v>
      </c>
      <c r="U1002" t="s">
        <v>65</v>
      </c>
      <c r="V1002" t="s">
        <v>74</v>
      </c>
      <c r="W1002" t="s">
        <v>41</v>
      </c>
      <c r="X1002" t="s">
        <v>57</v>
      </c>
      <c r="Y1002" t="s">
        <v>43</v>
      </c>
      <c r="Z1002" t="s">
        <v>76</v>
      </c>
      <c r="AA1002" s="9">
        <f>Table1[[#This Row],[Date]]</f>
        <v>45927</v>
      </c>
    </row>
    <row r="1003" spans="1:27" x14ac:dyDescent="0.25">
      <c r="A1003" t="s">
        <v>2089</v>
      </c>
      <c r="B1003" s="1">
        <v>45928</v>
      </c>
      <c r="C1003" t="s">
        <v>27</v>
      </c>
      <c r="D1003" t="s">
        <v>2090</v>
      </c>
      <c r="E1003" t="s">
        <v>47</v>
      </c>
      <c r="F1003">
        <v>39</v>
      </c>
      <c r="G1003" t="s">
        <v>62</v>
      </c>
      <c r="H1003" t="s">
        <v>4088</v>
      </c>
      <c r="I1003" t="s">
        <v>49</v>
      </c>
      <c r="J1003" t="s">
        <v>33</v>
      </c>
      <c r="K1003" t="s">
        <v>118</v>
      </c>
      <c r="L1003">
        <v>14</v>
      </c>
      <c r="M1003">
        <v>4</v>
      </c>
      <c r="N1003" t="s">
        <v>80</v>
      </c>
      <c r="O1003" t="s">
        <v>73</v>
      </c>
      <c r="P1003" t="s">
        <v>82</v>
      </c>
      <c r="Q1003">
        <v>36375.21</v>
      </c>
      <c r="R1003">
        <v>3843.65</v>
      </c>
      <c r="S1003">
        <v>3.1</v>
      </c>
      <c r="T1003" t="s">
        <v>64</v>
      </c>
      <c r="U1003" t="s">
        <v>39</v>
      </c>
      <c r="V1003" t="s">
        <v>55</v>
      </c>
      <c r="W1003" t="s">
        <v>56</v>
      </c>
      <c r="X1003" t="s">
        <v>42</v>
      </c>
      <c r="Y1003" t="s">
        <v>75</v>
      </c>
      <c r="Z1003" t="s">
        <v>94</v>
      </c>
      <c r="AA1003" s="9">
        <f>Table1[[#This Row],[Date]]</f>
        <v>45928</v>
      </c>
    </row>
    <row r="1004" spans="1:27" x14ac:dyDescent="0.25">
      <c r="A1004" t="s">
        <v>2091</v>
      </c>
      <c r="B1004" s="1">
        <v>45929</v>
      </c>
      <c r="C1004" t="s">
        <v>59</v>
      </c>
      <c r="D1004" t="s">
        <v>2092</v>
      </c>
      <c r="E1004" t="s">
        <v>69</v>
      </c>
      <c r="F1004">
        <v>58</v>
      </c>
      <c r="G1004" t="s">
        <v>70</v>
      </c>
      <c r="H1004" t="s">
        <v>4087</v>
      </c>
      <c r="I1004" t="s">
        <v>32</v>
      </c>
      <c r="J1004" t="s">
        <v>33</v>
      </c>
      <c r="K1004" t="s">
        <v>71</v>
      </c>
      <c r="L1004">
        <v>6</v>
      </c>
      <c r="M1004">
        <v>2</v>
      </c>
      <c r="N1004" t="s">
        <v>35</v>
      </c>
      <c r="O1004" t="s">
        <v>81</v>
      </c>
      <c r="P1004" t="s">
        <v>63</v>
      </c>
      <c r="Q1004">
        <v>5641.85</v>
      </c>
      <c r="R1004">
        <v>3789.07</v>
      </c>
      <c r="S1004">
        <v>1.4</v>
      </c>
      <c r="T1004" t="s">
        <v>54</v>
      </c>
      <c r="U1004" t="s">
        <v>87</v>
      </c>
      <c r="V1004" t="s">
        <v>40</v>
      </c>
      <c r="W1004" t="s">
        <v>56</v>
      </c>
      <c r="X1004" t="s">
        <v>57</v>
      </c>
      <c r="Y1004" t="s">
        <v>66</v>
      </c>
      <c r="Z1004" t="s">
        <v>4089</v>
      </c>
      <c r="AA1004" s="9">
        <f>Table1[[#This Row],[Date]]</f>
        <v>45929</v>
      </c>
    </row>
    <row r="1005" spans="1:27" x14ac:dyDescent="0.25">
      <c r="A1005" t="s">
        <v>2093</v>
      </c>
      <c r="B1005" s="1">
        <v>45930</v>
      </c>
      <c r="C1005" t="s">
        <v>59</v>
      </c>
      <c r="D1005" t="s">
        <v>2094</v>
      </c>
      <c r="E1005" t="s">
        <v>69</v>
      </c>
      <c r="F1005">
        <v>22</v>
      </c>
      <c r="G1005" t="s">
        <v>62</v>
      </c>
      <c r="H1005" t="s">
        <v>31</v>
      </c>
      <c r="I1005" t="s">
        <v>32</v>
      </c>
      <c r="J1005" t="s">
        <v>33</v>
      </c>
      <c r="K1005" t="s">
        <v>100</v>
      </c>
      <c r="L1005">
        <v>3</v>
      </c>
      <c r="M1005">
        <v>3</v>
      </c>
      <c r="N1005" t="s">
        <v>72</v>
      </c>
      <c r="O1005" t="s">
        <v>81</v>
      </c>
      <c r="P1005" t="s">
        <v>53</v>
      </c>
      <c r="Q1005">
        <v>32691.599999999999</v>
      </c>
      <c r="R1005">
        <v>3353.44</v>
      </c>
      <c r="S1005">
        <v>4.2</v>
      </c>
      <c r="T1005" t="s">
        <v>92</v>
      </c>
      <c r="U1005" t="s">
        <v>87</v>
      </c>
      <c r="V1005" t="s">
        <v>74</v>
      </c>
      <c r="W1005" t="s">
        <v>56</v>
      </c>
      <c r="X1005" t="s">
        <v>42</v>
      </c>
      <c r="Y1005" t="s">
        <v>66</v>
      </c>
      <c r="Z1005" t="s">
        <v>88</v>
      </c>
      <c r="AA1005" s="9">
        <f>Table1[[#This Row],[Date]]</f>
        <v>45930</v>
      </c>
    </row>
    <row r="1006" spans="1:27" x14ac:dyDescent="0.25">
      <c r="A1006" t="s">
        <v>2095</v>
      </c>
      <c r="B1006" s="1">
        <v>45931</v>
      </c>
      <c r="C1006" t="s">
        <v>59</v>
      </c>
      <c r="D1006" t="s">
        <v>2096</v>
      </c>
      <c r="E1006" t="s">
        <v>29</v>
      </c>
      <c r="F1006">
        <v>59</v>
      </c>
      <c r="G1006" t="s">
        <v>70</v>
      </c>
      <c r="H1006" t="s">
        <v>4088</v>
      </c>
      <c r="I1006" t="s">
        <v>49</v>
      </c>
      <c r="J1006" t="s">
        <v>33</v>
      </c>
      <c r="K1006" t="s">
        <v>118</v>
      </c>
      <c r="L1006">
        <v>12</v>
      </c>
      <c r="M1006">
        <v>4</v>
      </c>
      <c r="N1006" t="s">
        <v>51</v>
      </c>
      <c r="O1006" t="s">
        <v>36</v>
      </c>
      <c r="P1006" t="s">
        <v>37</v>
      </c>
      <c r="Q1006">
        <v>38938.53</v>
      </c>
      <c r="R1006">
        <v>2245.65</v>
      </c>
      <c r="S1006">
        <v>4.8</v>
      </c>
      <c r="T1006" t="s">
        <v>38</v>
      </c>
      <c r="U1006" t="s">
        <v>39</v>
      </c>
      <c r="V1006" t="s">
        <v>83</v>
      </c>
      <c r="W1006" t="s">
        <v>41</v>
      </c>
      <c r="X1006" t="s">
        <v>57</v>
      </c>
      <c r="Y1006" t="s">
        <v>4089</v>
      </c>
      <c r="Z1006" t="s">
        <v>84</v>
      </c>
      <c r="AA1006" s="9">
        <f>Table1[[#This Row],[Date]]</f>
        <v>45931</v>
      </c>
    </row>
    <row r="1007" spans="1:27" x14ac:dyDescent="0.25">
      <c r="A1007" t="s">
        <v>2097</v>
      </c>
      <c r="B1007" s="1">
        <v>45932</v>
      </c>
      <c r="C1007" t="s">
        <v>59</v>
      </c>
      <c r="D1007" t="s">
        <v>2098</v>
      </c>
      <c r="E1007" t="s">
        <v>61</v>
      </c>
      <c r="F1007">
        <v>40</v>
      </c>
      <c r="G1007" t="s">
        <v>62</v>
      </c>
      <c r="H1007" t="s">
        <v>4087</v>
      </c>
      <c r="I1007" t="s">
        <v>32</v>
      </c>
      <c r="J1007" t="s">
        <v>33</v>
      </c>
      <c r="K1007" t="s">
        <v>71</v>
      </c>
      <c r="L1007">
        <v>11</v>
      </c>
      <c r="M1007">
        <v>5</v>
      </c>
      <c r="N1007" t="s">
        <v>51</v>
      </c>
      <c r="O1007" t="s">
        <v>36</v>
      </c>
      <c r="P1007" t="s">
        <v>37</v>
      </c>
      <c r="Q1007">
        <v>39590.17</v>
      </c>
      <c r="R1007">
        <v>4453.2</v>
      </c>
      <c r="S1007">
        <v>1.2</v>
      </c>
      <c r="T1007" t="s">
        <v>54</v>
      </c>
      <c r="U1007" t="s">
        <v>39</v>
      </c>
      <c r="V1007" t="s">
        <v>83</v>
      </c>
      <c r="W1007" t="s">
        <v>101</v>
      </c>
      <c r="X1007" t="s">
        <v>42</v>
      </c>
      <c r="Y1007" t="s">
        <v>66</v>
      </c>
      <c r="Z1007" t="s">
        <v>94</v>
      </c>
      <c r="AA1007" s="9">
        <f>Table1[[#This Row],[Date]]</f>
        <v>45932</v>
      </c>
    </row>
    <row r="1008" spans="1:27" x14ac:dyDescent="0.25">
      <c r="A1008" t="s">
        <v>2099</v>
      </c>
      <c r="B1008" s="1">
        <v>45933</v>
      </c>
      <c r="C1008" t="s">
        <v>45</v>
      </c>
      <c r="D1008" t="s">
        <v>2100</v>
      </c>
      <c r="E1008" t="s">
        <v>47</v>
      </c>
      <c r="F1008">
        <v>34</v>
      </c>
      <c r="G1008" t="s">
        <v>30</v>
      </c>
      <c r="H1008" t="s">
        <v>79</v>
      </c>
      <c r="I1008" t="s">
        <v>49</v>
      </c>
      <c r="J1008" t="s">
        <v>33</v>
      </c>
      <c r="K1008" t="s">
        <v>34</v>
      </c>
      <c r="L1008">
        <v>12</v>
      </c>
      <c r="M1008">
        <v>5</v>
      </c>
      <c r="N1008" t="s">
        <v>35</v>
      </c>
      <c r="O1008" t="s">
        <v>73</v>
      </c>
      <c r="P1008" t="s">
        <v>82</v>
      </c>
      <c r="Q1008">
        <v>39195.25</v>
      </c>
      <c r="R1008">
        <v>3112.89</v>
      </c>
      <c r="S1008">
        <v>2.6</v>
      </c>
      <c r="T1008" t="s">
        <v>64</v>
      </c>
      <c r="U1008" t="s">
        <v>93</v>
      </c>
      <c r="V1008" t="s">
        <v>40</v>
      </c>
      <c r="W1008" t="s">
        <v>56</v>
      </c>
      <c r="X1008" t="s">
        <v>57</v>
      </c>
      <c r="Y1008" t="s">
        <v>66</v>
      </c>
      <c r="Z1008" t="s">
        <v>88</v>
      </c>
      <c r="AA1008" s="9">
        <f>Table1[[#This Row],[Date]]</f>
        <v>45933</v>
      </c>
    </row>
    <row r="1009" spans="1:27" x14ac:dyDescent="0.25">
      <c r="A1009" t="s">
        <v>2101</v>
      </c>
      <c r="B1009" s="1">
        <v>45934</v>
      </c>
      <c r="C1009" t="s">
        <v>59</v>
      </c>
      <c r="D1009" t="s">
        <v>2102</v>
      </c>
      <c r="E1009" t="s">
        <v>61</v>
      </c>
      <c r="F1009">
        <v>29</v>
      </c>
      <c r="G1009" t="s">
        <v>70</v>
      </c>
      <c r="H1009" t="s">
        <v>79</v>
      </c>
      <c r="I1009" t="s">
        <v>49</v>
      </c>
      <c r="J1009" t="s">
        <v>33</v>
      </c>
      <c r="K1009" t="s">
        <v>34</v>
      </c>
      <c r="L1009">
        <v>12</v>
      </c>
      <c r="M1009">
        <v>1</v>
      </c>
      <c r="N1009" t="s">
        <v>51</v>
      </c>
      <c r="O1009" t="s">
        <v>36</v>
      </c>
      <c r="P1009" t="s">
        <v>82</v>
      </c>
      <c r="Q1009">
        <v>13635.28</v>
      </c>
      <c r="R1009">
        <v>4950.99</v>
      </c>
      <c r="S1009">
        <v>3</v>
      </c>
      <c r="T1009" t="s">
        <v>64</v>
      </c>
      <c r="U1009" t="s">
        <v>93</v>
      </c>
      <c r="V1009" t="s">
        <v>40</v>
      </c>
      <c r="W1009" t="s">
        <v>56</v>
      </c>
      <c r="X1009" t="s">
        <v>57</v>
      </c>
      <c r="Y1009" t="s">
        <v>113</v>
      </c>
      <c r="Z1009" t="s">
        <v>76</v>
      </c>
      <c r="AA1009" s="9">
        <f>Table1[[#This Row],[Date]]</f>
        <v>45934</v>
      </c>
    </row>
    <row r="1010" spans="1:27" x14ac:dyDescent="0.25">
      <c r="A1010" t="s">
        <v>2103</v>
      </c>
      <c r="B1010" s="1">
        <v>45935</v>
      </c>
      <c r="C1010" t="s">
        <v>45</v>
      </c>
      <c r="D1010" t="s">
        <v>2104</v>
      </c>
      <c r="E1010" t="s">
        <v>29</v>
      </c>
      <c r="F1010">
        <v>40</v>
      </c>
      <c r="G1010" t="s">
        <v>70</v>
      </c>
      <c r="H1010" t="s">
        <v>31</v>
      </c>
      <c r="I1010" t="s">
        <v>32</v>
      </c>
      <c r="J1010" t="s">
        <v>33</v>
      </c>
      <c r="K1010" t="s">
        <v>100</v>
      </c>
      <c r="L1010">
        <v>3</v>
      </c>
      <c r="M1010">
        <v>2</v>
      </c>
      <c r="N1010" t="s">
        <v>80</v>
      </c>
      <c r="O1010" t="s">
        <v>73</v>
      </c>
      <c r="P1010" t="s">
        <v>53</v>
      </c>
      <c r="Q1010">
        <v>48843.73</v>
      </c>
      <c r="R1010">
        <v>4096.8500000000004</v>
      </c>
      <c r="S1010">
        <v>1.6</v>
      </c>
      <c r="T1010" t="s">
        <v>97</v>
      </c>
      <c r="U1010" t="s">
        <v>87</v>
      </c>
      <c r="V1010" t="s">
        <v>55</v>
      </c>
      <c r="W1010" t="s">
        <v>56</v>
      </c>
      <c r="X1010" t="s">
        <v>57</v>
      </c>
      <c r="Y1010" t="s">
        <v>4089</v>
      </c>
      <c r="Z1010" t="s">
        <v>4089</v>
      </c>
      <c r="AA1010" s="9">
        <f>Table1[[#This Row],[Date]]</f>
        <v>45935</v>
      </c>
    </row>
    <row r="1011" spans="1:27" x14ac:dyDescent="0.25">
      <c r="A1011" t="s">
        <v>2105</v>
      </c>
      <c r="B1011" s="1">
        <v>45936</v>
      </c>
      <c r="C1011" t="s">
        <v>45</v>
      </c>
      <c r="D1011" t="s">
        <v>2106</v>
      </c>
      <c r="E1011" t="s">
        <v>69</v>
      </c>
      <c r="F1011">
        <v>33</v>
      </c>
      <c r="G1011" t="s">
        <v>70</v>
      </c>
      <c r="H1011" t="s">
        <v>4088</v>
      </c>
      <c r="I1011" t="s">
        <v>49</v>
      </c>
      <c r="J1011" t="s">
        <v>33</v>
      </c>
      <c r="K1011" t="s">
        <v>118</v>
      </c>
      <c r="L1011">
        <v>8</v>
      </c>
      <c r="M1011">
        <v>1</v>
      </c>
      <c r="N1011" t="s">
        <v>80</v>
      </c>
      <c r="O1011" t="s">
        <v>73</v>
      </c>
      <c r="P1011" t="s">
        <v>53</v>
      </c>
      <c r="Q1011">
        <v>49773.56</v>
      </c>
      <c r="R1011">
        <v>221.55</v>
      </c>
      <c r="S1011">
        <v>4.5</v>
      </c>
      <c r="T1011" t="s">
        <v>38</v>
      </c>
      <c r="U1011" t="s">
        <v>93</v>
      </c>
      <c r="V1011" t="s">
        <v>83</v>
      </c>
      <c r="W1011" t="s">
        <v>41</v>
      </c>
      <c r="X1011" t="s">
        <v>42</v>
      </c>
      <c r="Y1011" t="s">
        <v>75</v>
      </c>
      <c r="Z1011" t="s">
        <v>76</v>
      </c>
      <c r="AA1011" s="9">
        <f>Table1[[#This Row],[Date]]</f>
        <v>45936</v>
      </c>
    </row>
    <row r="1012" spans="1:27" x14ac:dyDescent="0.25">
      <c r="A1012" t="s">
        <v>2107</v>
      </c>
      <c r="B1012" s="1">
        <v>45937</v>
      </c>
      <c r="C1012" t="s">
        <v>59</v>
      </c>
      <c r="D1012" t="s">
        <v>2108</v>
      </c>
      <c r="E1012" t="s">
        <v>61</v>
      </c>
      <c r="F1012">
        <v>20</v>
      </c>
      <c r="G1012" t="s">
        <v>62</v>
      </c>
      <c r="H1012" t="s">
        <v>4087</v>
      </c>
      <c r="I1012" t="s">
        <v>32</v>
      </c>
      <c r="J1012" t="s">
        <v>33</v>
      </c>
      <c r="K1012" t="s">
        <v>71</v>
      </c>
      <c r="L1012">
        <v>10</v>
      </c>
      <c r="M1012">
        <v>3</v>
      </c>
      <c r="N1012" t="s">
        <v>72</v>
      </c>
      <c r="O1012" t="s">
        <v>52</v>
      </c>
      <c r="P1012" t="s">
        <v>82</v>
      </c>
      <c r="Q1012">
        <v>6553.01</v>
      </c>
      <c r="R1012">
        <v>1602.97</v>
      </c>
      <c r="S1012">
        <v>2.1</v>
      </c>
      <c r="T1012" t="s">
        <v>64</v>
      </c>
      <c r="U1012" t="s">
        <v>87</v>
      </c>
      <c r="V1012" t="s">
        <v>40</v>
      </c>
      <c r="W1012" t="s">
        <v>41</v>
      </c>
      <c r="X1012" t="s">
        <v>42</v>
      </c>
      <c r="Y1012" t="s">
        <v>43</v>
      </c>
      <c r="Z1012" t="s">
        <v>84</v>
      </c>
      <c r="AA1012" s="9">
        <f>Table1[[#This Row],[Date]]</f>
        <v>45937</v>
      </c>
    </row>
    <row r="1013" spans="1:27" x14ac:dyDescent="0.25">
      <c r="A1013" t="s">
        <v>2109</v>
      </c>
      <c r="B1013" s="1">
        <v>45938</v>
      </c>
      <c r="C1013" t="s">
        <v>59</v>
      </c>
      <c r="D1013" t="s">
        <v>2110</v>
      </c>
      <c r="E1013" t="s">
        <v>61</v>
      </c>
      <c r="F1013">
        <v>47</v>
      </c>
      <c r="G1013" t="s">
        <v>30</v>
      </c>
      <c r="H1013" t="s">
        <v>4087</v>
      </c>
      <c r="I1013" t="s">
        <v>32</v>
      </c>
      <c r="J1013" t="s">
        <v>33</v>
      </c>
      <c r="K1013" t="s">
        <v>71</v>
      </c>
      <c r="L1013">
        <v>6</v>
      </c>
      <c r="M1013">
        <v>4</v>
      </c>
      <c r="N1013" t="s">
        <v>51</v>
      </c>
      <c r="O1013" t="s">
        <v>73</v>
      </c>
      <c r="P1013" t="s">
        <v>53</v>
      </c>
      <c r="Q1013">
        <v>47012.98</v>
      </c>
      <c r="R1013">
        <v>2859.38</v>
      </c>
      <c r="S1013">
        <v>4.0999999999999996</v>
      </c>
      <c r="T1013" t="s">
        <v>92</v>
      </c>
      <c r="U1013" t="s">
        <v>65</v>
      </c>
      <c r="V1013" t="s">
        <v>40</v>
      </c>
      <c r="W1013" t="s">
        <v>56</v>
      </c>
      <c r="X1013" t="s">
        <v>42</v>
      </c>
      <c r="Y1013" t="s">
        <v>75</v>
      </c>
      <c r="Z1013" t="s">
        <v>4089</v>
      </c>
      <c r="AA1013" s="9">
        <f>Table1[[#This Row],[Date]]</f>
        <v>45938</v>
      </c>
    </row>
    <row r="1014" spans="1:27" x14ac:dyDescent="0.25">
      <c r="A1014" t="s">
        <v>2111</v>
      </c>
      <c r="B1014" s="1">
        <v>45939</v>
      </c>
      <c r="C1014" t="s">
        <v>103</v>
      </c>
      <c r="D1014" t="s">
        <v>2112</v>
      </c>
      <c r="E1014" t="s">
        <v>69</v>
      </c>
      <c r="F1014">
        <v>39</v>
      </c>
      <c r="G1014" t="s">
        <v>70</v>
      </c>
      <c r="H1014" t="s">
        <v>79</v>
      </c>
      <c r="I1014" t="s">
        <v>49</v>
      </c>
      <c r="J1014" t="s">
        <v>33</v>
      </c>
      <c r="K1014" t="s">
        <v>34</v>
      </c>
      <c r="L1014">
        <v>8</v>
      </c>
      <c r="M1014">
        <v>5</v>
      </c>
      <c r="N1014" t="s">
        <v>80</v>
      </c>
      <c r="O1014" t="s">
        <v>36</v>
      </c>
      <c r="P1014" t="s">
        <v>82</v>
      </c>
      <c r="Q1014">
        <v>16604.11</v>
      </c>
      <c r="R1014">
        <v>3607.35</v>
      </c>
      <c r="S1014">
        <v>3.7</v>
      </c>
      <c r="T1014" t="s">
        <v>97</v>
      </c>
      <c r="U1014" t="s">
        <v>93</v>
      </c>
      <c r="V1014" t="s">
        <v>83</v>
      </c>
      <c r="W1014" t="s">
        <v>101</v>
      </c>
      <c r="X1014" t="s">
        <v>57</v>
      </c>
      <c r="Y1014" t="s">
        <v>4089</v>
      </c>
      <c r="Z1014" t="s">
        <v>94</v>
      </c>
      <c r="AA1014" s="9">
        <f>Table1[[#This Row],[Date]]</f>
        <v>45939</v>
      </c>
    </row>
    <row r="1015" spans="1:27" x14ac:dyDescent="0.25">
      <c r="A1015" t="s">
        <v>2113</v>
      </c>
      <c r="B1015" s="1">
        <v>45940</v>
      </c>
      <c r="C1015" t="s">
        <v>27</v>
      </c>
      <c r="D1015" t="s">
        <v>2114</v>
      </c>
      <c r="E1015" t="s">
        <v>47</v>
      </c>
      <c r="F1015">
        <v>26</v>
      </c>
      <c r="G1015" t="s">
        <v>70</v>
      </c>
      <c r="H1015" t="s">
        <v>31</v>
      </c>
      <c r="I1015" t="s">
        <v>32</v>
      </c>
      <c r="J1015" t="s">
        <v>33</v>
      </c>
      <c r="K1015" t="s">
        <v>100</v>
      </c>
      <c r="L1015">
        <v>5</v>
      </c>
      <c r="M1015">
        <v>2</v>
      </c>
      <c r="N1015" t="s">
        <v>35</v>
      </c>
      <c r="O1015" t="s">
        <v>52</v>
      </c>
      <c r="P1015" t="s">
        <v>37</v>
      </c>
      <c r="Q1015">
        <v>35396.35</v>
      </c>
      <c r="R1015">
        <v>2751.68</v>
      </c>
      <c r="S1015">
        <v>3.4</v>
      </c>
      <c r="T1015" t="s">
        <v>97</v>
      </c>
      <c r="U1015" t="s">
        <v>87</v>
      </c>
      <c r="V1015" t="s">
        <v>55</v>
      </c>
      <c r="W1015" t="s">
        <v>56</v>
      </c>
      <c r="X1015" t="s">
        <v>42</v>
      </c>
      <c r="Y1015" t="s">
        <v>113</v>
      </c>
      <c r="Z1015" t="s">
        <v>4089</v>
      </c>
      <c r="AA1015" s="9">
        <f>Table1[[#This Row],[Date]]</f>
        <v>45940</v>
      </c>
    </row>
    <row r="1016" spans="1:27" x14ac:dyDescent="0.25">
      <c r="A1016" t="s">
        <v>2115</v>
      </c>
      <c r="B1016" s="1">
        <v>45941</v>
      </c>
      <c r="C1016" t="s">
        <v>59</v>
      </c>
      <c r="D1016" t="s">
        <v>2116</v>
      </c>
      <c r="E1016" t="s">
        <v>69</v>
      </c>
      <c r="F1016">
        <v>46</v>
      </c>
      <c r="G1016" t="s">
        <v>70</v>
      </c>
      <c r="H1016" t="s">
        <v>79</v>
      </c>
      <c r="I1016" t="s">
        <v>49</v>
      </c>
      <c r="J1016" t="s">
        <v>33</v>
      </c>
      <c r="K1016" t="s">
        <v>34</v>
      </c>
      <c r="L1016">
        <v>3</v>
      </c>
      <c r="M1016">
        <v>5</v>
      </c>
      <c r="N1016" t="s">
        <v>51</v>
      </c>
      <c r="O1016" t="s">
        <v>36</v>
      </c>
      <c r="P1016" t="s">
        <v>82</v>
      </c>
      <c r="Q1016">
        <v>18891.21</v>
      </c>
      <c r="R1016">
        <v>3930.65</v>
      </c>
      <c r="S1016">
        <v>1.8</v>
      </c>
      <c r="T1016" t="s">
        <v>54</v>
      </c>
      <c r="U1016" t="s">
        <v>87</v>
      </c>
      <c r="V1016" t="s">
        <v>55</v>
      </c>
      <c r="W1016" t="s">
        <v>101</v>
      </c>
      <c r="X1016" t="s">
        <v>57</v>
      </c>
      <c r="Y1016" t="s">
        <v>43</v>
      </c>
      <c r="Z1016" t="s">
        <v>76</v>
      </c>
      <c r="AA1016" s="9">
        <f>Table1[[#This Row],[Date]]</f>
        <v>45941</v>
      </c>
    </row>
    <row r="1017" spans="1:27" x14ac:dyDescent="0.25">
      <c r="A1017" t="s">
        <v>2117</v>
      </c>
      <c r="B1017" s="1">
        <v>45942</v>
      </c>
      <c r="C1017" t="s">
        <v>103</v>
      </c>
      <c r="D1017" t="s">
        <v>2118</v>
      </c>
      <c r="E1017" t="s">
        <v>61</v>
      </c>
      <c r="F1017">
        <v>64</v>
      </c>
      <c r="G1017" t="s">
        <v>70</v>
      </c>
      <c r="H1017" t="s">
        <v>79</v>
      </c>
      <c r="I1017" t="s">
        <v>49</v>
      </c>
      <c r="J1017" t="s">
        <v>33</v>
      </c>
      <c r="K1017" t="s">
        <v>34</v>
      </c>
      <c r="L1017">
        <v>4</v>
      </c>
      <c r="M1017">
        <v>1</v>
      </c>
      <c r="N1017" t="s">
        <v>72</v>
      </c>
      <c r="O1017" t="s">
        <v>73</v>
      </c>
      <c r="P1017" t="s">
        <v>63</v>
      </c>
      <c r="Q1017">
        <v>48484.45</v>
      </c>
      <c r="R1017">
        <v>1413.28</v>
      </c>
      <c r="S1017">
        <v>1.9</v>
      </c>
      <c r="T1017" t="s">
        <v>54</v>
      </c>
      <c r="U1017" t="s">
        <v>39</v>
      </c>
      <c r="V1017" t="s">
        <v>83</v>
      </c>
      <c r="W1017" t="s">
        <v>101</v>
      </c>
      <c r="X1017" t="s">
        <v>57</v>
      </c>
      <c r="Y1017" t="s">
        <v>75</v>
      </c>
      <c r="Z1017" t="s">
        <v>88</v>
      </c>
      <c r="AA1017" s="9">
        <f>Table1[[#This Row],[Date]]</f>
        <v>45942</v>
      </c>
    </row>
    <row r="1018" spans="1:27" x14ac:dyDescent="0.25">
      <c r="A1018" t="s">
        <v>2119</v>
      </c>
      <c r="B1018" s="1">
        <v>45943</v>
      </c>
      <c r="C1018" t="s">
        <v>103</v>
      </c>
      <c r="D1018" t="s">
        <v>2120</v>
      </c>
      <c r="E1018" t="s">
        <v>47</v>
      </c>
      <c r="F1018">
        <v>54</v>
      </c>
      <c r="G1018" t="s">
        <v>30</v>
      </c>
      <c r="H1018" t="s">
        <v>31</v>
      </c>
      <c r="I1018" t="s">
        <v>32</v>
      </c>
      <c r="J1018" t="s">
        <v>33</v>
      </c>
      <c r="K1018" t="s">
        <v>100</v>
      </c>
      <c r="L1018">
        <v>3</v>
      </c>
      <c r="M1018">
        <v>1</v>
      </c>
      <c r="N1018" t="s">
        <v>35</v>
      </c>
      <c r="O1018" t="s">
        <v>73</v>
      </c>
      <c r="P1018" t="s">
        <v>82</v>
      </c>
      <c r="Q1018">
        <v>7770.68</v>
      </c>
      <c r="R1018">
        <v>919.56</v>
      </c>
      <c r="S1018">
        <v>1.2</v>
      </c>
      <c r="T1018" t="s">
        <v>54</v>
      </c>
      <c r="U1018" t="s">
        <v>87</v>
      </c>
      <c r="V1018" t="s">
        <v>83</v>
      </c>
      <c r="W1018" t="s">
        <v>41</v>
      </c>
      <c r="X1018" t="s">
        <v>57</v>
      </c>
      <c r="Y1018" t="s">
        <v>43</v>
      </c>
      <c r="Z1018" t="s">
        <v>88</v>
      </c>
      <c r="AA1018" s="9">
        <f>Table1[[#This Row],[Date]]</f>
        <v>45943</v>
      </c>
    </row>
    <row r="1019" spans="1:27" x14ac:dyDescent="0.25">
      <c r="A1019" t="s">
        <v>2121</v>
      </c>
      <c r="B1019" s="1">
        <v>45944</v>
      </c>
      <c r="C1019" t="s">
        <v>27</v>
      </c>
      <c r="D1019" t="s">
        <v>2122</v>
      </c>
      <c r="E1019" t="s">
        <v>47</v>
      </c>
      <c r="F1019">
        <v>40</v>
      </c>
      <c r="G1019" t="s">
        <v>62</v>
      </c>
      <c r="H1019" t="s">
        <v>4088</v>
      </c>
      <c r="I1019" t="s">
        <v>49</v>
      </c>
      <c r="J1019" t="s">
        <v>33</v>
      </c>
      <c r="K1019" t="s">
        <v>118</v>
      </c>
      <c r="L1019">
        <v>6</v>
      </c>
      <c r="M1019">
        <v>4</v>
      </c>
      <c r="N1019" t="s">
        <v>35</v>
      </c>
      <c r="O1019" t="s">
        <v>81</v>
      </c>
      <c r="P1019" t="s">
        <v>82</v>
      </c>
      <c r="Q1019">
        <v>26394.1</v>
      </c>
      <c r="R1019">
        <v>269.58</v>
      </c>
      <c r="S1019">
        <v>2</v>
      </c>
      <c r="T1019" t="s">
        <v>64</v>
      </c>
      <c r="U1019" t="s">
        <v>93</v>
      </c>
      <c r="V1019" t="s">
        <v>83</v>
      </c>
      <c r="W1019" t="s">
        <v>41</v>
      </c>
      <c r="X1019" t="s">
        <v>57</v>
      </c>
      <c r="Y1019" t="s">
        <v>43</v>
      </c>
      <c r="Z1019" t="s">
        <v>88</v>
      </c>
      <c r="AA1019" s="9">
        <f>Table1[[#This Row],[Date]]</f>
        <v>45944</v>
      </c>
    </row>
    <row r="1020" spans="1:27" x14ac:dyDescent="0.25">
      <c r="A1020" t="s">
        <v>2123</v>
      </c>
      <c r="B1020" s="1">
        <v>45945</v>
      </c>
      <c r="C1020" t="s">
        <v>45</v>
      </c>
      <c r="D1020" t="s">
        <v>2124</v>
      </c>
      <c r="E1020" t="s">
        <v>69</v>
      </c>
      <c r="F1020">
        <v>30</v>
      </c>
      <c r="G1020" t="s">
        <v>30</v>
      </c>
      <c r="H1020" t="s">
        <v>4087</v>
      </c>
      <c r="I1020" t="s">
        <v>32</v>
      </c>
      <c r="J1020" t="s">
        <v>33</v>
      </c>
      <c r="K1020" t="s">
        <v>71</v>
      </c>
      <c r="L1020">
        <v>7</v>
      </c>
      <c r="M1020">
        <v>2</v>
      </c>
      <c r="N1020" t="s">
        <v>35</v>
      </c>
      <c r="O1020" t="s">
        <v>73</v>
      </c>
      <c r="P1020" t="s">
        <v>63</v>
      </c>
      <c r="Q1020">
        <v>23118.25</v>
      </c>
      <c r="R1020">
        <v>2866.57</v>
      </c>
      <c r="S1020">
        <v>2.4</v>
      </c>
      <c r="T1020" t="s">
        <v>64</v>
      </c>
      <c r="U1020" t="s">
        <v>39</v>
      </c>
      <c r="V1020" t="s">
        <v>83</v>
      </c>
      <c r="W1020" t="s">
        <v>41</v>
      </c>
      <c r="X1020" t="s">
        <v>57</v>
      </c>
      <c r="Y1020" t="s">
        <v>43</v>
      </c>
      <c r="Z1020" t="s">
        <v>84</v>
      </c>
      <c r="AA1020" s="9">
        <f>Table1[[#This Row],[Date]]</f>
        <v>45945</v>
      </c>
    </row>
    <row r="1021" spans="1:27" x14ac:dyDescent="0.25">
      <c r="A1021" t="s">
        <v>2125</v>
      </c>
      <c r="B1021" s="1">
        <v>45946</v>
      </c>
      <c r="C1021" t="s">
        <v>59</v>
      </c>
      <c r="D1021" t="s">
        <v>2126</v>
      </c>
      <c r="E1021" t="s">
        <v>61</v>
      </c>
      <c r="F1021">
        <v>49</v>
      </c>
      <c r="G1021" t="s">
        <v>70</v>
      </c>
      <c r="H1021" t="s">
        <v>4088</v>
      </c>
      <c r="I1021" t="s">
        <v>49</v>
      </c>
      <c r="J1021" t="s">
        <v>33</v>
      </c>
      <c r="K1021" t="s">
        <v>118</v>
      </c>
      <c r="L1021">
        <v>8</v>
      </c>
      <c r="M1021">
        <v>2</v>
      </c>
      <c r="N1021" t="s">
        <v>80</v>
      </c>
      <c r="O1021" t="s">
        <v>52</v>
      </c>
      <c r="P1021" t="s">
        <v>63</v>
      </c>
      <c r="Q1021">
        <v>18323.099999999999</v>
      </c>
      <c r="R1021">
        <v>3443</v>
      </c>
      <c r="S1021">
        <v>4.3</v>
      </c>
      <c r="T1021" t="s">
        <v>92</v>
      </c>
      <c r="U1021" t="s">
        <v>39</v>
      </c>
      <c r="V1021" t="s">
        <v>83</v>
      </c>
      <c r="W1021" t="s">
        <v>101</v>
      </c>
      <c r="X1021" t="s">
        <v>57</v>
      </c>
      <c r="Y1021" t="s">
        <v>66</v>
      </c>
      <c r="Z1021" t="s">
        <v>84</v>
      </c>
      <c r="AA1021" s="9">
        <f>Table1[[#This Row],[Date]]</f>
        <v>45946</v>
      </c>
    </row>
    <row r="1022" spans="1:27" x14ac:dyDescent="0.25">
      <c r="A1022" t="s">
        <v>2127</v>
      </c>
      <c r="B1022" s="1">
        <v>45947</v>
      </c>
      <c r="C1022" t="s">
        <v>27</v>
      </c>
      <c r="D1022" t="s">
        <v>2128</v>
      </c>
      <c r="E1022" t="s">
        <v>29</v>
      </c>
      <c r="F1022">
        <v>63</v>
      </c>
      <c r="G1022" t="s">
        <v>30</v>
      </c>
      <c r="H1022" t="s">
        <v>48</v>
      </c>
      <c r="I1022" t="s">
        <v>49</v>
      </c>
      <c r="J1022" t="s">
        <v>33</v>
      </c>
      <c r="K1022" t="s">
        <v>50</v>
      </c>
      <c r="L1022">
        <v>4</v>
      </c>
      <c r="M1022">
        <v>4</v>
      </c>
      <c r="N1022" t="s">
        <v>35</v>
      </c>
      <c r="O1022" t="s">
        <v>73</v>
      </c>
      <c r="P1022" t="s">
        <v>63</v>
      </c>
      <c r="Q1022">
        <v>33340.1</v>
      </c>
      <c r="R1022">
        <v>1630.75</v>
      </c>
      <c r="S1022">
        <v>2.5</v>
      </c>
      <c r="T1022" t="s">
        <v>64</v>
      </c>
      <c r="U1022" t="s">
        <v>93</v>
      </c>
      <c r="V1022" t="s">
        <v>40</v>
      </c>
      <c r="W1022" t="s">
        <v>101</v>
      </c>
      <c r="X1022" t="s">
        <v>57</v>
      </c>
      <c r="Y1022" t="s">
        <v>4089</v>
      </c>
      <c r="Z1022" t="s">
        <v>88</v>
      </c>
      <c r="AA1022" s="9">
        <f>Table1[[#This Row],[Date]]</f>
        <v>45947</v>
      </c>
    </row>
    <row r="1023" spans="1:27" x14ac:dyDescent="0.25">
      <c r="A1023" t="s">
        <v>2129</v>
      </c>
      <c r="B1023" s="1">
        <v>45948</v>
      </c>
      <c r="C1023" t="s">
        <v>59</v>
      </c>
      <c r="D1023" t="s">
        <v>2130</v>
      </c>
      <c r="E1023" t="s">
        <v>61</v>
      </c>
      <c r="F1023">
        <v>69</v>
      </c>
      <c r="G1023" t="s">
        <v>70</v>
      </c>
      <c r="H1023" t="s">
        <v>48</v>
      </c>
      <c r="I1023" t="s">
        <v>49</v>
      </c>
      <c r="J1023" t="s">
        <v>33</v>
      </c>
      <c r="K1023" t="s">
        <v>50</v>
      </c>
      <c r="L1023">
        <v>5</v>
      </c>
      <c r="M1023">
        <v>1</v>
      </c>
      <c r="N1023" t="s">
        <v>80</v>
      </c>
      <c r="O1023" t="s">
        <v>81</v>
      </c>
      <c r="P1023" t="s">
        <v>63</v>
      </c>
      <c r="Q1023">
        <v>9159.6200000000008</v>
      </c>
      <c r="R1023">
        <v>3067.92</v>
      </c>
      <c r="S1023">
        <v>4</v>
      </c>
      <c r="T1023" t="s">
        <v>92</v>
      </c>
      <c r="U1023" t="s">
        <v>65</v>
      </c>
      <c r="V1023" t="s">
        <v>74</v>
      </c>
      <c r="W1023" t="s">
        <v>101</v>
      </c>
      <c r="X1023" t="s">
        <v>42</v>
      </c>
      <c r="Y1023" t="s">
        <v>4089</v>
      </c>
      <c r="Z1023" t="s">
        <v>94</v>
      </c>
      <c r="AA1023" s="9">
        <f>Table1[[#This Row],[Date]]</f>
        <v>45948</v>
      </c>
    </row>
    <row r="1024" spans="1:27" x14ac:dyDescent="0.25">
      <c r="A1024" t="s">
        <v>2131</v>
      </c>
      <c r="B1024" s="1">
        <v>45949</v>
      </c>
      <c r="C1024" t="s">
        <v>103</v>
      </c>
      <c r="D1024" t="s">
        <v>2132</v>
      </c>
      <c r="E1024" t="s">
        <v>91</v>
      </c>
      <c r="F1024">
        <v>64</v>
      </c>
      <c r="G1024" t="s">
        <v>62</v>
      </c>
      <c r="H1024" t="s">
        <v>48</v>
      </c>
      <c r="I1024" t="s">
        <v>49</v>
      </c>
      <c r="J1024" t="s">
        <v>33</v>
      </c>
      <c r="K1024" t="s">
        <v>50</v>
      </c>
      <c r="L1024">
        <v>9</v>
      </c>
      <c r="M1024">
        <v>1</v>
      </c>
      <c r="N1024" t="s">
        <v>35</v>
      </c>
      <c r="O1024" t="s">
        <v>73</v>
      </c>
      <c r="P1024" t="s">
        <v>82</v>
      </c>
      <c r="Q1024">
        <v>36683.129999999997</v>
      </c>
      <c r="R1024">
        <v>260.79000000000002</v>
      </c>
      <c r="S1024">
        <v>2.8</v>
      </c>
      <c r="T1024" t="s">
        <v>64</v>
      </c>
      <c r="U1024" t="s">
        <v>93</v>
      </c>
      <c r="V1024" t="s">
        <v>83</v>
      </c>
      <c r="W1024" t="s">
        <v>41</v>
      </c>
      <c r="X1024" t="s">
        <v>42</v>
      </c>
      <c r="Y1024" t="s">
        <v>113</v>
      </c>
      <c r="Z1024" t="s">
        <v>76</v>
      </c>
      <c r="AA1024" s="9">
        <f>Table1[[#This Row],[Date]]</f>
        <v>45949</v>
      </c>
    </row>
    <row r="1025" spans="1:27" x14ac:dyDescent="0.25">
      <c r="A1025" t="s">
        <v>2133</v>
      </c>
      <c r="B1025" s="1">
        <v>45950</v>
      </c>
      <c r="C1025" t="s">
        <v>103</v>
      </c>
      <c r="D1025" t="s">
        <v>2134</v>
      </c>
      <c r="E1025" t="s">
        <v>29</v>
      </c>
      <c r="F1025">
        <v>65</v>
      </c>
      <c r="G1025" t="s">
        <v>62</v>
      </c>
      <c r="H1025" t="s">
        <v>31</v>
      </c>
      <c r="I1025" t="s">
        <v>32</v>
      </c>
      <c r="J1025" t="s">
        <v>33</v>
      </c>
      <c r="K1025" t="s">
        <v>100</v>
      </c>
      <c r="L1025">
        <v>5</v>
      </c>
      <c r="M1025">
        <v>1</v>
      </c>
      <c r="N1025" t="s">
        <v>80</v>
      </c>
      <c r="O1025" t="s">
        <v>73</v>
      </c>
      <c r="P1025" t="s">
        <v>53</v>
      </c>
      <c r="Q1025">
        <v>49087.83</v>
      </c>
      <c r="R1025">
        <v>496.47</v>
      </c>
      <c r="S1025">
        <v>4.0999999999999996</v>
      </c>
      <c r="T1025" t="s">
        <v>92</v>
      </c>
      <c r="U1025" t="s">
        <v>93</v>
      </c>
      <c r="V1025" t="s">
        <v>74</v>
      </c>
      <c r="W1025" t="s">
        <v>41</v>
      </c>
      <c r="X1025" t="s">
        <v>57</v>
      </c>
      <c r="Y1025" t="s">
        <v>75</v>
      </c>
      <c r="Z1025" t="s">
        <v>94</v>
      </c>
      <c r="AA1025" s="9">
        <f>Table1[[#This Row],[Date]]</f>
        <v>45950</v>
      </c>
    </row>
    <row r="1026" spans="1:27" x14ac:dyDescent="0.25">
      <c r="A1026" t="s">
        <v>2135</v>
      </c>
      <c r="B1026" s="1">
        <v>45951</v>
      </c>
      <c r="C1026" t="s">
        <v>45</v>
      </c>
      <c r="D1026" t="s">
        <v>2136</v>
      </c>
      <c r="E1026" t="s">
        <v>47</v>
      </c>
      <c r="F1026">
        <v>40</v>
      </c>
      <c r="G1026" t="s">
        <v>62</v>
      </c>
      <c r="H1026" t="s">
        <v>79</v>
      </c>
      <c r="I1026" t="s">
        <v>49</v>
      </c>
      <c r="J1026" t="s">
        <v>33</v>
      </c>
      <c r="K1026" t="s">
        <v>34</v>
      </c>
      <c r="L1026">
        <v>8</v>
      </c>
      <c r="M1026">
        <v>5</v>
      </c>
      <c r="N1026" t="s">
        <v>51</v>
      </c>
      <c r="O1026" t="s">
        <v>73</v>
      </c>
      <c r="P1026" t="s">
        <v>63</v>
      </c>
      <c r="Q1026">
        <v>40814.26</v>
      </c>
      <c r="R1026">
        <v>3508.77</v>
      </c>
      <c r="S1026">
        <v>4.9000000000000004</v>
      </c>
      <c r="T1026" t="s">
        <v>97</v>
      </c>
      <c r="U1026" t="s">
        <v>39</v>
      </c>
      <c r="V1026" t="s">
        <v>55</v>
      </c>
      <c r="W1026" t="s">
        <v>41</v>
      </c>
      <c r="X1026" t="s">
        <v>57</v>
      </c>
      <c r="Y1026" t="s">
        <v>113</v>
      </c>
      <c r="Z1026" t="s">
        <v>88</v>
      </c>
      <c r="AA1026" s="9">
        <f>Table1[[#This Row],[Date]]</f>
        <v>45951</v>
      </c>
    </row>
    <row r="1027" spans="1:27" x14ac:dyDescent="0.25">
      <c r="A1027" t="s">
        <v>2137</v>
      </c>
      <c r="B1027" s="1">
        <v>45952</v>
      </c>
      <c r="C1027" t="s">
        <v>103</v>
      </c>
      <c r="D1027" t="s">
        <v>2138</v>
      </c>
      <c r="E1027" t="s">
        <v>29</v>
      </c>
      <c r="F1027">
        <v>62</v>
      </c>
      <c r="G1027" t="s">
        <v>70</v>
      </c>
      <c r="H1027" t="s">
        <v>4088</v>
      </c>
      <c r="I1027" t="s">
        <v>49</v>
      </c>
      <c r="J1027" t="s">
        <v>33</v>
      </c>
      <c r="K1027" t="s">
        <v>118</v>
      </c>
      <c r="L1027">
        <v>13</v>
      </c>
      <c r="M1027">
        <v>3</v>
      </c>
      <c r="N1027" t="s">
        <v>80</v>
      </c>
      <c r="O1027" t="s">
        <v>81</v>
      </c>
      <c r="P1027" t="s">
        <v>37</v>
      </c>
      <c r="Q1027">
        <v>43420.79</v>
      </c>
      <c r="R1027">
        <v>1840.35</v>
      </c>
      <c r="S1027">
        <v>2</v>
      </c>
      <c r="T1027" t="s">
        <v>64</v>
      </c>
      <c r="U1027" t="s">
        <v>93</v>
      </c>
      <c r="V1027" t="s">
        <v>40</v>
      </c>
      <c r="W1027" t="s">
        <v>56</v>
      </c>
      <c r="X1027" t="s">
        <v>42</v>
      </c>
      <c r="Y1027" t="s">
        <v>75</v>
      </c>
      <c r="Z1027" t="s">
        <v>76</v>
      </c>
      <c r="AA1027" s="9">
        <f>Table1[[#This Row],[Date]]</f>
        <v>45952</v>
      </c>
    </row>
    <row r="1028" spans="1:27" x14ac:dyDescent="0.25">
      <c r="A1028" t="s">
        <v>2139</v>
      </c>
      <c r="B1028" s="1">
        <v>45953</v>
      </c>
      <c r="C1028" t="s">
        <v>103</v>
      </c>
      <c r="D1028" t="s">
        <v>2140</v>
      </c>
      <c r="E1028" t="s">
        <v>47</v>
      </c>
      <c r="F1028">
        <v>34</v>
      </c>
      <c r="G1028" t="s">
        <v>30</v>
      </c>
      <c r="H1028" t="s">
        <v>4087</v>
      </c>
      <c r="I1028" t="s">
        <v>32</v>
      </c>
      <c r="J1028" t="s">
        <v>33</v>
      </c>
      <c r="K1028" t="s">
        <v>71</v>
      </c>
      <c r="L1028">
        <v>7</v>
      </c>
      <c r="M1028">
        <v>1</v>
      </c>
      <c r="N1028" t="s">
        <v>80</v>
      </c>
      <c r="O1028" t="s">
        <v>36</v>
      </c>
      <c r="P1028" t="s">
        <v>82</v>
      </c>
      <c r="Q1028">
        <v>19902.93</v>
      </c>
      <c r="R1028">
        <v>3356.67</v>
      </c>
      <c r="S1028">
        <v>4.4000000000000004</v>
      </c>
      <c r="T1028" t="s">
        <v>92</v>
      </c>
      <c r="U1028" t="s">
        <v>65</v>
      </c>
      <c r="V1028" t="s">
        <v>74</v>
      </c>
      <c r="W1028" t="s">
        <v>101</v>
      </c>
      <c r="X1028" t="s">
        <v>57</v>
      </c>
      <c r="Y1028" t="s">
        <v>43</v>
      </c>
      <c r="Z1028" t="s">
        <v>84</v>
      </c>
      <c r="AA1028" s="9">
        <f>Table1[[#This Row],[Date]]</f>
        <v>45953</v>
      </c>
    </row>
    <row r="1029" spans="1:27" x14ac:dyDescent="0.25">
      <c r="A1029" t="s">
        <v>2141</v>
      </c>
      <c r="B1029" s="1">
        <v>45954</v>
      </c>
      <c r="C1029" t="s">
        <v>27</v>
      </c>
      <c r="D1029" t="s">
        <v>2142</v>
      </c>
      <c r="E1029" t="s">
        <v>47</v>
      </c>
      <c r="F1029">
        <v>57</v>
      </c>
      <c r="G1029" t="s">
        <v>62</v>
      </c>
      <c r="H1029" t="s">
        <v>48</v>
      </c>
      <c r="I1029" t="s">
        <v>49</v>
      </c>
      <c r="J1029" t="s">
        <v>33</v>
      </c>
      <c r="K1029" t="s">
        <v>50</v>
      </c>
      <c r="L1029">
        <v>8</v>
      </c>
      <c r="M1029">
        <v>3</v>
      </c>
      <c r="N1029" t="s">
        <v>51</v>
      </c>
      <c r="O1029" t="s">
        <v>73</v>
      </c>
      <c r="P1029" t="s">
        <v>53</v>
      </c>
      <c r="Q1029">
        <v>18269.669999999998</v>
      </c>
      <c r="R1029">
        <v>4158.6099999999997</v>
      </c>
      <c r="S1029">
        <v>3.5</v>
      </c>
      <c r="T1029" t="s">
        <v>97</v>
      </c>
      <c r="U1029" t="s">
        <v>65</v>
      </c>
      <c r="V1029" t="s">
        <v>55</v>
      </c>
      <c r="W1029" t="s">
        <v>101</v>
      </c>
      <c r="X1029" t="s">
        <v>42</v>
      </c>
      <c r="Y1029" t="s">
        <v>75</v>
      </c>
      <c r="Z1029" t="s">
        <v>4089</v>
      </c>
      <c r="AA1029" s="9">
        <f>Table1[[#This Row],[Date]]</f>
        <v>45954</v>
      </c>
    </row>
    <row r="1030" spans="1:27" x14ac:dyDescent="0.25">
      <c r="A1030" t="s">
        <v>2143</v>
      </c>
      <c r="B1030" s="1">
        <v>45955</v>
      </c>
      <c r="C1030" t="s">
        <v>59</v>
      </c>
      <c r="D1030" t="s">
        <v>2144</v>
      </c>
      <c r="E1030" t="s">
        <v>29</v>
      </c>
      <c r="F1030">
        <v>38</v>
      </c>
      <c r="G1030" t="s">
        <v>70</v>
      </c>
      <c r="H1030" t="s">
        <v>4088</v>
      </c>
      <c r="I1030" t="s">
        <v>49</v>
      </c>
      <c r="J1030" t="s">
        <v>33</v>
      </c>
      <c r="K1030" t="s">
        <v>118</v>
      </c>
      <c r="L1030">
        <v>2</v>
      </c>
      <c r="M1030">
        <v>3</v>
      </c>
      <c r="N1030" t="s">
        <v>35</v>
      </c>
      <c r="O1030" t="s">
        <v>52</v>
      </c>
      <c r="P1030" t="s">
        <v>37</v>
      </c>
      <c r="Q1030">
        <v>27301.27</v>
      </c>
      <c r="R1030">
        <v>4263.1099999999997</v>
      </c>
      <c r="S1030">
        <v>4.3</v>
      </c>
      <c r="T1030" t="s">
        <v>92</v>
      </c>
      <c r="U1030" t="s">
        <v>65</v>
      </c>
      <c r="V1030" t="s">
        <v>55</v>
      </c>
      <c r="W1030" t="s">
        <v>56</v>
      </c>
      <c r="X1030" t="s">
        <v>57</v>
      </c>
      <c r="Y1030" t="s">
        <v>75</v>
      </c>
      <c r="Z1030" t="s">
        <v>4089</v>
      </c>
      <c r="AA1030" s="9">
        <f>Table1[[#This Row],[Date]]</f>
        <v>45955</v>
      </c>
    </row>
    <row r="1031" spans="1:27" x14ac:dyDescent="0.25">
      <c r="A1031" t="s">
        <v>2145</v>
      </c>
      <c r="B1031" s="1">
        <v>45956</v>
      </c>
      <c r="C1031" t="s">
        <v>59</v>
      </c>
      <c r="D1031" t="s">
        <v>2146</v>
      </c>
      <c r="E1031" t="s">
        <v>47</v>
      </c>
      <c r="F1031">
        <v>19</v>
      </c>
      <c r="G1031" t="s">
        <v>70</v>
      </c>
      <c r="H1031" t="s">
        <v>48</v>
      </c>
      <c r="I1031" t="s">
        <v>49</v>
      </c>
      <c r="J1031" t="s">
        <v>33</v>
      </c>
      <c r="K1031" t="s">
        <v>50</v>
      </c>
      <c r="L1031">
        <v>4</v>
      </c>
      <c r="M1031">
        <v>2</v>
      </c>
      <c r="N1031" t="s">
        <v>51</v>
      </c>
      <c r="O1031" t="s">
        <v>81</v>
      </c>
      <c r="P1031" t="s">
        <v>82</v>
      </c>
      <c r="Q1031">
        <v>5149.1499999999996</v>
      </c>
      <c r="R1031">
        <v>860.84</v>
      </c>
      <c r="S1031">
        <v>3.6</v>
      </c>
      <c r="T1031" t="s">
        <v>97</v>
      </c>
      <c r="U1031" t="s">
        <v>39</v>
      </c>
      <c r="V1031" t="s">
        <v>55</v>
      </c>
      <c r="W1031" t="s">
        <v>101</v>
      </c>
      <c r="X1031" t="s">
        <v>57</v>
      </c>
      <c r="Y1031" t="s">
        <v>43</v>
      </c>
      <c r="Z1031" t="s">
        <v>76</v>
      </c>
      <c r="AA1031" s="9">
        <f>Table1[[#This Row],[Date]]</f>
        <v>45956</v>
      </c>
    </row>
    <row r="1032" spans="1:27" x14ac:dyDescent="0.25">
      <c r="A1032" t="s">
        <v>2147</v>
      </c>
      <c r="B1032" s="1">
        <v>45957</v>
      </c>
      <c r="C1032" t="s">
        <v>27</v>
      </c>
      <c r="D1032" t="s">
        <v>2148</v>
      </c>
      <c r="E1032" t="s">
        <v>47</v>
      </c>
      <c r="F1032">
        <v>54</v>
      </c>
      <c r="G1032" t="s">
        <v>30</v>
      </c>
      <c r="H1032" t="s">
        <v>48</v>
      </c>
      <c r="I1032" t="s">
        <v>49</v>
      </c>
      <c r="J1032" t="s">
        <v>33</v>
      </c>
      <c r="K1032" t="s">
        <v>50</v>
      </c>
      <c r="L1032">
        <v>7</v>
      </c>
      <c r="M1032">
        <v>4</v>
      </c>
      <c r="N1032" t="s">
        <v>35</v>
      </c>
      <c r="O1032" t="s">
        <v>52</v>
      </c>
      <c r="P1032" t="s">
        <v>82</v>
      </c>
      <c r="Q1032">
        <v>47431.83</v>
      </c>
      <c r="R1032">
        <v>2431.4299999999998</v>
      </c>
      <c r="S1032">
        <v>2.7</v>
      </c>
      <c r="T1032" t="s">
        <v>64</v>
      </c>
      <c r="U1032" t="s">
        <v>93</v>
      </c>
      <c r="V1032" t="s">
        <v>83</v>
      </c>
      <c r="W1032" t="s">
        <v>101</v>
      </c>
      <c r="X1032" t="s">
        <v>42</v>
      </c>
      <c r="Y1032" t="s">
        <v>113</v>
      </c>
      <c r="Z1032" t="s">
        <v>94</v>
      </c>
      <c r="AA1032" s="9">
        <f>Table1[[#This Row],[Date]]</f>
        <v>45957</v>
      </c>
    </row>
    <row r="1033" spans="1:27" x14ac:dyDescent="0.25">
      <c r="A1033" t="s">
        <v>2149</v>
      </c>
      <c r="B1033" s="1">
        <v>45958</v>
      </c>
      <c r="C1033" t="s">
        <v>45</v>
      </c>
      <c r="D1033" t="s">
        <v>2150</v>
      </c>
      <c r="E1033" t="s">
        <v>91</v>
      </c>
      <c r="F1033">
        <v>23</v>
      </c>
      <c r="G1033" t="s">
        <v>62</v>
      </c>
      <c r="H1033" t="s">
        <v>4087</v>
      </c>
      <c r="I1033" t="s">
        <v>32</v>
      </c>
      <c r="J1033" t="s">
        <v>33</v>
      </c>
      <c r="K1033" t="s">
        <v>71</v>
      </c>
      <c r="L1033">
        <v>4</v>
      </c>
      <c r="M1033">
        <v>5</v>
      </c>
      <c r="N1033" t="s">
        <v>80</v>
      </c>
      <c r="O1033" t="s">
        <v>73</v>
      </c>
      <c r="P1033" t="s">
        <v>37</v>
      </c>
      <c r="Q1033">
        <v>9757.9</v>
      </c>
      <c r="R1033">
        <v>3669.63</v>
      </c>
      <c r="S1033">
        <v>1.9</v>
      </c>
      <c r="T1033" t="s">
        <v>54</v>
      </c>
      <c r="U1033" t="s">
        <v>87</v>
      </c>
      <c r="V1033" t="s">
        <v>40</v>
      </c>
      <c r="W1033" t="s">
        <v>56</v>
      </c>
      <c r="X1033" t="s">
        <v>42</v>
      </c>
      <c r="Y1033" t="s">
        <v>75</v>
      </c>
      <c r="Z1033" t="s">
        <v>76</v>
      </c>
      <c r="AA1033" s="9">
        <f>Table1[[#This Row],[Date]]</f>
        <v>45958</v>
      </c>
    </row>
    <row r="1034" spans="1:27" x14ac:dyDescent="0.25">
      <c r="A1034" t="s">
        <v>2151</v>
      </c>
      <c r="B1034" s="1">
        <v>45959</v>
      </c>
      <c r="C1034" t="s">
        <v>59</v>
      </c>
      <c r="D1034" t="s">
        <v>2152</v>
      </c>
      <c r="E1034" t="s">
        <v>61</v>
      </c>
      <c r="F1034">
        <v>61</v>
      </c>
      <c r="G1034" t="s">
        <v>70</v>
      </c>
      <c r="H1034" t="s">
        <v>31</v>
      </c>
      <c r="I1034" t="s">
        <v>32</v>
      </c>
      <c r="J1034" t="s">
        <v>33</v>
      </c>
      <c r="K1034" t="s">
        <v>100</v>
      </c>
      <c r="L1034">
        <v>8</v>
      </c>
      <c r="M1034">
        <v>3</v>
      </c>
      <c r="N1034" t="s">
        <v>35</v>
      </c>
      <c r="O1034" t="s">
        <v>81</v>
      </c>
      <c r="P1034" t="s">
        <v>63</v>
      </c>
      <c r="Q1034">
        <v>45441.61</v>
      </c>
      <c r="R1034">
        <v>3869.9</v>
      </c>
      <c r="S1034">
        <v>1.3</v>
      </c>
      <c r="T1034" t="s">
        <v>54</v>
      </c>
      <c r="U1034" t="s">
        <v>93</v>
      </c>
      <c r="V1034" t="s">
        <v>55</v>
      </c>
      <c r="W1034" t="s">
        <v>101</v>
      </c>
      <c r="X1034" t="s">
        <v>57</v>
      </c>
      <c r="Y1034" t="s">
        <v>113</v>
      </c>
      <c r="Z1034" t="s">
        <v>94</v>
      </c>
      <c r="AA1034" s="9">
        <f>Table1[[#This Row],[Date]]</f>
        <v>45959</v>
      </c>
    </row>
    <row r="1035" spans="1:27" x14ac:dyDescent="0.25">
      <c r="A1035" t="s">
        <v>2153</v>
      </c>
      <c r="B1035" s="1">
        <v>45960</v>
      </c>
      <c r="C1035" t="s">
        <v>103</v>
      </c>
      <c r="D1035" t="s">
        <v>2154</v>
      </c>
      <c r="E1035" t="s">
        <v>61</v>
      </c>
      <c r="F1035">
        <v>35</v>
      </c>
      <c r="G1035" t="s">
        <v>30</v>
      </c>
      <c r="H1035" t="s">
        <v>79</v>
      </c>
      <c r="I1035" t="s">
        <v>49</v>
      </c>
      <c r="J1035" t="s">
        <v>33</v>
      </c>
      <c r="K1035" t="s">
        <v>34</v>
      </c>
      <c r="L1035">
        <v>10</v>
      </c>
      <c r="M1035">
        <v>5</v>
      </c>
      <c r="N1035" t="s">
        <v>80</v>
      </c>
      <c r="O1035" t="s">
        <v>73</v>
      </c>
      <c r="P1035" t="s">
        <v>63</v>
      </c>
      <c r="Q1035">
        <v>6928.36</v>
      </c>
      <c r="R1035">
        <v>3923.38</v>
      </c>
      <c r="S1035">
        <v>3.1</v>
      </c>
      <c r="T1035" t="s">
        <v>64</v>
      </c>
      <c r="U1035" t="s">
        <v>65</v>
      </c>
      <c r="V1035" t="s">
        <v>83</v>
      </c>
      <c r="W1035" t="s">
        <v>41</v>
      </c>
      <c r="X1035" t="s">
        <v>57</v>
      </c>
      <c r="Y1035" t="s">
        <v>113</v>
      </c>
      <c r="Z1035" t="s">
        <v>94</v>
      </c>
      <c r="AA1035" s="9">
        <f>Table1[[#This Row],[Date]]</f>
        <v>45960</v>
      </c>
    </row>
    <row r="1036" spans="1:27" x14ac:dyDescent="0.25">
      <c r="A1036" t="s">
        <v>2155</v>
      </c>
      <c r="B1036" s="1">
        <v>45961</v>
      </c>
      <c r="C1036" t="s">
        <v>59</v>
      </c>
      <c r="D1036" t="s">
        <v>2156</v>
      </c>
      <c r="E1036" t="s">
        <v>91</v>
      </c>
      <c r="F1036">
        <v>47</v>
      </c>
      <c r="G1036" t="s">
        <v>62</v>
      </c>
      <c r="H1036" t="s">
        <v>31</v>
      </c>
      <c r="I1036" t="s">
        <v>32</v>
      </c>
      <c r="J1036" t="s">
        <v>33</v>
      </c>
      <c r="K1036" t="s">
        <v>100</v>
      </c>
      <c r="L1036">
        <v>4</v>
      </c>
      <c r="M1036">
        <v>2</v>
      </c>
      <c r="N1036" t="s">
        <v>35</v>
      </c>
      <c r="O1036" t="s">
        <v>52</v>
      </c>
      <c r="P1036" t="s">
        <v>37</v>
      </c>
      <c r="Q1036">
        <v>41663.370000000003</v>
      </c>
      <c r="R1036">
        <v>1140.8399999999999</v>
      </c>
      <c r="S1036">
        <v>5</v>
      </c>
      <c r="T1036" t="s">
        <v>97</v>
      </c>
      <c r="U1036" t="s">
        <v>93</v>
      </c>
      <c r="V1036" t="s">
        <v>74</v>
      </c>
      <c r="W1036" t="s">
        <v>56</v>
      </c>
      <c r="X1036" t="s">
        <v>42</v>
      </c>
      <c r="Y1036" t="s">
        <v>4089</v>
      </c>
      <c r="Z1036" t="s">
        <v>4089</v>
      </c>
      <c r="AA1036" s="9">
        <f>Table1[[#This Row],[Date]]</f>
        <v>45961</v>
      </c>
    </row>
    <row r="1037" spans="1:27" x14ac:dyDescent="0.25">
      <c r="A1037" t="s">
        <v>2157</v>
      </c>
      <c r="B1037" s="1">
        <v>45962</v>
      </c>
      <c r="C1037" t="s">
        <v>103</v>
      </c>
      <c r="D1037" t="s">
        <v>2158</v>
      </c>
      <c r="E1037" t="s">
        <v>29</v>
      </c>
      <c r="F1037">
        <v>39</v>
      </c>
      <c r="G1037" t="s">
        <v>30</v>
      </c>
      <c r="H1037" t="s">
        <v>4088</v>
      </c>
      <c r="I1037" t="s">
        <v>49</v>
      </c>
      <c r="J1037" t="s">
        <v>33</v>
      </c>
      <c r="K1037" t="s">
        <v>118</v>
      </c>
      <c r="L1037">
        <v>2</v>
      </c>
      <c r="M1037">
        <v>1</v>
      </c>
      <c r="N1037" t="s">
        <v>80</v>
      </c>
      <c r="O1037" t="s">
        <v>81</v>
      </c>
      <c r="P1037" t="s">
        <v>53</v>
      </c>
      <c r="Q1037">
        <v>10142.24</v>
      </c>
      <c r="R1037">
        <v>962.67</v>
      </c>
      <c r="S1037">
        <v>4</v>
      </c>
      <c r="T1037" t="s">
        <v>92</v>
      </c>
      <c r="U1037" t="s">
        <v>39</v>
      </c>
      <c r="V1037" t="s">
        <v>40</v>
      </c>
      <c r="W1037" t="s">
        <v>101</v>
      </c>
      <c r="X1037" t="s">
        <v>42</v>
      </c>
      <c r="Y1037" t="s">
        <v>43</v>
      </c>
      <c r="Z1037" t="s">
        <v>84</v>
      </c>
      <c r="AA1037" s="9">
        <f>Table1[[#This Row],[Date]]</f>
        <v>45962</v>
      </c>
    </row>
    <row r="1038" spans="1:27" x14ac:dyDescent="0.25">
      <c r="A1038" t="s">
        <v>2159</v>
      </c>
      <c r="B1038" s="1">
        <v>45963</v>
      </c>
      <c r="C1038" t="s">
        <v>45</v>
      </c>
      <c r="D1038" t="s">
        <v>2160</v>
      </c>
      <c r="E1038" t="s">
        <v>69</v>
      </c>
      <c r="F1038">
        <v>50</v>
      </c>
      <c r="G1038" t="s">
        <v>30</v>
      </c>
      <c r="H1038" t="s">
        <v>31</v>
      </c>
      <c r="I1038" t="s">
        <v>32</v>
      </c>
      <c r="J1038" t="s">
        <v>33</v>
      </c>
      <c r="K1038" t="s">
        <v>100</v>
      </c>
      <c r="L1038">
        <v>11</v>
      </c>
      <c r="M1038">
        <v>3</v>
      </c>
      <c r="N1038" t="s">
        <v>80</v>
      </c>
      <c r="O1038" t="s">
        <v>36</v>
      </c>
      <c r="P1038" t="s">
        <v>63</v>
      </c>
      <c r="Q1038">
        <v>4792.1899999999996</v>
      </c>
      <c r="R1038">
        <v>2950.06</v>
      </c>
      <c r="S1038">
        <v>2.2999999999999998</v>
      </c>
      <c r="T1038" t="s">
        <v>64</v>
      </c>
      <c r="U1038" t="s">
        <v>93</v>
      </c>
      <c r="V1038" t="s">
        <v>74</v>
      </c>
      <c r="W1038" t="s">
        <v>41</v>
      </c>
      <c r="X1038" t="s">
        <v>42</v>
      </c>
      <c r="Y1038" t="s">
        <v>43</v>
      </c>
      <c r="Z1038" t="s">
        <v>88</v>
      </c>
      <c r="AA1038" s="9">
        <f>Table1[[#This Row],[Date]]</f>
        <v>45963</v>
      </c>
    </row>
    <row r="1039" spans="1:27" x14ac:dyDescent="0.25">
      <c r="A1039" t="s">
        <v>2161</v>
      </c>
      <c r="B1039" s="1">
        <v>45964</v>
      </c>
      <c r="C1039" t="s">
        <v>27</v>
      </c>
      <c r="D1039" t="s">
        <v>2162</v>
      </c>
      <c r="E1039" t="s">
        <v>69</v>
      </c>
      <c r="F1039">
        <v>47</v>
      </c>
      <c r="G1039" t="s">
        <v>70</v>
      </c>
      <c r="H1039" t="s">
        <v>4088</v>
      </c>
      <c r="I1039" t="s">
        <v>49</v>
      </c>
      <c r="J1039" t="s">
        <v>33</v>
      </c>
      <c r="K1039" t="s">
        <v>118</v>
      </c>
      <c r="L1039">
        <v>14</v>
      </c>
      <c r="M1039">
        <v>4</v>
      </c>
      <c r="N1039" t="s">
        <v>72</v>
      </c>
      <c r="O1039" t="s">
        <v>36</v>
      </c>
      <c r="P1039" t="s">
        <v>82</v>
      </c>
      <c r="Q1039">
        <v>36816</v>
      </c>
      <c r="R1039">
        <v>3705.43</v>
      </c>
      <c r="S1039">
        <v>4.3</v>
      </c>
      <c r="T1039" t="s">
        <v>92</v>
      </c>
      <c r="U1039" t="s">
        <v>39</v>
      </c>
      <c r="V1039" t="s">
        <v>74</v>
      </c>
      <c r="W1039" t="s">
        <v>101</v>
      </c>
      <c r="X1039" t="s">
        <v>57</v>
      </c>
      <c r="Y1039" t="s">
        <v>66</v>
      </c>
      <c r="Z1039" t="s">
        <v>84</v>
      </c>
      <c r="AA1039" s="9">
        <f>Table1[[#This Row],[Date]]</f>
        <v>45964</v>
      </c>
    </row>
    <row r="1040" spans="1:27" x14ac:dyDescent="0.25">
      <c r="A1040" t="s">
        <v>2163</v>
      </c>
      <c r="B1040" s="1">
        <v>45965</v>
      </c>
      <c r="C1040" t="s">
        <v>59</v>
      </c>
      <c r="D1040" t="s">
        <v>2164</v>
      </c>
      <c r="E1040" t="s">
        <v>69</v>
      </c>
      <c r="F1040">
        <v>34</v>
      </c>
      <c r="G1040" t="s">
        <v>70</v>
      </c>
      <c r="H1040" t="s">
        <v>4088</v>
      </c>
      <c r="I1040" t="s">
        <v>49</v>
      </c>
      <c r="J1040" t="s">
        <v>33</v>
      </c>
      <c r="K1040" t="s">
        <v>118</v>
      </c>
      <c r="L1040">
        <v>7</v>
      </c>
      <c r="M1040">
        <v>2</v>
      </c>
      <c r="N1040" t="s">
        <v>35</v>
      </c>
      <c r="O1040" t="s">
        <v>36</v>
      </c>
      <c r="P1040" t="s">
        <v>82</v>
      </c>
      <c r="Q1040">
        <v>16172.47</v>
      </c>
      <c r="R1040">
        <v>1595.7</v>
      </c>
      <c r="S1040">
        <v>4.0999999999999996</v>
      </c>
      <c r="T1040" t="s">
        <v>92</v>
      </c>
      <c r="U1040" t="s">
        <v>87</v>
      </c>
      <c r="V1040" t="s">
        <v>83</v>
      </c>
      <c r="W1040" t="s">
        <v>56</v>
      </c>
      <c r="X1040" t="s">
        <v>42</v>
      </c>
      <c r="Y1040" t="s">
        <v>113</v>
      </c>
      <c r="Z1040" t="s">
        <v>88</v>
      </c>
      <c r="AA1040" s="9">
        <f>Table1[[#This Row],[Date]]</f>
        <v>45965</v>
      </c>
    </row>
    <row r="1041" spans="1:27" x14ac:dyDescent="0.25">
      <c r="A1041" t="s">
        <v>2165</v>
      </c>
      <c r="B1041" s="1">
        <v>45966</v>
      </c>
      <c r="C1041" t="s">
        <v>27</v>
      </c>
      <c r="D1041" t="s">
        <v>2166</v>
      </c>
      <c r="E1041" t="s">
        <v>91</v>
      </c>
      <c r="F1041">
        <v>60</v>
      </c>
      <c r="G1041" t="s">
        <v>70</v>
      </c>
      <c r="H1041" t="s">
        <v>79</v>
      </c>
      <c r="I1041" t="s">
        <v>49</v>
      </c>
      <c r="J1041" t="s">
        <v>33</v>
      </c>
      <c r="K1041" t="s">
        <v>34</v>
      </c>
      <c r="L1041">
        <v>13</v>
      </c>
      <c r="M1041">
        <v>5</v>
      </c>
      <c r="N1041" t="s">
        <v>35</v>
      </c>
      <c r="O1041" t="s">
        <v>73</v>
      </c>
      <c r="P1041" t="s">
        <v>53</v>
      </c>
      <c r="Q1041">
        <v>36581.32</v>
      </c>
      <c r="R1041">
        <v>523.53</v>
      </c>
      <c r="S1041">
        <v>2.1</v>
      </c>
      <c r="T1041" t="s">
        <v>64</v>
      </c>
      <c r="U1041" t="s">
        <v>87</v>
      </c>
      <c r="V1041" t="s">
        <v>74</v>
      </c>
      <c r="W1041" t="s">
        <v>41</v>
      </c>
      <c r="X1041" t="s">
        <v>57</v>
      </c>
      <c r="Y1041" t="s">
        <v>66</v>
      </c>
      <c r="Z1041" t="s">
        <v>4089</v>
      </c>
      <c r="AA1041" s="9">
        <f>Table1[[#This Row],[Date]]</f>
        <v>45966</v>
      </c>
    </row>
    <row r="1042" spans="1:27" x14ac:dyDescent="0.25">
      <c r="A1042" t="s">
        <v>2167</v>
      </c>
      <c r="B1042" s="1">
        <v>45967</v>
      </c>
      <c r="C1042" t="s">
        <v>59</v>
      </c>
      <c r="D1042" t="s">
        <v>2168</v>
      </c>
      <c r="E1042" t="s">
        <v>91</v>
      </c>
      <c r="F1042">
        <v>49</v>
      </c>
      <c r="G1042" t="s">
        <v>30</v>
      </c>
      <c r="H1042" t="s">
        <v>4087</v>
      </c>
      <c r="I1042" t="s">
        <v>32</v>
      </c>
      <c r="J1042" t="s">
        <v>33</v>
      </c>
      <c r="K1042" t="s">
        <v>71</v>
      </c>
      <c r="L1042">
        <v>2</v>
      </c>
      <c r="M1042">
        <v>1</v>
      </c>
      <c r="N1042" t="s">
        <v>72</v>
      </c>
      <c r="O1042" t="s">
        <v>81</v>
      </c>
      <c r="P1042" t="s">
        <v>82</v>
      </c>
      <c r="Q1042">
        <v>29089.01</v>
      </c>
      <c r="R1042">
        <v>3583.73</v>
      </c>
      <c r="S1042">
        <v>1.1000000000000001</v>
      </c>
      <c r="T1042" t="s">
        <v>54</v>
      </c>
      <c r="U1042" t="s">
        <v>39</v>
      </c>
      <c r="V1042" t="s">
        <v>40</v>
      </c>
      <c r="W1042" t="s">
        <v>101</v>
      </c>
      <c r="X1042" t="s">
        <v>42</v>
      </c>
      <c r="Y1042" t="s">
        <v>43</v>
      </c>
      <c r="Z1042" t="s">
        <v>88</v>
      </c>
      <c r="AA1042" s="9">
        <f>Table1[[#This Row],[Date]]</f>
        <v>45967</v>
      </c>
    </row>
    <row r="1043" spans="1:27" x14ac:dyDescent="0.25">
      <c r="A1043" t="s">
        <v>2169</v>
      </c>
      <c r="B1043" s="1">
        <v>45968</v>
      </c>
      <c r="C1043" t="s">
        <v>103</v>
      </c>
      <c r="D1043" t="s">
        <v>2170</v>
      </c>
      <c r="E1043" t="s">
        <v>47</v>
      </c>
      <c r="F1043">
        <v>59</v>
      </c>
      <c r="G1043" t="s">
        <v>70</v>
      </c>
      <c r="H1043" t="s">
        <v>79</v>
      </c>
      <c r="I1043" t="s">
        <v>49</v>
      </c>
      <c r="J1043" t="s">
        <v>33</v>
      </c>
      <c r="K1043" t="s">
        <v>34</v>
      </c>
      <c r="L1043">
        <v>2</v>
      </c>
      <c r="M1043">
        <v>5</v>
      </c>
      <c r="N1043" t="s">
        <v>80</v>
      </c>
      <c r="O1043" t="s">
        <v>52</v>
      </c>
      <c r="P1043" t="s">
        <v>63</v>
      </c>
      <c r="Q1043">
        <v>8113.95</v>
      </c>
      <c r="R1043">
        <v>1498.49</v>
      </c>
      <c r="S1043">
        <v>1.5</v>
      </c>
      <c r="T1043" t="s">
        <v>97</v>
      </c>
      <c r="U1043" t="s">
        <v>93</v>
      </c>
      <c r="V1043" t="s">
        <v>74</v>
      </c>
      <c r="W1043" t="s">
        <v>56</v>
      </c>
      <c r="X1043" t="s">
        <v>42</v>
      </c>
      <c r="Y1043" t="s">
        <v>43</v>
      </c>
      <c r="Z1043" t="s">
        <v>94</v>
      </c>
      <c r="AA1043" s="9">
        <f>Table1[[#This Row],[Date]]</f>
        <v>45968</v>
      </c>
    </row>
    <row r="1044" spans="1:27" x14ac:dyDescent="0.25">
      <c r="A1044" t="s">
        <v>2171</v>
      </c>
      <c r="B1044" s="1">
        <v>45969</v>
      </c>
      <c r="C1044" t="s">
        <v>27</v>
      </c>
      <c r="D1044" t="s">
        <v>2172</v>
      </c>
      <c r="E1044" t="s">
        <v>69</v>
      </c>
      <c r="F1044">
        <v>68</v>
      </c>
      <c r="G1044" t="s">
        <v>30</v>
      </c>
      <c r="H1044" t="s">
        <v>31</v>
      </c>
      <c r="I1044" t="s">
        <v>32</v>
      </c>
      <c r="J1044" t="s">
        <v>33</v>
      </c>
      <c r="K1044" t="s">
        <v>100</v>
      </c>
      <c r="L1044">
        <v>9</v>
      </c>
      <c r="M1044">
        <v>4</v>
      </c>
      <c r="N1044" t="s">
        <v>80</v>
      </c>
      <c r="O1044" t="s">
        <v>52</v>
      </c>
      <c r="P1044" t="s">
        <v>53</v>
      </c>
      <c r="Q1044">
        <v>46810.11</v>
      </c>
      <c r="R1044">
        <v>831.81</v>
      </c>
      <c r="S1044">
        <v>4.5</v>
      </c>
      <c r="T1044" t="s">
        <v>38</v>
      </c>
      <c r="U1044" t="s">
        <v>65</v>
      </c>
      <c r="V1044" t="s">
        <v>83</v>
      </c>
      <c r="W1044" t="s">
        <v>101</v>
      </c>
      <c r="X1044" t="s">
        <v>42</v>
      </c>
      <c r="Y1044" t="s">
        <v>66</v>
      </c>
      <c r="Z1044" t="s">
        <v>76</v>
      </c>
      <c r="AA1044" s="9">
        <f>Table1[[#This Row],[Date]]</f>
        <v>45969</v>
      </c>
    </row>
    <row r="1045" spans="1:27" x14ac:dyDescent="0.25">
      <c r="A1045" t="s">
        <v>2173</v>
      </c>
      <c r="B1045" s="1">
        <v>45970</v>
      </c>
      <c r="C1045" t="s">
        <v>59</v>
      </c>
      <c r="D1045" t="s">
        <v>2174</v>
      </c>
      <c r="E1045" t="s">
        <v>29</v>
      </c>
      <c r="F1045">
        <v>31</v>
      </c>
      <c r="G1045" t="s">
        <v>30</v>
      </c>
      <c r="H1045" t="s">
        <v>4088</v>
      </c>
      <c r="I1045" t="s">
        <v>49</v>
      </c>
      <c r="J1045" t="s">
        <v>33</v>
      </c>
      <c r="K1045" t="s">
        <v>118</v>
      </c>
      <c r="L1045">
        <v>10</v>
      </c>
      <c r="M1045">
        <v>3</v>
      </c>
      <c r="N1045" t="s">
        <v>72</v>
      </c>
      <c r="O1045" t="s">
        <v>73</v>
      </c>
      <c r="P1045" t="s">
        <v>63</v>
      </c>
      <c r="Q1045">
        <v>24258.77</v>
      </c>
      <c r="R1045">
        <v>738.62</v>
      </c>
      <c r="S1045">
        <v>4.3</v>
      </c>
      <c r="T1045" t="s">
        <v>92</v>
      </c>
      <c r="U1045" t="s">
        <v>39</v>
      </c>
      <c r="V1045" t="s">
        <v>55</v>
      </c>
      <c r="W1045" t="s">
        <v>101</v>
      </c>
      <c r="X1045" t="s">
        <v>42</v>
      </c>
      <c r="Y1045" t="s">
        <v>43</v>
      </c>
      <c r="Z1045" t="s">
        <v>88</v>
      </c>
      <c r="AA1045" s="9">
        <f>Table1[[#This Row],[Date]]</f>
        <v>45970</v>
      </c>
    </row>
    <row r="1046" spans="1:27" x14ac:dyDescent="0.25">
      <c r="A1046" t="s">
        <v>2175</v>
      </c>
      <c r="B1046" s="1">
        <v>45971</v>
      </c>
      <c r="C1046" t="s">
        <v>103</v>
      </c>
      <c r="D1046" t="s">
        <v>2176</v>
      </c>
      <c r="E1046" t="s">
        <v>29</v>
      </c>
      <c r="F1046">
        <v>27</v>
      </c>
      <c r="G1046" t="s">
        <v>70</v>
      </c>
      <c r="H1046" t="s">
        <v>48</v>
      </c>
      <c r="I1046" t="s">
        <v>49</v>
      </c>
      <c r="J1046" t="s">
        <v>33</v>
      </c>
      <c r="K1046" t="s">
        <v>50</v>
      </c>
      <c r="L1046">
        <v>3</v>
      </c>
      <c r="M1046">
        <v>4</v>
      </c>
      <c r="N1046" t="s">
        <v>72</v>
      </c>
      <c r="O1046" t="s">
        <v>73</v>
      </c>
      <c r="P1046" t="s">
        <v>53</v>
      </c>
      <c r="Q1046">
        <v>37519.019999999997</v>
      </c>
      <c r="R1046">
        <v>1574.55</v>
      </c>
      <c r="S1046">
        <v>2.2000000000000002</v>
      </c>
      <c r="T1046" t="s">
        <v>64</v>
      </c>
      <c r="U1046" t="s">
        <v>93</v>
      </c>
      <c r="V1046" t="s">
        <v>83</v>
      </c>
      <c r="W1046" t="s">
        <v>41</v>
      </c>
      <c r="X1046" t="s">
        <v>57</v>
      </c>
      <c r="Y1046" t="s">
        <v>43</v>
      </c>
      <c r="Z1046" t="s">
        <v>84</v>
      </c>
      <c r="AA1046" s="9">
        <f>Table1[[#This Row],[Date]]</f>
        <v>45971</v>
      </c>
    </row>
    <row r="1047" spans="1:27" x14ac:dyDescent="0.25">
      <c r="A1047" t="s">
        <v>2177</v>
      </c>
      <c r="B1047" s="1">
        <v>45972</v>
      </c>
      <c r="C1047" t="s">
        <v>27</v>
      </c>
      <c r="D1047" t="s">
        <v>2178</v>
      </c>
      <c r="E1047" t="s">
        <v>69</v>
      </c>
      <c r="F1047">
        <v>64</v>
      </c>
      <c r="G1047" t="s">
        <v>62</v>
      </c>
      <c r="H1047" t="s">
        <v>48</v>
      </c>
      <c r="I1047" t="s">
        <v>49</v>
      </c>
      <c r="J1047" t="s">
        <v>33</v>
      </c>
      <c r="K1047" t="s">
        <v>50</v>
      </c>
      <c r="L1047">
        <v>10</v>
      </c>
      <c r="M1047">
        <v>5</v>
      </c>
      <c r="N1047" t="s">
        <v>51</v>
      </c>
      <c r="O1047" t="s">
        <v>52</v>
      </c>
      <c r="P1047" t="s">
        <v>37</v>
      </c>
      <c r="Q1047">
        <v>26547.97</v>
      </c>
      <c r="R1047">
        <v>2963.39</v>
      </c>
      <c r="S1047">
        <v>2.1</v>
      </c>
      <c r="T1047" t="s">
        <v>64</v>
      </c>
      <c r="U1047" t="s">
        <v>93</v>
      </c>
      <c r="V1047" t="s">
        <v>55</v>
      </c>
      <c r="W1047" t="s">
        <v>101</v>
      </c>
      <c r="X1047" t="s">
        <v>57</v>
      </c>
      <c r="Y1047" t="s">
        <v>4089</v>
      </c>
      <c r="Z1047" t="s">
        <v>4089</v>
      </c>
      <c r="AA1047" s="9">
        <f>Table1[[#This Row],[Date]]</f>
        <v>45972</v>
      </c>
    </row>
    <row r="1048" spans="1:27" x14ac:dyDescent="0.25">
      <c r="A1048" t="s">
        <v>2179</v>
      </c>
      <c r="B1048" s="1">
        <v>45973</v>
      </c>
      <c r="C1048" t="s">
        <v>27</v>
      </c>
      <c r="D1048" t="s">
        <v>2180</v>
      </c>
      <c r="E1048" t="s">
        <v>69</v>
      </c>
      <c r="F1048">
        <v>68</v>
      </c>
      <c r="G1048" t="s">
        <v>62</v>
      </c>
      <c r="H1048" t="s">
        <v>4088</v>
      </c>
      <c r="I1048" t="s">
        <v>49</v>
      </c>
      <c r="J1048" t="s">
        <v>33</v>
      </c>
      <c r="K1048" t="s">
        <v>118</v>
      </c>
      <c r="L1048">
        <v>6</v>
      </c>
      <c r="M1048">
        <v>5</v>
      </c>
      <c r="N1048" t="s">
        <v>80</v>
      </c>
      <c r="O1048" t="s">
        <v>81</v>
      </c>
      <c r="P1048" t="s">
        <v>82</v>
      </c>
      <c r="Q1048">
        <v>31404.99</v>
      </c>
      <c r="R1048">
        <v>1792.01</v>
      </c>
      <c r="S1048">
        <v>4.2</v>
      </c>
      <c r="T1048" t="s">
        <v>97</v>
      </c>
      <c r="U1048" t="s">
        <v>93</v>
      </c>
      <c r="V1048" t="s">
        <v>74</v>
      </c>
      <c r="W1048" t="s">
        <v>56</v>
      </c>
      <c r="X1048" t="s">
        <v>42</v>
      </c>
      <c r="Y1048" t="s">
        <v>75</v>
      </c>
      <c r="Z1048" t="s">
        <v>4089</v>
      </c>
      <c r="AA1048" s="9">
        <f>Table1[[#This Row],[Date]]</f>
        <v>45973</v>
      </c>
    </row>
    <row r="1049" spans="1:27" x14ac:dyDescent="0.25">
      <c r="A1049" t="s">
        <v>2181</v>
      </c>
      <c r="B1049" s="1">
        <v>45974</v>
      </c>
      <c r="C1049" t="s">
        <v>59</v>
      </c>
      <c r="D1049" t="s">
        <v>2182</v>
      </c>
      <c r="E1049" t="s">
        <v>69</v>
      </c>
      <c r="F1049">
        <v>53</v>
      </c>
      <c r="G1049" t="s">
        <v>62</v>
      </c>
      <c r="H1049" t="s">
        <v>79</v>
      </c>
      <c r="I1049" t="s">
        <v>49</v>
      </c>
      <c r="J1049" t="s">
        <v>33</v>
      </c>
      <c r="K1049" t="s">
        <v>34</v>
      </c>
      <c r="L1049">
        <v>14</v>
      </c>
      <c r="M1049">
        <v>4</v>
      </c>
      <c r="N1049" t="s">
        <v>51</v>
      </c>
      <c r="O1049" t="s">
        <v>73</v>
      </c>
      <c r="P1049" t="s">
        <v>53</v>
      </c>
      <c r="Q1049">
        <v>17230.36</v>
      </c>
      <c r="R1049">
        <v>103.31</v>
      </c>
      <c r="S1049">
        <v>4.8</v>
      </c>
      <c r="T1049" t="s">
        <v>38</v>
      </c>
      <c r="U1049" t="s">
        <v>65</v>
      </c>
      <c r="V1049" t="s">
        <v>55</v>
      </c>
      <c r="W1049" t="s">
        <v>56</v>
      </c>
      <c r="X1049" t="s">
        <v>57</v>
      </c>
      <c r="Y1049" t="s">
        <v>4089</v>
      </c>
      <c r="Z1049" t="s">
        <v>76</v>
      </c>
      <c r="AA1049" s="9">
        <f>Table1[[#This Row],[Date]]</f>
        <v>45974</v>
      </c>
    </row>
    <row r="1050" spans="1:27" x14ac:dyDescent="0.25">
      <c r="A1050" t="s">
        <v>2183</v>
      </c>
      <c r="B1050" s="1">
        <v>45975</v>
      </c>
      <c r="C1050" t="s">
        <v>59</v>
      </c>
      <c r="D1050" t="s">
        <v>2184</v>
      </c>
      <c r="E1050" t="s">
        <v>91</v>
      </c>
      <c r="F1050">
        <v>51</v>
      </c>
      <c r="G1050" t="s">
        <v>30</v>
      </c>
      <c r="H1050" t="s">
        <v>4087</v>
      </c>
      <c r="I1050" t="s">
        <v>32</v>
      </c>
      <c r="J1050" t="s">
        <v>33</v>
      </c>
      <c r="K1050" t="s">
        <v>71</v>
      </c>
      <c r="L1050">
        <v>9</v>
      </c>
      <c r="M1050">
        <v>4</v>
      </c>
      <c r="N1050" t="s">
        <v>35</v>
      </c>
      <c r="O1050" t="s">
        <v>81</v>
      </c>
      <c r="P1050" t="s">
        <v>37</v>
      </c>
      <c r="Q1050">
        <v>12416.93</v>
      </c>
      <c r="R1050">
        <v>484.54</v>
      </c>
      <c r="S1050">
        <v>4.0999999999999996</v>
      </c>
      <c r="T1050" t="s">
        <v>92</v>
      </c>
      <c r="U1050" t="s">
        <v>65</v>
      </c>
      <c r="V1050" t="s">
        <v>83</v>
      </c>
      <c r="W1050" t="s">
        <v>41</v>
      </c>
      <c r="X1050" t="s">
        <v>57</v>
      </c>
      <c r="Y1050" t="s">
        <v>75</v>
      </c>
      <c r="Z1050" t="s">
        <v>94</v>
      </c>
      <c r="AA1050" s="9">
        <f>Table1[[#This Row],[Date]]</f>
        <v>45975</v>
      </c>
    </row>
    <row r="1051" spans="1:27" x14ac:dyDescent="0.25">
      <c r="A1051" t="s">
        <v>2185</v>
      </c>
      <c r="B1051" s="1">
        <v>45976</v>
      </c>
      <c r="C1051" t="s">
        <v>59</v>
      </c>
      <c r="D1051" t="s">
        <v>2186</v>
      </c>
      <c r="E1051" t="s">
        <v>91</v>
      </c>
      <c r="F1051">
        <v>26</v>
      </c>
      <c r="G1051" t="s">
        <v>30</v>
      </c>
      <c r="H1051" t="s">
        <v>79</v>
      </c>
      <c r="I1051" t="s">
        <v>49</v>
      </c>
      <c r="J1051" t="s">
        <v>33</v>
      </c>
      <c r="K1051" t="s">
        <v>34</v>
      </c>
      <c r="L1051">
        <v>8</v>
      </c>
      <c r="M1051">
        <v>4</v>
      </c>
      <c r="N1051" t="s">
        <v>51</v>
      </c>
      <c r="O1051" t="s">
        <v>52</v>
      </c>
      <c r="P1051" t="s">
        <v>63</v>
      </c>
      <c r="Q1051">
        <v>28500.799999999999</v>
      </c>
      <c r="R1051">
        <v>1452.52</v>
      </c>
      <c r="S1051">
        <v>3.4</v>
      </c>
      <c r="T1051" t="s">
        <v>97</v>
      </c>
      <c r="U1051" t="s">
        <v>65</v>
      </c>
      <c r="V1051" t="s">
        <v>83</v>
      </c>
      <c r="W1051" t="s">
        <v>41</v>
      </c>
      <c r="X1051" t="s">
        <v>57</v>
      </c>
      <c r="Y1051" t="s">
        <v>4089</v>
      </c>
      <c r="Z1051" t="s">
        <v>94</v>
      </c>
      <c r="AA1051" s="9">
        <f>Table1[[#This Row],[Date]]</f>
        <v>45976</v>
      </c>
    </row>
    <row r="1052" spans="1:27" x14ac:dyDescent="0.25">
      <c r="A1052" t="s">
        <v>2187</v>
      </c>
      <c r="B1052" s="1">
        <v>45977</v>
      </c>
      <c r="C1052" t="s">
        <v>103</v>
      </c>
      <c r="D1052" t="s">
        <v>2188</v>
      </c>
      <c r="E1052" t="s">
        <v>91</v>
      </c>
      <c r="F1052">
        <v>59</v>
      </c>
      <c r="G1052" t="s">
        <v>30</v>
      </c>
      <c r="H1052" t="s">
        <v>4088</v>
      </c>
      <c r="I1052" t="s">
        <v>49</v>
      </c>
      <c r="J1052" t="s">
        <v>33</v>
      </c>
      <c r="K1052" t="s">
        <v>118</v>
      </c>
      <c r="L1052">
        <v>8</v>
      </c>
      <c r="M1052">
        <v>1</v>
      </c>
      <c r="N1052" t="s">
        <v>72</v>
      </c>
      <c r="O1052" t="s">
        <v>81</v>
      </c>
      <c r="P1052" t="s">
        <v>37</v>
      </c>
      <c r="Q1052">
        <v>23690.29</v>
      </c>
      <c r="R1052">
        <v>3298.52</v>
      </c>
      <c r="S1052">
        <v>2</v>
      </c>
      <c r="T1052" t="s">
        <v>64</v>
      </c>
      <c r="U1052" t="s">
        <v>39</v>
      </c>
      <c r="V1052" t="s">
        <v>40</v>
      </c>
      <c r="W1052" t="s">
        <v>101</v>
      </c>
      <c r="X1052" t="s">
        <v>42</v>
      </c>
      <c r="Y1052" t="s">
        <v>4089</v>
      </c>
      <c r="Z1052" t="s">
        <v>4089</v>
      </c>
      <c r="AA1052" s="9">
        <f>Table1[[#This Row],[Date]]</f>
        <v>45977</v>
      </c>
    </row>
    <row r="1053" spans="1:27" x14ac:dyDescent="0.25">
      <c r="A1053" t="s">
        <v>2189</v>
      </c>
      <c r="B1053" s="1">
        <v>45978</v>
      </c>
      <c r="C1053" t="s">
        <v>59</v>
      </c>
      <c r="D1053" t="s">
        <v>2190</v>
      </c>
      <c r="E1053" t="s">
        <v>61</v>
      </c>
      <c r="F1053">
        <v>45</v>
      </c>
      <c r="G1053" t="s">
        <v>70</v>
      </c>
      <c r="H1053" t="s">
        <v>4088</v>
      </c>
      <c r="I1053" t="s">
        <v>49</v>
      </c>
      <c r="J1053" t="s">
        <v>33</v>
      </c>
      <c r="K1053" t="s">
        <v>118</v>
      </c>
      <c r="L1053">
        <v>5</v>
      </c>
      <c r="M1053">
        <v>5</v>
      </c>
      <c r="N1053" t="s">
        <v>72</v>
      </c>
      <c r="O1053" t="s">
        <v>36</v>
      </c>
      <c r="P1053" t="s">
        <v>63</v>
      </c>
      <c r="Q1053">
        <v>21335.32</v>
      </c>
      <c r="R1053">
        <v>492.58</v>
      </c>
      <c r="S1053">
        <v>3.1</v>
      </c>
      <c r="T1053" t="s">
        <v>64</v>
      </c>
      <c r="U1053" t="s">
        <v>39</v>
      </c>
      <c r="V1053" t="s">
        <v>40</v>
      </c>
      <c r="W1053" t="s">
        <v>56</v>
      </c>
      <c r="X1053" t="s">
        <v>42</v>
      </c>
      <c r="Y1053" t="s">
        <v>113</v>
      </c>
      <c r="Z1053" t="s">
        <v>94</v>
      </c>
      <c r="AA1053" s="9">
        <f>Table1[[#This Row],[Date]]</f>
        <v>45978</v>
      </c>
    </row>
    <row r="1054" spans="1:27" x14ac:dyDescent="0.25">
      <c r="A1054" t="s">
        <v>2191</v>
      </c>
      <c r="B1054" s="1">
        <v>45979</v>
      </c>
      <c r="C1054" t="s">
        <v>27</v>
      </c>
      <c r="D1054" t="s">
        <v>2192</v>
      </c>
      <c r="E1054" t="s">
        <v>29</v>
      </c>
      <c r="F1054">
        <v>28</v>
      </c>
      <c r="G1054" t="s">
        <v>30</v>
      </c>
      <c r="H1054" t="s">
        <v>4087</v>
      </c>
      <c r="I1054" t="s">
        <v>32</v>
      </c>
      <c r="J1054" t="s">
        <v>33</v>
      </c>
      <c r="K1054" t="s">
        <v>71</v>
      </c>
      <c r="L1054">
        <v>3</v>
      </c>
      <c r="M1054">
        <v>2</v>
      </c>
      <c r="N1054" t="s">
        <v>72</v>
      </c>
      <c r="O1054" t="s">
        <v>52</v>
      </c>
      <c r="P1054" t="s">
        <v>53</v>
      </c>
      <c r="Q1054">
        <v>34610.660000000003</v>
      </c>
      <c r="R1054">
        <v>2803.28</v>
      </c>
      <c r="S1054">
        <v>1.9</v>
      </c>
      <c r="T1054" t="s">
        <v>54</v>
      </c>
      <c r="U1054" t="s">
        <v>65</v>
      </c>
      <c r="V1054" t="s">
        <v>55</v>
      </c>
      <c r="W1054" t="s">
        <v>41</v>
      </c>
      <c r="X1054" t="s">
        <v>57</v>
      </c>
      <c r="Y1054" t="s">
        <v>66</v>
      </c>
      <c r="Z1054" t="s">
        <v>76</v>
      </c>
      <c r="AA1054" s="9">
        <f>Table1[[#This Row],[Date]]</f>
        <v>45979</v>
      </c>
    </row>
    <row r="1055" spans="1:27" x14ac:dyDescent="0.25">
      <c r="A1055" t="s">
        <v>2193</v>
      </c>
      <c r="B1055" s="1">
        <v>45980</v>
      </c>
      <c r="C1055" t="s">
        <v>27</v>
      </c>
      <c r="D1055" t="s">
        <v>2194</v>
      </c>
      <c r="E1055" t="s">
        <v>29</v>
      </c>
      <c r="F1055">
        <v>31</v>
      </c>
      <c r="G1055" t="s">
        <v>70</v>
      </c>
      <c r="H1055" t="s">
        <v>31</v>
      </c>
      <c r="I1055" t="s">
        <v>32</v>
      </c>
      <c r="J1055" t="s">
        <v>33</v>
      </c>
      <c r="K1055" t="s">
        <v>100</v>
      </c>
      <c r="L1055">
        <v>6</v>
      </c>
      <c r="M1055">
        <v>1</v>
      </c>
      <c r="N1055" t="s">
        <v>72</v>
      </c>
      <c r="O1055" t="s">
        <v>36</v>
      </c>
      <c r="P1055" t="s">
        <v>53</v>
      </c>
      <c r="Q1055">
        <v>35453.81</v>
      </c>
      <c r="R1055">
        <v>599.42999999999995</v>
      </c>
      <c r="S1055">
        <v>4.2</v>
      </c>
      <c r="T1055" t="s">
        <v>92</v>
      </c>
      <c r="U1055" t="s">
        <v>39</v>
      </c>
      <c r="V1055" t="s">
        <v>55</v>
      </c>
      <c r="W1055" t="s">
        <v>101</v>
      </c>
      <c r="X1055" t="s">
        <v>42</v>
      </c>
      <c r="Y1055" t="s">
        <v>4089</v>
      </c>
      <c r="Z1055" t="s">
        <v>4089</v>
      </c>
      <c r="AA1055" s="9">
        <f>Table1[[#This Row],[Date]]</f>
        <v>45980</v>
      </c>
    </row>
    <row r="1056" spans="1:27" x14ac:dyDescent="0.25">
      <c r="A1056" t="s">
        <v>2195</v>
      </c>
      <c r="B1056" s="1">
        <v>45981</v>
      </c>
      <c r="C1056" t="s">
        <v>59</v>
      </c>
      <c r="D1056" t="s">
        <v>2196</v>
      </c>
      <c r="E1056" t="s">
        <v>47</v>
      </c>
      <c r="F1056">
        <v>56</v>
      </c>
      <c r="G1056" t="s">
        <v>70</v>
      </c>
      <c r="H1056" t="s">
        <v>31</v>
      </c>
      <c r="I1056" t="s">
        <v>32</v>
      </c>
      <c r="J1056" t="s">
        <v>33</v>
      </c>
      <c r="K1056" t="s">
        <v>100</v>
      </c>
      <c r="L1056">
        <v>12</v>
      </c>
      <c r="M1056">
        <v>1</v>
      </c>
      <c r="N1056" t="s">
        <v>51</v>
      </c>
      <c r="O1056" t="s">
        <v>52</v>
      </c>
      <c r="P1056" t="s">
        <v>82</v>
      </c>
      <c r="Q1056">
        <v>5158.24</v>
      </c>
      <c r="R1056">
        <v>1058.08</v>
      </c>
      <c r="S1056">
        <v>2.5</v>
      </c>
      <c r="T1056" t="s">
        <v>64</v>
      </c>
      <c r="U1056" t="s">
        <v>65</v>
      </c>
      <c r="V1056" t="s">
        <v>40</v>
      </c>
      <c r="W1056" t="s">
        <v>101</v>
      </c>
      <c r="X1056" t="s">
        <v>42</v>
      </c>
      <c r="Y1056" t="s">
        <v>113</v>
      </c>
      <c r="Z1056" t="s">
        <v>94</v>
      </c>
      <c r="AA1056" s="9">
        <f>Table1[[#This Row],[Date]]</f>
        <v>45981</v>
      </c>
    </row>
    <row r="1057" spans="1:27" x14ac:dyDescent="0.25">
      <c r="A1057" t="s">
        <v>2197</v>
      </c>
      <c r="B1057" s="1">
        <v>45982</v>
      </c>
      <c r="C1057" t="s">
        <v>59</v>
      </c>
      <c r="D1057" t="s">
        <v>2198</v>
      </c>
      <c r="E1057" t="s">
        <v>91</v>
      </c>
      <c r="F1057">
        <v>64</v>
      </c>
      <c r="G1057" t="s">
        <v>62</v>
      </c>
      <c r="H1057" t="s">
        <v>4087</v>
      </c>
      <c r="I1057" t="s">
        <v>32</v>
      </c>
      <c r="J1057" t="s">
        <v>33</v>
      </c>
      <c r="K1057" t="s">
        <v>71</v>
      </c>
      <c r="L1057">
        <v>12</v>
      </c>
      <c r="M1057">
        <v>1</v>
      </c>
      <c r="N1057" t="s">
        <v>51</v>
      </c>
      <c r="O1057" t="s">
        <v>36</v>
      </c>
      <c r="P1057" t="s">
        <v>82</v>
      </c>
      <c r="Q1057">
        <v>18920.990000000002</v>
      </c>
      <c r="R1057">
        <v>860.94</v>
      </c>
      <c r="S1057">
        <v>4.3</v>
      </c>
      <c r="T1057" t="s">
        <v>92</v>
      </c>
      <c r="U1057" t="s">
        <v>39</v>
      </c>
      <c r="V1057" t="s">
        <v>74</v>
      </c>
      <c r="W1057" t="s">
        <v>56</v>
      </c>
      <c r="X1057" t="s">
        <v>42</v>
      </c>
      <c r="Y1057" t="s">
        <v>4089</v>
      </c>
      <c r="Z1057" t="s">
        <v>88</v>
      </c>
      <c r="AA1057" s="9">
        <f>Table1[[#This Row],[Date]]</f>
        <v>45982</v>
      </c>
    </row>
    <row r="1058" spans="1:27" x14ac:dyDescent="0.25">
      <c r="A1058" t="s">
        <v>2199</v>
      </c>
      <c r="B1058" s="1">
        <v>45983</v>
      </c>
      <c r="C1058" t="s">
        <v>45</v>
      </c>
      <c r="D1058" t="s">
        <v>2200</v>
      </c>
      <c r="E1058" t="s">
        <v>61</v>
      </c>
      <c r="F1058">
        <v>36</v>
      </c>
      <c r="G1058" t="s">
        <v>62</v>
      </c>
      <c r="H1058" t="s">
        <v>31</v>
      </c>
      <c r="I1058" t="s">
        <v>32</v>
      </c>
      <c r="J1058" t="s">
        <v>33</v>
      </c>
      <c r="K1058" t="s">
        <v>100</v>
      </c>
      <c r="L1058">
        <v>4</v>
      </c>
      <c r="M1058">
        <v>2</v>
      </c>
      <c r="N1058" t="s">
        <v>51</v>
      </c>
      <c r="O1058" t="s">
        <v>81</v>
      </c>
      <c r="P1058" t="s">
        <v>53</v>
      </c>
      <c r="Q1058">
        <v>22352.93</v>
      </c>
      <c r="R1058">
        <v>336.14</v>
      </c>
      <c r="S1058">
        <v>2.5</v>
      </c>
      <c r="T1058" t="s">
        <v>64</v>
      </c>
      <c r="U1058" t="s">
        <v>93</v>
      </c>
      <c r="V1058" t="s">
        <v>40</v>
      </c>
      <c r="W1058" t="s">
        <v>56</v>
      </c>
      <c r="X1058" t="s">
        <v>42</v>
      </c>
      <c r="Y1058" t="s">
        <v>66</v>
      </c>
      <c r="Z1058" t="s">
        <v>88</v>
      </c>
      <c r="AA1058" s="9">
        <f>Table1[[#This Row],[Date]]</f>
        <v>45983</v>
      </c>
    </row>
    <row r="1059" spans="1:27" x14ac:dyDescent="0.25">
      <c r="A1059" t="s">
        <v>2201</v>
      </c>
      <c r="B1059" s="1">
        <v>45984</v>
      </c>
      <c r="C1059" t="s">
        <v>27</v>
      </c>
      <c r="D1059" t="s">
        <v>2202</v>
      </c>
      <c r="E1059" t="s">
        <v>61</v>
      </c>
      <c r="F1059">
        <v>32</v>
      </c>
      <c r="G1059" t="s">
        <v>62</v>
      </c>
      <c r="H1059" t="s">
        <v>48</v>
      </c>
      <c r="I1059" t="s">
        <v>49</v>
      </c>
      <c r="J1059" t="s">
        <v>33</v>
      </c>
      <c r="K1059" t="s">
        <v>50</v>
      </c>
      <c r="L1059">
        <v>10</v>
      </c>
      <c r="M1059">
        <v>4</v>
      </c>
      <c r="N1059" t="s">
        <v>72</v>
      </c>
      <c r="O1059" t="s">
        <v>52</v>
      </c>
      <c r="P1059" t="s">
        <v>63</v>
      </c>
      <c r="Q1059">
        <v>7553.93</v>
      </c>
      <c r="R1059">
        <v>3356.65</v>
      </c>
      <c r="S1059">
        <v>4.3</v>
      </c>
      <c r="T1059" t="s">
        <v>92</v>
      </c>
      <c r="U1059" t="s">
        <v>65</v>
      </c>
      <c r="V1059" t="s">
        <v>74</v>
      </c>
      <c r="W1059" t="s">
        <v>101</v>
      </c>
      <c r="X1059" t="s">
        <v>57</v>
      </c>
      <c r="Y1059" t="s">
        <v>113</v>
      </c>
      <c r="Z1059" t="s">
        <v>94</v>
      </c>
      <c r="AA1059" s="9">
        <f>Table1[[#This Row],[Date]]</f>
        <v>45984</v>
      </c>
    </row>
    <row r="1060" spans="1:27" x14ac:dyDescent="0.25">
      <c r="A1060" t="s">
        <v>2203</v>
      </c>
      <c r="B1060" s="1">
        <v>45985</v>
      </c>
      <c r="C1060" t="s">
        <v>103</v>
      </c>
      <c r="D1060" t="s">
        <v>2204</v>
      </c>
      <c r="E1060" t="s">
        <v>29</v>
      </c>
      <c r="F1060">
        <v>45</v>
      </c>
      <c r="G1060" t="s">
        <v>70</v>
      </c>
      <c r="H1060" t="s">
        <v>31</v>
      </c>
      <c r="I1060" t="s">
        <v>32</v>
      </c>
      <c r="J1060" t="s">
        <v>33</v>
      </c>
      <c r="K1060" t="s">
        <v>100</v>
      </c>
      <c r="L1060">
        <v>7</v>
      </c>
      <c r="M1060">
        <v>5</v>
      </c>
      <c r="N1060" t="s">
        <v>72</v>
      </c>
      <c r="O1060" t="s">
        <v>52</v>
      </c>
      <c r="P1060" t="s">
        <v>63</v>
      </c>
      <c r="Q1060">
        <v>14087.34</v>
      </c>
      <c r="R1060">
        <v>2317.02</v>
      </c>
      <c r="S1060">
        <v>2.2999999999999998</v>
      </c>
      <c r="T1060" t="s">
        <v>64</v>
      </c>
      <c r="U1060" t="s">
        <v>39</v>
      </c>
      <c r="V1060" t="s">
        <v>55</v>
      </c>
      <c r="W1060" t="s">
        <v>56</v>
      </c>
      <c r="X1060" t="s">
        <v>57</v>
      </c>
      <c r="Y1060" t="s">
        <v>75</v>
      </c>
      <c r="Z1060" t="s">
        <v>88</v>
      </c>
      <c r="AA1060" s="9">
        <f>Table1[[#This Row],[Date]]</f>
        <v>45985</v>
      </c>
    </row>
    <row r="1061" spans="1:27" x14ac:dyDescent="0.25">
      <c r="A1061" t="s">
        <v>2205</v>
      </c>
      <c r="B1061" s="1">
        <v>45986</v>
      </c>
      <c r="C1061" t="s">
        <v>45</v>
      </c>
      <c r="D1061" t="s">
        <v>2206</v>
      </c>
      <c r="E1061" t="s">
        <v>91</v>
      </c>
      <c r="F1061">
        <v>41</v>
      </c>
      <c r="G1061" t="s">
        <v>70</v>
      </c>
      <c r="H1061" t="s">
        <v>31</v>
      </c>
      <c r="I1061" t="s">
        <v>32</v>
      </c>
      <c r="J1061" t="s">
        <v>33</v>
      </c>
      <c r="K1061" t="s">
        <v>100</v>
      </c>
      <c r="L1061">
        <v>2</v>
      </c>
      <c r="M1061">
        <v>3</v>
      </c>
      <c r="N1061" t="s">
        <v>80</v>
      </c>
      <c r="O1061" t="s">
        <v>36</v>
      </c>
      <c r="P1061" t="s">
        <v>53</v>
      </c>
      <c r="Q1061">
        <v>5427.16</v>
      </c>
      <c r="R1061">
        <v>4155.2700000000004</v>
      </c>
      <c r="S1061">
        <v>2.8</v>
      </c>
      <c r="T1061" t="s">
        <v>64</v>
      </c>
      <c r="U1061" t="s">
        <v>93</v>
      </c>
      <c r="V1061" t="s">
        <v>55</v>
      </c>
      <c r="W1061" t="s">
        <v>101</v>
      </c>
      <c r="X1061" t="s">
        <v>42</v>
      </c>
      <c r="Y1061" t="s">
        <v>66</v>
      </c>
      <c r="Z1061" t="s">
        <v>76</v>
      </c>
      <c r="AA1061" s="9">
        <f>Table1[[#This Row],[Date]]</f>
        <v>45986</v>
      </c>
    </row>
    <row r="1062" spans="1:27" x14ac:dyDescent="0.25">
      <c r="A1062" t="s">
        <v>2207</v>
      </c>
      <c r="B1062" s="1">
        <v>45987</v>
      </c>
      <c r="C1062" t="s">
        <v>59</v>
      </c>
      <c r="D1062" t="s">
        <v>2208</v>
      </c>
      <c r="E1062" t="s">
        <v>47</v>
      </c>
      <c r="F1062">
        <v>25</v>
      </c>
      <c r="G1062" t="s">
        <v>70</v>
      </c>
      <c r="H1062" t="s">
        <v>31</v>
      </c>
      <c r="I1062" t="s">
        <v>32</v>
      </c>
      <c r="J1062" t="s">
        <v>33</v>
      </c>
      <c r="K1062" t="s">
        <v>100</v>
      </c>
      <c r="L1062">
        <v>4</v>
      </c>
      <c r="M1062">
        <v>3</v>
      </c>
      <c r="N1062" t="s">
        <v>80</v>
      </c>
      <c r="O1062" t="s">
        <v>81</v>
      </c>
      <c r="P1062" t="s">
        <v>63</v>
      </c>
      <c r="Q1062">
        <v>49823.38</v>
      </c>
      <c r="R1062">
        <v>494.45</v>
      </c>
      <c r="S1062">
        <v>3.5</v>
      </c>
      <c r="T1062" t="s">
        <v>92</v>
      </c>
      <c r="U1062" t="s">
        <v>93</v>
      </c>
      <c r="V1062" t="s">
        <v>83</v>
      </c>
      <c r="W1062" t="s">
        <v>101</v>
      </c>
      <c r="X1062" t="s">
        <v>57</v>
      </c>
      <c r="Y1062" t="s">
        <v>43</v>
      </c>
      <c r="Z1062" t="s">
        <v>84</v>
      </c>
      <c r="AA1062" s="9">
        <f>Table1[[#This Row],[Date]]</f>
        <v>45987</v>
      </c>
    </row>
    <row r="1063" spans="1:27" x14ac:dyDescent="0.25">
      <c r="A1063" t="s">
        <v>2209</v>
      </c>
      <c r="B1063" s="1">
        <v>45988</v>
      </c>
      <c r="C1063" t="s">
        <v>59</v>
      </c>
      <c r="D1063" t="s">
        <v>2210</v>
      </c>
      <c r="E1063" t="s">
        <v>91</v>
      </c>
      <c r="F1063">
        <v>60</v>
      </c>
      <c r="G1063" t="s">
        <v>30</v>
      </c>
      <c r="H1063" t="s">
        <v>48</v>
      </c>
      <c r="I1063" t="s">
        <v>49</v>
      </c>
      <c r="J1063" t="s">
        <v>33</v>
      </c>
      <c r="K1063" t="s">
        <v>50</v>
      </c>
      <c r="L1063">
        <v>13</v>
      </c>
      <c r="M1063">
        <v>5</v>
      </c>
      <c r="N1063" t="s">
        <v>72</v>
      </c>
      <c r="O1063" t="s">
        <v>52</v>
      </c>
      <c r="P1063" t="s">
        <v>53</v>
      </c>
      <c r="Q1063">
        <v>37618.19</v>
      </c>
      <c r="R1063">
        <v>723.66</v>
      </c>
      <c r="S1063">
        <v>1.3</v>
      </c>
      <c r="T1063" t="s">
        <v>54</v>
      </c>
      <c r="U1063" t="s">
        <v>39</v>
      </c>
      <c r="V1063" t="s">
        <v>83</v>
      </c>
      <c r="W1063" t="s">
        <v>56</v>
      </c>
      <c r="X1063" t="s">
        <v>57</v>
      </c>
      <c r="Y1063" t="s">
        <v>113</v>
      </c>
      <c r="Z1063" t="s">
        <v>76</v>
      </c>
      <c r="AA1063" s="9">
        <f>Table1[[#This Row],[Date]]</f>
        <v>45988</v>
      </c>
    </row>
    <row r="1064" spans="1:27" x14ac:dyDescent="0.25">
      <c r="A1064" t="s">
        <v>2211</v>
      </c>
      <c r="B1064" s="1">
        <v>45989</v>
      </c>
      <c r="C1064" t="s">
        <v>27</v>
      </c>
      <c r="D1064" t="s">
        <v>2212</v>
      </c>
      <c r="E1064" t="s">
        <v>69</v>
      </c>
      <c r="F1064">
        <v>26</v>
      </c>
      <c r="G1064" t="s">
        <v>70</v>
      </c>
      <c r="H1064" t="s">
        <v>31</v>
      </c>
      <c r="I1064" t="s">
        <v>32</v>
      </c>
      <c r="J1064" t="s">
        <v>33</v>
      </c>
      <c r="K1064" t="s">
        <v>100</v>
      </c>
      <c r="L1064">
        <v>5</v>
      </c>
      <c r="M1064">
        <v>2</v>
      </c>
      <c r="N1064" t="s">
        <v>80</v>
      </c>
      <c r="O1064" t="s">
        <v>73</v>
      </c>
      <c r="P1064" t="s">
        <v>82</v>
      </c>
      <c r="Q1064">
        <v>7110.16</v>
      </c>
      <c r="R1064">
        <v>1532.29</v>
      </c>
      <c r="S1064">
        <v>4.8</v>
      </c>
      <c r="T1064" t="s">
        <v>38</v>
      </c>
      <c r="U1064" t="s">
        <v>93</v>
      </c>
      <c r="V1064" t="s">
        <v>74</v>
      </c>
      <c r="W1064" t="s">
        <v>41</v>
      </c>
      <c r="X1064" t="s">
        <v>57</v>
      </c>
      <c r="Y1064" t="s">
        <v>43</v>
      </c>
      <c r="Z1064" t="s">
        <v>76</v>
      </c>
      <c r="AA1064" s="9">
        <f>Table1[[#This Row],[Date]]</f>
        <v>45989</v>
      </c>
    </row>
    <row r="1065" spans="1:27" x14ac:dyDescent="0.25">
      <c r="A1065" t="s">
        <v>2213</v>
      </c>
      <c r="B1065" s="1">
        <v>45990</v>
      </c>
      <c r="C1065" t="s">
        <v>59</v>
      </c>
      <c r="D1065" t="s">
        <v>2214</v>
      </c>
      <c r="E1065" t="s">
        <v>91</v>
      </c>
      <c r="F1065">
        <v>64</v>
      </c>
      <c r="G1065" t="s">
        <v>62</v>
      </c>
      <c r="H1065" t="s">
        <v>48</v>
      </c>
      <c r="I1065" t="s">
        <v>49</v>
      </c>
      <c r="J1065" t="s">
        <v>33</v>
      </c>
      <c r="K1065" t="s">
        <v>50</v>
      </c>
      <c r="L1065">
        <v>10</v>
      </c>
      <c r="M1065">
        <v>3</v>
      </c>
      <c r="N1065" t="s">
        <v>35</v>
      </c>
      <c r="O1065" t="s">
        <v>36</v>
      </c>
      <c r="P1065" t="s">
        <v>63</v>
      </c>
      <c r="Q1065">
        <v>3951.72</v>
      </c>
      <c r="R1065">
        <v>3829.33</v>
      </c>
      <c r="S1065">
        <v>3.3</v>
      </c>
      <c r="T1065" t="s">
        <v>64</v>
      </c>
      <c r="U1065" t="s">
        <v>87</v>
      </c>
      <c r="V1065" t="s">
        <v>74</v>
      </c>
      <c r="W1065" t="s">
        <v>101</v>
      </c>
      <c r="X1065" t="s">
        <v>57</v>
      </c>
      <c r="Y1065" t="s">
        <v>113</v>
      </c>
      <c r="Z1065" t="s">
        <v>94</v>
      </c>
      <c r="AA1065" s="9">
        <f>Table1[[#This Row],[Date]]</f>
        <v>45990</v>
      </c>
    </row>
    <row r="1066" spans="1:27" x14ac:dyDescent="0.25">
      <c r="A1066" t="s">
        <v>2215</v>
      </c>
      <c r="B1066" s="1">
        <v>45991</v>
      </c>
      <c r="C1066" t="s">
        <v>103</v>
      </c>
      <c r="D1066" t="s">
        <v>2216</v>
      </c>
      <c r="E1066" t="s">
        <v>69</v>
      </c>
      <c r="F1066">
        <v>50</v>
      </c>
      <c r="G1066" t="s">
        <v>62</v>
      </c>
      <c r="H1066" t="s">
        <v>4087</v>
      </c>
      <c r="I1066" t="s">
        <v>32</v>
      </c>
      <c r="J1066" t="s">
        <v>33</v>
      </c>
      <c r="K1066" t="s">
        <v>71</v>
      </c>
      <c r="L1066">
        <v>12</v>
      </c>
      <c r="M1066">
        <v>1</v>
      </c>
      <c r="N1066" t="s">
        <v>35</v>
      </c>
      <c r="O1066" t="s">
        <v>52</v>
      </c>
      <c r="P1066" t="s">
        <v>82</v>
      </c>
      <c r="Q1066">
        <v>36806.53</v>
      </c>
      <c r="R1066">
        <v>1528.79</v>
      </c>
      <c r="S1066">
        <v>3</v>
      </c>
      <c r="T1066" t="s">
        <v>64</v>
      </c>
      <c r="U1066" t="s">
        <v>65</v>
      </c>
      <c r="V1066" t="s">
        <v>40</v>
      </c>
      <c r="W1066" t="s">
        <v>56</v>
      </c>
      <c r="X1066" t="s">
        <v>57</v>
      </c>
      <c r="Y1066" t="s">
        <v>75</v>
      </c>
      <c r="Z1066" t="s">
        <v>76</v>
      </c>
      <c r="AA1066" s="9">
        <f>Table1[[#This Row],[Date]]</f>
        <v>45991</v>
      </c>
    </row>
    <row r="1067" spans="1:27" x14ac:dyDescent="0.25">
      <c r="A1067" t="s">
        <v>2217</v>
      </c>
      <c r="B1067" s="1">
        <v>45992</v>
      </c>
      <c r="C1067" t="s">
        <v>27</v>
      </c>
      <c r="D1067" t="s">
        <v>2218</v>
      </c>
      <c r="E1067" t="s">
        <v>69</v>
      </c>
      <c r="F1067">
        <v>50</v>
      </c>
      <c r="G1067" t="s">
        <v>70</v>
      </c>
      <c r="H1067" t="s">
        <v>79</v>
      </c>
      <c r="I1067" t="s">
        <v>49</v>
      </c>
      <c r="J1067" t="s">
        <v>33</v>
      </c>
      <c r="K1067" t="s">
        <v>34</v>
      </c>
      <c r="L1067">
        <v>7</v>
      </c>
      <c r="M1067">
        <v>3</v>
      </c>
      <c r="N1067" t="s">
        <v>72</v>
      </c>
      <c r="O1067" t="s">
        <v>81</v>
      </c>
      <c r="P1067" t="s">
        <v>37</v>
      </c>
      <c r="Q1067">
        <v>23642.03</v>
      </c>
      <c r="R1067">
        <v>2042.09</v>
      </c>
      <c r="S1067">
        <v>4.4000000000000004</v>
      </c>
      <c r="T1067" t="s">
        <v>92</v>
      </c>
      <c r="U1067" t="s">
        <v>65</v>
      </c>
      <c r="V1067" t="s">
        <v>74</v>
      </c>
      <c r="W1067" t="s">
        <v>101</v>
      </c>
      <c r="X1067" t="s">
        <v>42</v>
      </c>
      <c r="Y1067" t="s">
        <v>113</v>
      </c>
      <c r="Z1067" t="s">
        <v>94</v>
      </c>
      <c r="AA1067" s="9">
        <f>Table1[[#This Row],[Date]]</f>
        <v>45992</v>
      </c>
    </row>
    <row r="1068" spans="1:27" x14ac:dyDescent="0.25">
      <c r="A1068" t="s">
        <v>2219</v>
      </c>
      <c r="B1068" s="1">
        <v>45993</v>
      </c>
      <c r="C1068" t="s">
        <v>59</v>
      </c>
      <c r="D1068" t="s">
        <v>2220</v>
      </c>
      <c r="E1068" t="s">
        <v>47</v>
      </c>
      <c r="F1068">
        <v>36</v>
      </c>
      <c r="G1068" t="s">
        <v>70</v>
      </c>
      <c r="H1068" t="s">
        <v>4087</v>
      </c>
      <c r="I1068" t="s">
        <v>32</v>
      </c>
      <c r="J1068" t="s">
        <v>33</v>
      </c>
      <c r="K1068" t="s">
        <v>71</v>
      </c>
      <c r="L1068">
        <v>5</v>
      </c>
      <c r="M1068">
        <v>5</v>
      </c>
      <c r="N1068" t="s">
        <v>51</v>
      </c>
      <c r="O1068" t="s">
        <v>81</v>
      </c>
      <c r="P1068" t="s">
        <v>82</v>
      </c>
      <c r="Q1068">
        <v>39979.449999999997</v>
      </c>
      <c r="R1068">
        <v>1508.02</v>
      </c>
      <c r="S1068">
        <v>4.5</v>
      </c>
      <c r="T1068" t="s">
        <v>38</v>
      </c>
      <c r="U1068" t="s">
        <v>93</v>
      </c>
      <c r="V1068" t="s">
        <v>55</v>
      </c>
      <c r="W1068" t="s">
        <v>101</v>
      </c>
      <c r="X1068" t="s">
        <v>57</v>
      </c>
      <c r="Y1068" t="s">
        <v>4089</v>
      </c>
      <c r="Z1068" t="s">
        <v>4089</v>
      </c>
      <c r="AA1068" s="9">
        <f>Table1[[#This Row],[Date]]</f>
        <v>45993</v>
      </c>
    </row>
    <row r="1069" spans="1:27" x14ac:dyDescent="0.25">
      <c r="A1069" t="s">
        <v>2221</v>
      </c>
      <c r="B1069" s="1">
        <v>45994</v>
      </c>
      <c r="C1069" t="s">
        <v>27</v>
      </c>
      <c r="D1069" t="s">
        <v>2222</v>
      </c>
      <c r="E1069" t="s">
        <v>29</v>
      </c>
      <c r="F1069">
        <v>20</v>
      </c>
      <c r="G1069" t="s">
        <v>62</v>
      </c>
      <c r="H1069" t="s">
        <v>79</v>
      </c>
      <c r="I1069" t="s">
        <v>49</v>
      </c>
      <c r="J1069" t="s">
        <v>33</v>
      </c>
      <c r="K1069" t="s">
        <v>34</v>
      </c>
      <c r="L1069">
        <v>2</v>
      </c>
      <c r="M1069">
        <v>1</v>
      </c>
      <c r="N1069" t="s">
        <v>35</v>
      </c>
      <c r="O1069" t="s">
        <v>81</v>
      </c>
      <c r="P1069" t="s">
        <v>37</v>
      </c>
      <c r="Q1069">
        <v>46403.37</v>
      </c>
      <c r="R1069">
        <v>401.12</v>
      </c>
      <c r="S1069">
        <v>3.1</v>
      </c>
      <c r="T1069" t="s">
        <v>64</v>
      </c>
      <c r="U1069" t="s">
        <v>39</v>
      </c>
      <c r="V1069" t="s">
        <v>55</v>
      </c>
      <c r="W1069" t="s">
        <v>101</v>
      </c>
      <c r="X1069" t="s">
        <v>57</v>
      </c>
      <c r="Y1069" t="s">
        <v>43</v>
      </c>
      <c r="Z1069" t="s">
        <v>94</v>
      </c>
      <c r="AA1069" s="9">
        <f>Table1[[#This Row],[Date]]</f>
        <v>45994</v>
      </c>
    </row>
    <row r="1070" spans="1:27" x14ac:dyDescent="0.25">
      <c r="A1070" t="s">
        <v>2223</v>
      </c>
      <c r="B1070" s="1">
        <v>45995</v>
      </c>
      <c r="C1070" t="s">
        <v>59</v>
      </c>
      <c r="D1070" t="s">
        <v>2224</v>
      </c>
      <c r="E1070" t="s">
        <v>91</v>
      </c>
      <c r="F1070">
        <v>27</v>
      </c>
      <c r="G1070" t="s">
        <v>70</v>
      </c>
      <c r="H1070" t="s">
        <v>4087</v>
      </c>
      <c r="I1070" t="s">
        <v>32</v>
      </c>
      <c r="J1070" t="s">
        <v>33</v>
      </c>
      <c r="K1070" t="s">
        <v>71</v>
      </c>
      <c r="L1070">
        <v>9</v>
      </c>
      <c r="M1070">
        <v>3</v>
      </c>
      <c r="N1070" t="s">
        <v>35</v>
      </c>
      <c r="O1070" t="s">
        <v>81</v>
      </c>
      <c r="P1070" t="s">
        <v>82</v>
      </c>
      <c r="Q1070">
        <v>31167.119999999999</v>
      </c>
      <c r="R1070">
        <v>4697.17</v>
      </c>
      <c r="S1070">
        <v>4.7</v>
      </c>
      <c r="T1070" t="s">
        <v>38</v>
      </c>
      <c r="U1070" t="s">
        <v>87</v>
      </c>
      <c r="V1070" t="s">
        <v>55</v>
      </c>
      <c r="W1070" t="s">
        <v>56</v>
      </c>
      <c r="X1070" t="s">
        <v>42</v>
      </c>
      <c r="Y1070" t="s">
        <v>43</v>
      </c>
      <c r="Z1070" t="s">
        <v>94</v>
      </c>
      <c r="AA1070" s="9">
        <f>Table1[[#This Row],[Date]]</f>
        <v>45995</v>
      </c>
    </row>
    <row r="1071" spans="1:27" x14ac:dyDescent="0.25">
      <c r="A1071" t="s">
        <v>2225</v>
      </c>
      <c r="B1071" s="1">
        <v>45996</v>
      </c>
      <c r="C1071" t="s">
        <v>59</v>
      </c>
      <c r="D1071" t="s">
        <v>2226</v>
      </c>
      <c r="E1071" t="s">
        <v>69</v>
      </c>
      <c r="F1071">
        <v>57</v>
      </c>
      <c r="G1071" t="s">
        <v>62</v>
      </c>
      <c r="H1071" t="s">
        <v>79</v>
      </c>
      <c r="I1071" t="s">
        <v>49</v>
      </c>
      <c r="J1071" t="s">
        <v>33</v>
      </c>
      <c r="K1071" t="s">
        <v>34</v>
      </c>
      <c r="L1071">
        <v>12</v>
      </c>
      <c r="M1071">
        <v>5</v>
      </c>
      <c r="N1071" t="s">
        <v>51</v>
      </c>
      <c r="O1071" t="s">
        <v>36</v>
      </c>
      <c r="P1071" t="s">
        <v>82</v>
      </c>
      <c r="Q1071">
        <v>11794.1</v>
      </c>
      <c r="R1071">
        <v>2742.69</v>
      </c>
      <c r="S1071">
        <v>1.3</v>
      </c>
      <c r="T1071" t="s">
        <v>97</v>
      </c>
      <c r="U1071" t="s">
        <v>39</v>
      </c>
      <c r="V1071" t="s">
        <v>83</v>
      </c>
      <c r="W1071" t="s">
        <v>56</v>
      </c>
      <c r="X1071" t="s">
        <v>42</v>
      </c>
      <c r="Y1071" t="s">
        <v>113</v>
      </c>
      <c r="Z1071" t="s">
        <v>4089</v>
      </c>
      <c r="AA1071" s="9">
        <f>Table1[[#This Row],[Date]]</f>
        <v>45996</v>
      </c>
    </row>
    <row r="1072" spans="1:27" x14ac:dyDescent="0.25">
      <c r="A1072" t="s">
        <v>2227</v>
      </c>
      <c r="B1072" s="1">
        <v>45997</v>
      </c>
      <c r="C1072" t="s">
        <v>59</v>
      </c>
      <c r="D1072" t="s">
        <v>2228</v>
      </c>
      <c r="E1072" t="s">
        <v>91</v>
      </c>
      <c r="F1072">
        <v>64</v>
      </c>
      <c r="G1072" t="s">
        <v>30</v>
      </c>
      <c r="H1072" t="s">
        <v>79</v>
      </c>
      <c r="I1072" t="s">
        <v>49</v>
      </c>
      <c r="J1072" t="s">
        <v>33</v>
      </c>
      <c r="K1072" t="s">
        <v>34</v>
      </c>
      <c r="L1072">
        <v>3</v>
      </c>
      <c r="M1072">
        <v>2</v>
      </c>
      <c r="N1072" t="s">
        <v>80</v>
      </c>
      <c r="O1072" t="s">
        <v>52</v>
      </c>
      <c r="P1072" t="s">
        <v>63</v>
      </c>
      <c r="Q1072">
        <v>39763.120000000003</v>
      </c>
      <c r="R1072">
        <v>3939.17</v>
      </c>
      <c r="S1072">
        <v>1.5</v>
      </c>
      <c r="T1072" t="s">
        <v>54</v>
      </c>
      <c r="U1072" t="s">
        <v>65</v>
      </c>
      <c r="V1072" t="s">
        <v>74</v>
      </c>
      <c r="W1072" t="s">
        <v>56</v>
      </c>
      <c r="X1072" t="s">
        <v>42</v>
      </c>
      <c r="Y1072" t="s">
        <v>4089</v>
      </c>
      <c r="Z1072" t="s">
        <v>84</v>
      </c>
      <c r="AA1072" s="9">
        <f>Table1[[#This Row],[Date]]</f>
        <v>45997</v>
      </c>
    </row>
    <row r="1073" spans="1:27" x14ac:dyDescent="0.25">
      <c r="A1073" t="s">
        <v>2229</v>
      </c>
      <c r="B1073" s="1">
        <v>45998</v>
      </c>
      <c r="C1073" t="s">
        <v>103</v>
      </c>
      <c r="D1073" t="s">
        <v>2230</v>
      </c>
      <c r="E1073" t="s">
        <v>29</v>
      </c>
      <c r="F1073">
        <v>59</v>
      </c>
      <c r="G1073" t="s">
        <v>62</v>
      </c>
      <c r="H1073" t="s">
        <v>4088</v>
      </c>
      <c r="I1073" t="s">
        <v>49</v>
      </c>
      <c r="J1073" t="s">
        <v>33</v>
      </c>
      <c r="K1073" t="s">
        <v>118</v>
      </c>
      <c r="L1073">
        <v>12</v>
      </c>
      <c r="M1073">
        <v>5</v>
      </c>
      <c r="N1073" t="s">
        <v>51</v>
      </c>
      <c r="O1073" t="s">
        <v>36</v>
      </c>
      <c r="P1073" t="s">
        <v>82</v>
      </c>
      <c r="Q1073">
        <v>47923.15</v>
      </c>
      <c r="R1073">
        <v>3291.79</v>
      </c>
      <c r="S1073">
        <v>3.4</v>
      </c>
      <c r="T1073" t="s">
        <v>97</v>
      </c>
      <c r="U1073" t="s">
        <v>93</v>
      </c>
      <c r="V1073" t="s">
        <v>74</v>
      </c>
      <c r="W1073" t="s">
        <v>41</v>
      </c>
      <c r="X1073" t="s">
        <v>57</v>
      </c>
      <c r="Y1073" t="s">
        <v>4089</v>
      </c>
      <c r="Z1073" t="s">
        <v>4089</v>
      </c>
      <c r="AA1073" s="9">
        <f>Table1[[#This Row],[Date]]</f>
        <v>45998</v>
      </c>
    </row>
    <row r="1074" spans="1:27" x14ac:dyDescent="0.25">
      <c r="A1074" t="s">
        <v>2231</v>
      </c>
      <c r="B1074" s="1">
        <v>45999</v>
      </c>
      <c r="C1074" t="s">
        <v>103</v>
      </c>
      <c r="D1074" t="s">
        <v>2232</v>
      </c>
      <c r="E1074" t="s">
        <v>29</v>
      </c>
      <c r="F1074">
        <v>18</v>
      </c>
      <c r="G1074" t="s">
        <v>30</v>
      </c>
      <c r="H1074" t="s">
        <v>79</v>
      </c>
      <c r="I1074" t="s">
        <v>49</v>
      </c>
      <c r="J1074" t="s">
        <v>33</v>
      </c>
      <c r="K1074" t="s">
        <v>34</v>
      </c>
      <c r="L1074">
        <v>12</v>
      </c>
      <c r="M1074">
        <v>2</v>
      </c>
      <c r="N1074" t="s">
        <v>80</v>
      </c>
      <c r="O1074" t="s">
        <v>36</v>
      </c>
      <c r="P1074" t="s">
        <v>53</v>
      </c>
      <c r="Q1074">
        <v>30270.87</v>
      </c>
      <c r="R1074">
        <v>2571.27</v>
      </c>
      <c r="S1074">
        <v>2.4</v>
      </c>
      <c r="T1074" t="s">
        <v>64</v>
      </c>
      <c r="U1074" t="s">
        <v>87</v>
      </c>
      <c r="V1074" t="s">
        <v>83</v>
      </c>
      <c r="W1074" t="s">
        <v>101</v>
      </c>
      <c r="X1074" t="s">
        <v>57</v>
      </c>
      <c r="Y1074" t="s">
        <v>113</v>
      </c>
      <c r="Z1074" t="s">
        <v>94</v>
      </c>
      <c r="AA1074" s="9">
        <f>Table1[[#This Row],[Date]]</f>
        <v>45999</v>
      </c>
    </row>
    <row r="1075" spans="1:27" x14ac:dyDescent="0.25">
      <c r="A1075" t="s">
        <v>2233</v>
      </c>
      <c r="B1075" s="1">
        <v>46000</v>
      </c>
      <c r="C1075" t="s">
        <v>27</v>
      </c>
      <c r="D1075" t="s">
        <v>2234</v>
      </c>
      <c r="E1075" t="s">
        <v>61</v>
      </c>
      <c r="F1075">
        <v>46</v>
      </c>
      <c r="G1075" t="s">
        <v>70</v>
      </c>
      <c r="H1075" t="s">
        <v>79</v>
      </c>
      <c r="I1075" t="s">
        <v>49</v>
      </c>
      <c r="J1075" t="s">
        <v>33</v>
      </c>
      <c r="K1075" t="s">
        <v>34</v>
      </c>
      <c r="L1075">
        <v>9</v>
      </c>
      <c r="M1075">
        <v>1</v>
      </c>
      <c r="N1075" t="s">
        <v>80</v>
      </c>
      <c r="O1075" t="s">
        <v>81</v>
      </c>
      <c r="P1075" t="s">
        <v>63</v>
      </c>
      <c r="Q1075">
        <v>35053.879999999997</v>
      </c>
      <c r="R1075">
        <v>448.39</v>
      </c>
      <c r="S1075">
        <v>2.9</v>
      </c>
      <c r="T1075" t="s">
        <v>64</v>
      </c>
      <c r="U1075" t="s">
        <v>93</v>
      </c>
      <c r="V1075" t="s">
        <v>83</v>
      </c>
      <c r="W1075" t="s">
        <v>41</v>
      </c>
      <c r="X1075" t="s">
        <v>42</v>
      </c>
      <c r="Y1075" t="s">
        <v>66</v>
      </c>
      <c r="Z1075" t="s">
        <v>88</v>
      </c>
      <c r="AA1075" s="9">
        <f>Table1[[#This Row],[Date]]</f>
        <v>46000</v>
      </c>
    </row>
    <row r="1076" spans="1:27" x14ac:dyDescent="0.25">
      <c r="A1076" t="s">
        <v>2235</v>
      </c>
      <c r="B1076" s="1">
        <v>46001</v>
      </c>
      <c r="C1076" t="s">
        <v>59</v>
      </c>
      <c r="D1076" t="s">
        <v>2236</v>
      </c>
      <c r="E1076" t="s">
        <v>29</v>
      </c>
      <c r="F1076">
        <v>67</v>
      </c>
      <c r="G1076" t="s">
        <v>70</v>
      </c>
      <c r="H1076" t="s">
        <v>4088</v>
      </c>
      <c r="I1076" t="s">
        <v>49</v>
      </c>
      <c r="J1076" t="s">
        <v>33</v>
      </c>
      <c r="K1076" t="s">
        <v>118</v>
      </c>
      <c r="L1076">
        <v>7</v>
      </c>
      <c r="M1076">
        <v>5</v>
      </c>
      <c r="N1076" t="s">
        <v>51</v>
      </c>
      <c r="O1076" t="s">
        <v>73</v>
      </c>
      <c r="P1076" t="s">
        <v>63</v>
      </c>
      <c r="Q1076">
        <v>18861.310000000001</v>
      </c>
      <c r="R1076">
        <v>3213.67</v>
      </c>
      <c r="S1076">
        <v>2.2999999999999998</v>
      </c>
      <c r="T1076" t="s">
        <v>64</v>
      </c>
      <c r="U1076" t="s">
        <v>87</v>
      </c>
      <c r="V1076" t="s">
        <v>83</v>
      </c>
      <c r="W1076" t="s">
        <v>101</v>
      </c>
      <c r="X1076" t="s">
        <v>57</v>
      </c>
      <c r="Y1076" t="s">
        <v>75</v>
      </c>
      <c r="Z1076" t="s">
        <v>94</v>
      </c>
      <c r="AA1076" s="9">
        <f>Table1[[#This Row],[Date]]</f>
        <v>46001</v>
      </c>
    </row>
    <row r="1077" spans="1:27" x14ac:dyDescent="0.25">
      <c r="A1077" t="s">
        <v>2237</v>
      </c>
      <c r="B1077" s="1">
        <v>46002</v>
      </c>
      <c r="C1077" t="s">
        <v>59</v>
      </c>
      <c r="D1077" t="s">
        <v>2238</v>
      </c>
      <c r="E1077" t="s">
        <v>47</v>
      </c>
      <c r="F1077">
        <v>51</v>
      </c>
      <c r="G1077" t="s">
        <v>30</v>
      </c>
      <c r="H1077" t="s">
        <v>31</v>
      </c>
      <c r="I1077" t="s">
        <v>32</v>
      </c>
      <c r="J1077" t="s">
        <v>33</v>
      </c>
      <c r="K1077" t="s">
        <v>100</v>
      </c>
      <c r="L1077">
        <v>9</v>
      </c>
      <c r="M1077">
        <v>4</v>
      </c>
      <c r="N1077" t="s">
        <v>80</v>
      </c>
      <c r="O1077" t="s">
        <v>81</v>
      </c>
      <c r="P1077" t="s">
        <v>63</v>
      </c>
      <c r="Q1077">
        <v>20931.8</v>
      </c>
      <c r="R1077">
        <v>776.85</v>
      </c>
      <c r="S1077">
        <v>2.6</v>
      </c>
      <c r="T1077" t="s">
        <v>97</v>
      </c>
      <c r="U1077" t="s">
        <v>93</v>
      </c>
      <c r="V1077" t="s">
        <v>55</v>
      </c>
      <c r="W1077" t="s">
        <v>56</v>
      </c>
      <c r="X1077" t="s">
        <v>42</v>
      </c>
      <c r="Y1077" t="s">
        <v>113</v>
      </c>
      <c r="Z1077" t="s">
        <v>4089</v>
      </c>
      <c r="AA1077" s="9">
        <f>Table1[[#This Row],[Date]]</f>
        <v>46002</v>
      </c>
    </row>
    <row r="1078" spans="1:27" x14ac:dyDescent="0.25">
      <c r="A1078" t="s">
        <v>2239</v>
      </c>
      <c r="B1078" s="1">
        <v>46003</v>
      </c>
      <c r="C1078" t="s">
        <v>103</v>
      </c>
      <c r="D1078" t="s">
        <v>2240</v>
      </c>
      <c r="E1078" t="s">
        <v>69</v>
      </c>
      <c r="F1078">
        <v>68</v>
      </c>
      <c r="G1078" t="s">
        <v>70</v>
      </c>
      <c r="H1078" t="s">
        <v>31</v>
      </c>
      <c r="I1078" t="s">
        <v>32</v>
      </c>
      <c r="J1078" t="s">
        <v>33</v>
      </c>
      <c r="K1078" t="s">
        <v>100</v>
      </c>
      <c r="L1078">
        <v>7</v>
      </c>
      <c r="M1078">
        <v>4</v>
      </c>
      <c r="N1078" t="s">
        <v>35</v>
      </c>
      <c r="O1078" t="s">
        <v>73</v>
      </c>
      <c r="P1078" t="s">
        <v>82</v>
      </c>
      <c r="Q1078">
        <v>37528.76</v>
      </c>
      <c r="R1078">
        <v>2071.92</v>
      </c>
      <c r="S1078">
        <v>4.3</v>
      </c>
      <c r="T1078" t="s">
        <v>92</v>
      </c>
      <c r="U1078" t="s">
        <v>39</v>
      </c>
      <c r="V1078" t="s">
        <v>74</v>
      </c>
      <c r="W1078" t="s">
        <v>101</v>
      </c>
      <c r="X1078" t="s">
        <v>42</v>
      </c>
      <c r="Y1078" t="s">
        <v>4089</v>
      </c>
      <c r="Z1078" t="s">
        <v>94</v>
      </c>
      <c r="AA1078" s="9">
        <f>Table1[[#This Row],[Date]]</f>
        <v>46003</v>
      </c>
    </row>
    <row r="1079" spans="1:27" x14ac:dyDescent="0.25">
      <c r="A1079" t="s">
        <v>2241</v>
      </c>
      <c r="B1079" s="1">
        <v>46004</v>
      </c>
      <c r="C1079" t="s">
        <v>59</v>
      </c>
      <c r="D1079" t="s">
        <v>2242</v>
      </c>
      <c r="E1079" t="s">
        <v>61</v>
      </c>
      <c r="F1079">
        <v>30</v>
      </c>
      <c r="G1079" t="s">
        <v>30</v>
      </c>
      <c r="H1079" t="s">
        <v>4088</v>
      </c>
      <c r="I1079" t="s">
        <v>49</v>
      </c>
      <c r="J1079" t="s">
        <v>33</v>
      </c>
      <c r="K1079" t="s">
        <v>118</v>
      </c>
      <c r="L1079">
        <v>6</v>
      </c>
      <c r="M1079">
        <v>4</v>
      </c>
      <c r="N1079" t="s">
        <v>72</v>
      </c>
      <c r="O1079" t="s">
        <v>36</v>
      </c>
      <c r="P1079" t="s">
        <v>63</v>
      </c>
      <c r="Q1079">
        <v>46605.24</v>
      </c>
      <c r="R1079">
        <v>3145.57</v>
      </c>
      <c r="S1079">
        <v>3.4</v>
      </c>
      <c r="T1079" t="s">
        <v>97</v>
      </c>
      <c r="U1079" t="s">
        <v>65</v>
      </c>
      <c r="V1079" t="s">
        <v>40</v>
      </c>
      <c r="W1079" t="s">
        <v>101</v>
      </c>
      <c r="X1079" t="s">
        <v>57</v>
      </c>
      <c r="Y1079" t="s">
        <v>75</v>
      </c>
      <c r="Z1079" t="s">
        <v>4089</v>
      </c>
      <c r="AA1079" s="9">
        <f>Table1[[#This Row],[Date]]</f>
        <v>46004</v>
      </c>
    </row>
    <row r="1080" spans="1:27" x14ac:dyDescent="0.25">
      <c r="A1080" t="s">
        <v>2243</v>
      </c>
      <c r="B1080" s="1">
        <v>46005</v>
      </c>
      <c r="C1080" t="s">
        <v>103</v>
      </c>
      <c r="D1080" t="s">
        <v>2244</v>
      </c>
      <c r="E1080" t="s">
        <v>47</v>
      </c>
      <c r="F1080">
        <v>18</v>
      </c>
      <c r="G1080" t="s">
        <v>70</v>
      </c>
      <c r="H1080" t="s">
        <v>48</v>
      </c>
      <c r="I1080" t="s">
        <v>49</v>
      </c>
      <c r="J1080" t="s">
        <v>33</v>
      </c>
      <c r="K1080" t="s">
        <v>50</v>
      </c>
      <c r="L1080">
        <v>6</v>
      </c>
      <c r="M1080">
        <v>4</v>
      </c>
      <c r="N1080" t="s">
        <v>80</v>
      </c>
      <c r="O1080" t="s">
        <v>81</v>
      </c>
      <c r="P1080" t="s">
        <v>37</v>
      </c>
      <c r="Q1080">
        <v>32562.45</v>
      </c>
      <c r="R1080">
        <v>3911.15</v>
      </c>
      <c r="S1080">
        <v>5</v>
      </c>
      <c r="T1080" t="s">
        <v>38</v>
      </c>
      <c r="U1080" t="s">
        <v>93</v>
      </c>
      <c r="V1080" t="s">
        <v>40</v>
      </c>
      <c r="W1080" t="s">
        <v>101</v>
      </c>
      <c r="X1080" t="s">
        <v>42</v>
      </c>
      <c r="Y1080" t="s">
        <v>113</v>
      </c>
      <c r="Z1080" t="s">
        <v>76</v>
      </c>
      <c r="AA1080" s="9">
        <f>Table1[[#This Row],[Date]]</f>
        <v>46005</v>
      </c>
    </row>
    <row r="1081" spans="1:27" x14ac:dyDescent="0.25">
      <c r="A1081" t="s">
        <v>2245</v>
      </c>
      <c r="B1081" s="1">
        <v>46006</v>
      </c>
      <c r="C1081" t="s">
        <v>59</v>
      </c>
      <c r="D1081" t="s">
        <v>2246</v>
      </c>
      <c r="E1081" t="s">
        <v>91</v>
      </c>
      <c r="F1081">
        <v>51</v>
      </c>
      <c r="G1081" t="s">
        <v>62</v>
      </c>
      <c r="H1081" t="s">
        <v>79</v>
      </c>
      <c r="I1081" t="s">
        <v>49</v>
      </c>
      <c r="J1081" t="s">
        <v>33</v>
      </c>
      <c r="K1081" t="s">
        <v>34</v>
      </c>
      <c r="L1081">
        <v>11</v>
      </c>
      <c r="M1081">
        <v>4</v>
      </c>
      <c r="N1081" t="s">
        <v>35</v>
      </c>
      <c r="O1081" t="s">
        <v>81</v>
      </c>
      <c r="P1081" t="s">
        <v>37</v>
      </c>
      <c r="Q1081">
        <v>40122.85</v>
      </c>
      <c r="R1081">
        <v>3425.23</v>
      </c>
      <c r="S1081">
        <v>4.0999999999999996</v>
      </c>
      <c r="T1081" t="s">
        <v>97</v>
      </c>
      <c r="U1081" t="s">
        <v>93</v>
      </c>
      <c r="V1081" t="s">
        <v>74</v>
      </c>
      <c r="W1081" t="s">
        <v>41</v>
      </c>
      <c r="X1081" t="s">
        <v>57</v>
      </c>
      <c r="Y1081" t="s">
        <v>75</v>
      </c>
      <c r="Z1081" t="s">
        <v>84</v>
      </c>
      <c r="AA1081" s="9">
        <f>Table1[[#This Row],[Date]]</f>
        <v>46006</v>
      </c>
    </row>
    <row r="1082" spans="1:27" x14ac:dyDescent="0.25">
      <c r="A1082" t="s">
        <v>2247</v>
      </c>
      <c r="B1082" s="1">
        <v>46007</v>
      </c>
      <c r="C1082" t="s">
        <v>27</v>
      </c>
      <c r="D1082" t="s">
        <v>2248</v>
      </c>
      <c r="E1082" t="s">
        <v>69</v>
      </c>
      <c r="F1082">
        <v>46</v>
      </c>
      <c r="G1082" t="s">
        <v>70</v>
      </c>
      <c r="H1082" t="s">
        <v>79</v>
      </c>
      <c r="I1082" t="s">
        <v>49</v>
      </c>
      <c r="J1082" t="s">
        <v>33</v>
      </c>
      <c r="K1082" t="s">
        <v>34</v>
      </c>
      <c r="L1082">
        <v>11</v>
      </c>
      <c r="M1082">
        <v>2</v>
      </c>
      <c r="N1082" t="s">
        <v>51</v>
      </c>
      <c r="O1082" t="s">
        <v>36</v>
      </c>
      <c r="P1082" t="s">
        <v>82</v>
      </c>
      <c r="Q1082">
        <v>11066.85</v>
      </c>
      <c r="R1082">
        <v>3357.67</v>
      </c>
      <c r="S1082">
        <v>2.1</v>
      </c>
      <c r="T1082" t="s">
        <v>64</v>
      </c>
      <c r="U1082" t="s">
        <v>87</v>
      </c>
      <c r="V1082" t="s">
        <v>74</v>
      </c>
      <c r="W1082" t="s">
        <v>56</v>
      </c>
      <c r="X1082" t="s">
        <v>42</v>
      </c>
      <c r="Y1082" t="s">
        <v>66</v>
      </c>
      <c r="Z1082" t="s">
        <v>84</v>
      </c>
      <c r="AA1082" s="9">
        <f>Table1[[#This Row],[Date]]</f>
        <v>46007</v>
      </c>
    </row>
    <row r="1083" spans="1:27" x14ac:dyDescent="0.25">
      <c r="A1083" t="s">
        <v>2249</v>
      </c>
      <c r="B1083" s="1">
        <v>46008</v>
      </c>
      <c r="C1083" t="s">
        <v>59</v>
      </c>
      <c r="D1083" t="s">
        <v>2250</v>
      </c>
      <c r="E1083" t="s">
        <v>29</v>
      </c>
      <c r="F1083">
        <v>65</v>
      </c>
      <c r="G1083" t="s">
        <v>62</v>
      </c>
      <c r="H1083" t="s">
        <v>4088</v>
      </c>
      <c r="I1083" t="s">
        <v>49</v>
      </c>
      <c r="J1083" t="s">
        <v>33</v>
      </c>
      <c r="K1083" t="s">
        <v>118</v>
      </c>
      <c r="L1083">
        <v>12</v>
      </c>
      <c r="M1083">
        <v>5</v>
      </c>
      <c r="N1083" t="s">
        <v>80</v>
      </c>
      <c r="O1083" t="s">
        <v>81</v>
      </c>
      <c r="P1083" t="s">
        <v>63</v>
      </c>
      <c r="Q1083">
        <v>12962.08</v>
      </c>
      <c r="R1083">
        <v>745.21</v>
      </c>
      <c r="S1083">
        <v>2.1</v>
      </c>
      <c r="T1083" t="s">
        <v>64</v>
      </c>
      <c r="U1083" t="s">
        <v>39</v>
      </c>
      <c r="V1083" t="s">
        <v>83</v>
      </c>
      <c r="W1083" t="s">
        <v>56</v>
      </c>
      <c r="X1083" t="s">
        <v>42</v>
      </c>
      <c r="Y1083" t="s">
        <v>4089</v>
      </c>
      <c r="Z1083" t="s">
        <v>4089</v>
      </c>
      <c r="AA1083" s="9">
        <f>Table1[[#This Row],[Date]]</f>
        <v>46008</v>
      </c>
    </row>
    <row r="1084" spans="1:27" x14ac:dyDescent="0.25">
      <c r="A1084" t="s">
        <v>2251</v>
      </c>
      <c r="B1084" s="1">
        <v>46009</v>
      </c>
      <c r="C1084" t="s">
        <v>59</v>
      </c>
      <c r="D1084" t="s">
        <v>2252</v>
      </c>
      <c r="E1084" t="s">
        <v>69</v>
      </c>
      <c r="F1084">
        <v>64</v>
      </c>
      <c r="G1084" t="s">
        <v>62</v>
      </c>
      <c r="H1084" t="s">
        <v>4088</v>
      </c>
      <c r="I1084" t="s">
        <v>49</v>
      </c>
      <c r="J1084" t="s">
        <v>33</v>
      </c>
      <c r="K1084" t="s">
        <v>118</v>
      </c>
      <c r="L1084">
        <v>9</v>
      </c>
      <c r="M1084">
        <v>1</v>
      </c>
      <c r="N1084" t="s">
        <v>35</v>
      </c>
      <c r="O1084" t="s">
        <v>52</v>
      </c>
      <c r="P1084" t="s">
        <v>53</v>
      </c>
      <c r="Q1084">
        <v>28005.63</v>
      </c>
      <c r="R1084">
        <v>1730.64</v>
      </c>
      <c r="S1084">
        <v>2.2999999999999998</v>
      </c>
      <c r="T1084" t="s">
        <v>97</v>
      </c>
      <c r="U1084" t="s">
        <v>39</v>
      </c>
      <c r="V1084" t="s">
        <v>83</v>
      </c>
      <c r="W1084" t="s">
        <v>101</v>
      </c>
      <c r="X1084" t="s">
        <v>42</v>
      </c>
      <c r="Y1084" t="s">
        <v>66</v>
      </c>
      <c r="Z1084" t="s">
        <v>84</v>
      </c>
      <c r="AA1084" s="9">
        <f>Table1[[#This Row],[Date]]</f>
        <v>46009</v>
      </c>
    </row>
    <row r="1085" spans="1:27" x14ac:dyDescent="0.25">
      <c r="A1085" t="s">
        <v>2253</v>
      </c>
      <c r="B1085" s="1">
        <v>46010</v>
      </c>
      <c r="C1085" t="s">
        <v>45</v>
      </c>
      <c r="D1085" t="s">
        <v>2254</v>
      </c>
      <c r="E1085" t="s">
        <v>91</v>
      </c>
      <c r="F1085">
        <v>30</v>
      </c>
      <c r="G1085" t="s">
        <v>30</v>
      </c>
      <c r="H1085" t="s">
        <v>48</v>
      </c>
      <c r="I1085" t="s">
        <v>49</v>
      </c>
      <c r="J1085" t="s">
        <v>33</v>
      </c>
      <c r="K1085" t="s">
        <v>50</v>
      </c>
      <c r="L1085">
        <v>8</v>
      </c>
      <c r="M1085">
        <v>4</v>
      </c>
      <c r="N1085" t="s">
        <v>80</v>
      </c>
      <c r="O1085" t="s">
        <v>73</v>
      </c>
      <c r="P1085" t="s">
        <v>53</v>
      </c>
      <c r="Q1085">
        <v>11298.05</v>
      </c>
      <c r="R1085">
        <v>214.56</v>
      </c>
      <c r="S1085">
        <v>4.4000000000000004</v>
      </c>
      <c r="T1085" t="s">
        <v>92</v>
      </c>
      <c r="U1085" t="s">
        <v>87</v>
      </c>
      <c r="V1085" t="s">
        <v>55</v>
      </c>
      <c r="W1085" t="s">
        <v>56</v>
      </c>
      <c r="X1085" t="s">
        <v>57</v>
      </c>
      <c r="Y1085" t="s">
        <v>66</v>
      </c>
      <c r="Z1085" t="s">
        <v>88</v>
      </c>
      <c r="AA1085" s="9">
        <f>Table1[[#This Row],[Date]]</f>
        <v>46010</v>
      </c>
    </row>
    <row r="1086" spans="1:27" x14ac:dyDescent="0.25">
      <c r="A1086" t="s">
        <v>2255</v>
      </c>
      <c r="B1086" s="1">
        <v>46011</v>
      </c>
      <c r="C1086" t="s">
        <v>103</v>
      </c>
      <c r="D1086" t="s">
        <v>2256</v>
      </c>
      <c r="E1086" t="s">
        <v>61</v>
      </c>
      <c r="F1086">
        <v>65</v>
      </c>
      <c r="G1086" t="s">
        <v>70</v>
      </c>
      <c r="H1086" t="s">
        <v>31</v>
      </c>
      <c r="I1086" t="s">
        <v>32</v>
      </c>
      <c r="J1086" t="s">
        <v>33</v>
      </c>
      <c r="K1086" t="s">
        <v>100</v>
      </c>
      <c r="L1086">
        <v>9</v>
      </c>
      <c r="M1086">
        <v>4</v>
      </c>
      <c r="N1086" t="s">
        <v>51</v>
      </c>
      <c r="O1086" t="s">
        <v>73</v>
      </c>
      <c r="P1086" t="s">
        <v>37</v>
      </c>
      <c r="Q1086">
        <v>32844.769999999997</v>
      </c>
      <c r="R1086">
        <v>3597.38</v>
      </c>
      <c r="S1086">
        <v>1.1000000000000001</v>
      </c>
      <c r="T1086" t="s">
        <v>54</v>
      </c>
      <c r="U1086" t="s">
        <v>39</v>
      </c>
      <c r="V1086" t="s">
        <v>83</v>
      </c>
      <c r="W1086" t="s">
        <v>41</v>
      </c>
      <c r="X1086" t="s">
        <v>42</v>
      </c>
      <c r="Y1086" t="s">
        <v>4089</v>
      </c>
      <c r="Z1086" t="s">
        <v>88</v>
      </c>
      <c r="AA1086" s="9">
        <f>Table1[[#This Row],[Date]]</f>
        <v>46011</v>
      </c>
    </row>
    <row r="1087" spans="1:27" x14ac:dyDescent="0.25">
      <c r="A1087" t="s">
        <v>2257</v>
      </c>
      <c r="B1087" s="1">
        <v>46012</v>
      </c>
      <c r="C1087" t="s">
        <v>59</v>
      </c>
      <c r="D1087" t="s">
        <v>2258</v>
      </c>
      <c r="E1087" t="s">
        <v>61</v>
      </c>
      <c r="F1087">
        <v>66</v>
      </c>
      <c r="G1087" t="s">
        <v>30</v>
      </c>
      <c r="H1087" t="s">
        <v>4087</v>
      </c>
      <c r="I1087" t="s">
        <v>32</v>
      </c>
      <c r="J1087" t="s">
        <v>33</v>
      </c>
      <c r="K1087" t="s">
        <v>71</v>
      </c>
      <c r="L1087">
        <v>13</v>
      </c>
      <c r="M1087">
        <v>1</v>
      </c>
      <c r="N1087" t="s">
        <v>72</v>
      </c>
      <c r="O1087" t="s">
        <v>73</v>
      </c>
      <c r="P1087" t="s">
        <v>82</v>
      </c>
      <c r="Q1087">
        <v>16707.7</v>
      </c>
      <c r="R1087">
        <v>4762.93</v>
      </c>
      <c r="S1087">
        <v>1.9</v>
      </c>
      <c r="T1087" t="s">
        <v>54</v>
      </c>
      <c r="U1087" t="s">
        <v>65</v>
      </c>
      <c r="V1087" t="s">
        <v>74</v>
      </c>
      <c r="W1087" t="s">
        <v>41</v>
      </c>
      <c r="X1087" t="s">
        <v>42</v>
      </c>
      <c r="Y1087" t="s">
        <v>66</v>
      </c>
      <c r="Z1087" t="s">
        <v>84</v>
      </c>
      <c r="AA1087" s="9">
        <f>Table1[[#This Row],[Date]]</f>
        <v>46012</v>
      </c>
    </row>
    <row r="1088" spans="1:27" x14ac:dyDescent="0.25">
      <c r="A1088" t="s">
        <v>2259</v>
      </c>
      <c r="B1088" s="1">
        <v>46013</v>
      </c>
      <c r="C1088" t="s">
        <v>59</v>
      </c>
      <c r="D1088" t="s">
        <v>2260</v>
      </c>
      <c r="E1088" t="s">
        <v>61</v>
      </c>
      <c r="F1088">
        <v>46</v>
      </c>
      <c r="G1088" t="s">
        <v>70</v>
      </c>
      <c r="H1088" t="s">
        <v>31</v>
      </c>
      <c r="I1088" t="s">
        <v>32</v>
      </c>
      <c r="J1088" t="s">
        <v>33</v>
      </c>
      <c r="K1088" t="s">
        <v>100</v>
      </c>
      <c r="L1088">
        <v>9</v>
      </c>
      <c r="M1088">
        <v>1</v>
      </c>
      <c r="N1088" t="s">
        <v>80</v>
      </c>
      <c r="O1088" t="s">
        <v>81</v>
      </c>
      <c r="P1088" t="s">
        <v>82</v>
      </c>
      <c r="Q1088">
        <v>40202.03</v>
      </c>
      <c r="R1088">
        <v>1320.55</v>
      </c>
      <c r="S1088">
        <v>4.5999999999999996</v>
      </c>
      <c r="T1088" t="s">
        <v>38</v>
      </c>
      <c r="U1088" t="s">
        <v>93</v>
      </c>
      <c r="V1088" t="s">
        <v>55</v>
      </c>
      <c r="W1088" t="s">
        <v>56</v>
      </c>
      <c r="X1088" t="s">
        <v>42</v>
      </c>
      <c r="Y1088" t="s">
        <v>113</v>
      </c>
      <c r="Z1088" t="s">
        <v>4089</v>
      </c>
      <c r="AA1088" s="9">
        <f>Table1[[#This Row],[Date]]</f>
        <v>46013</v>
      </c>
    </row>
    <row r="1089" spans="1:27" x14ac:dyDescent="0.25">
      <c r="A1089" t="s">
        <v>2261</v>
      </c>
      <c r="B1089" s="1">
        <v>46014</v>
      </c>
      <c r="C1089" t="s">
        <v>45</v>
      </c>
      <c r="D1089" t="s">
        <v>2262</v>
      </c>
      <c r="E1089" t="s">
        <v>29</v>
      </c>
      <c r="F1089">
        <v>56</v>
      </c>
      <c r="G1089" t="s">
        <v>62</v>
      </c>
      <c r="H1089" t="s">
        <v>79</v>
      </c>
      <c r="I1089" t="s">
        <v>49</v>
      </c>
      <c r="J1089" t="s">
        <v>33</v>
      </c>
      <c r="K1089" t="s">
        <v>34</v>
      </c>
      <c r="L1089">
        <v>8</v>
      </c>
      <c r="M1089">
        <v>4</v>
      </c>
      <c r="N1089" t="s">
        <v>72</v>
      </c>
      <c r="O1089" t="s">
        <v>52</v>
      </c>
      <c r="P1089" t="s">
        <v>82</v>
      </c>
      <c r="Q1089">
        <v>40981.19</v>
      </c>
      <c r="R1089">
        <v>438.48</v>
      </c>
      <c r="S1089">
        <v>3.6</v>
      </c>
      <c r="T1089" t="s">
        <v>92</v>
      </c>
      <c r="U1089" t="s">
        <v>87</v>
      </c>
      <c r="V1089" t="s">
        <v>40</v>
      </c>
      <c r="W1089" t="s">
        <v>41</v>
      </c>
      <c r="X1089" t="s">
        <v>57</v>
      </c>
      <c r="Y1089" t="s">
        <v>113</v>
      </c>
      <c r="Z1089" t="s">
        <v>88</v>
      </c>
      <c r="AA1089" s="9">
        <f>Table1[[#This Row],[Date]]</f>
        <v>46014</v>
      </c>
    </row>
    <row r="1090" spans="1:27" x14ac:dyDescent="0.25">
      <c r="A1090" t="s">
        <v>2263</v>
      </c>
      <c r="B1090" s="1">
        <v>46015</v>
      </c>
      <c r="C1090" t="s">
        <v>45</v>
      </c>
      <c r="D1090" t="s">
        <v>2264</v>
      </c>
      <c r="E1090" t="s">
        <v>47</v>
      </c>
      <c r="F1090">
        <v>41</v>
      </c>
      <c r="G1090" t="s">
        <v>62</v>
      </c>
      <c r="H1090" t="s">
        <v>4088</v>
      </c>
      <c r="I1090" t="s">
        <v>49</v>
      </c>
      <c r="J1090" t="s">
        <v>33</v>
      </c>
      <c r="K1090" t="s">
        <v>118</v>
      </c>
      <c r="L1090">
        <v>3</v>
      </c>
      <c r="M1090">
        <v>2</v>
      </c>
      <c r="N1090" t="s">
        <v>80</v>
      </c>
      <c r="O1090" t="s">
        <v>81</v>
      </c>
      <c r="P1090" t="s">
        <v>82</v>
      </c>
      <c r="Q1090">
        <v>24798.01</v>
      </c>
      <c r="R1090">
        <v>2377.85</v>
      </c>
      <c r="S1090">
        <v>1.9</v>
      </c>
      <c r="T1090" t="s">
        <v>54</v>
      </c>
      <c r="U1090" t="s">
        <v>39</v>
      </c>
      <c r="V1090" t="s">
        <v>74</v>
      </c>
      <c r="W1090" t="s">
        <v>41</v>
      </c>
      <c r="X1090" t="s">
        <v>57</v>
      </c>
      <c r="Y1090" t="s">
        <v>75</v>
      </c>
      <c r="Z1090" t="s">
        <v>84</v>
      </c>
      <c r="AA1090" s="9">
        <f>Table1[[#This Row],[Date]]</f>
        <v>46015</v>
      </c>
    </row>
    <row r="1091" spans="1:27" x14ac:dyDescent="0.25">
      <c r="A1091" t="s">
        <v>2265</v>
      </c>
      <c r="B1091" s="1">
        <v>46016</v>
      </c>
      <c r="C1091" t="s">
        <v>103</v>
      </c>
      <c r="D1091" t="s">
        <v>2266</v>
      </c>
      <c r="E1091" t="s">
        <v>47</v>
      </c>
      <c r="F1091">
        <v>43</v>
      </c>
      <c r="G1091" t="s">
        <v>70</v>
      </c>
      <c r="H1091" t="s">
        <v>48</v>
      </c>
      <c r="I1091" t="s">
        <v>49</v>
      </c>
      <c r="J1091" t="s">
        <v>33</v>
      </c>
      <c r="K1091" t="s">
        <v>50</v>
      </c>
      <c r="L1091">
        <v>12</v>
      </c>
      <c r="M1091">
        <v>1</v>
      </c>
      <c r="N1091" t="s">
        <v>80</v>
      </c>
      <c r="O1091" t="s">
        <v>73</v>
      </c>
      <c r="P1091" t="s">
        <v>82</v>
      </c>
      <c r="Q1091">
        <v>11498.1</v>
      </c>
      <c r="R1091">
        <v>4283.49</v>
      </c>
      <c r="S1091">
        <v>1.9</v>
      </c>
      <c r="T1091" t="s">
        <v>54</v>
      </c>
      <c r="U1091" t="s">
        <v>65</v>
      </c>
      <c r="V1091" t="s">
        <v>40</v>
      </c>
      <c r="W1091" t="s">
        <v>56</v>
      </c>
      <c r="X1091" t="s">
        <v>57</v>
      </c>
      <c r="Y1091" t="s">
        <v>113</v>
      </c>
      <c r="Z1091" t="s">
        <v>94</v>
      </c>
      <c r="AA1091" s="9">
        <f>Table1[[#This Row],[Date]]</f>
        <v>46016</v>
      </c>
    </row>
    <row r="1092" spans="1:27" x14ac:dyDescent="0.25">
      <c r="A1092" t="s">
        <v>2267</v>
      </c>
      <c r="B1092" s="1">
        <v>46017</v>
      </c>
      <c r="C1092" t="s">
        <v>45</v>
      </c>
      <c r="D1092" t="s">
        <v>2268</v>
      </c>
      <c r="E1092" t="s">
        <v>69</v>
      </c>
      <c r="F1092">
        <v>34</v>
      </c>
      <c r="G1092" t="s">
        <v>70</v>
      </c>
      <c r="H1092" t="s">
        <v>31</v>
      </c>
      <c r="I1092" t="s">
        <v>32</v>
      </c>
      <c r="J1092" t="s">
        <v>33</v>
      </c>
      <c r="K1092" t="s">
        <v>100</v>
      </c>
      <c r="L1092">
        <v>10</v>
      </c>
      <c r="M1092">
        <v>5</v>
      </c>
      <c r="N1092" t="s">
        <v>51</v>
      </c>
      <c r="O1092" t="s">
        <v>81</v>
      </c>
      <c r="P1092" t="s">
        <v>63</v>
      </c>
      <c r="Q1092">
        <v>33398.42</v>
      </c>
      <c r="R1092">
        <v>2759.87</v>
      </c>
      <c r="S1092">
        <v>4.5</v>
      </c>
      <c r="T1092" t="s">
        <v>38</v>
      </c>
      <c r="U1092" t="s">
        <v>65</v>
      </c>
      <c r="V1092" t="s">
        <v>74</v>
      </c>
      <c r="W1092" t="s">
        <v>56</v>
      </c>
      <c r="X1092" t="s">
        <v>57</v>
      </c>
      <c r="Y1092" t="s">
        <v>113</v>
      </c>
      <c r="Z1092" t="s">
        <v>88</v>
      </c>
      <c r="AA1092" s="9">
        <f>Table1[[#This Row],[Date]]</f>
        <v>46017</v>
      </c>
    </row>
    <row r="1093" spans="1:27" x14ac:dyDescent="0.25">
      <c r="A1093" t="s">
        <v>2269</v>
      </c>
      <c r="B1093" s="1">
        <v>46018</v>
      </c>
      <c r="C1093" t="s">
        <v>27</v>
      </c>
      <c r="D1093" t="s">
        <v>2270</v>
      </c>
      <c r="E1093" t="s">
        <v>29</v>
      </c>
      <c r="F1093">
        <v>24</v>
      </c>
      <c r="G1093" t="s">
        <v>30</v>
      </c>
      <c r="H1093" t="s">
        <v>48</v>
      </c>
      <c r="I1093" t="s">
        <v>49</v>
      </c>
      <c r="J1093" t="s">
        <v>33</v>
      </c>
      <c r="K1093" t="s">
        <v>50</v>
      </c>
      <c r="L1093">
        <v>14</v>
      </c>
      <c r="M1093">
        <v>5</v>
      </c>
      <c r="N1093" t="s">
        <v>80</v>
      </c>
      <c r="O1093" t="s">
        <v>73</v>
      </c>
      <c r="P1093" t="s">
        <v>63</v>
      </c>
      <c r="Q1093">
        <v>49660.99</v>
      </c>
      <c r="R1093">
        <v>233.89</v>
      </c>
      <c r="S1093">
        <v>4.5999999999999996</v>
      </c>
      <c r="T1093" t="s">
        <v>38</v>
      </c>
      <c r="U1093" t="s">
        <v>39</v>
      </c>
      <c r="V1093" t="s">
        <v>74</v>
      </c>
      <c r="W1093" t="s">
        <v>101</v>
      </c>
      <c r="X1093" t="s">
        <v>57</v>
      </c>
      <c r="Y1093" t="s">
        <v>75</v>
      </c>
      <c r="Z1093" t="s">
        <v>76</v>
      </c>
      <c r="AA1093" s="9">
        <f>Table1[[#This Row],[Date]]</f>
        <v>46018</v>
      </c>
    </row>
    <row r="1094" spans="1:27" x14ac:dyDescent="0.25">
      <c r="A1094" t="s">
        <v>2271</v>
      </c>
      <c r="B1094" s="1">
        <v>46019</v>
      </c>
      <c r="C1094" t="s">
        <v>45</v>
      </c>
      <c r="D1094" t="s">
        <v>2272</v>
      </c>
      <c r="E1094" t="s">
        <v>61</v>
      </c>
      <c r="F1094">
        <v>30</v>
      </c>
      <c r="G1094" t="s">
        <v>70</v>
      </c>
      <c r="H1094" t="s">
        <v>31</v>
      </c>
      <c r="I1094" t="s">
        <v>32</v>
      </c>
      <c r="J1094" t="s">
        <v>33</v>
      </c>
      <c r="K1094" t="s">
        <v>100</v>
      </c>
      <c r="L1094">
        <v>8</v>
      </c>
      <c r="M1094">
        <v>2</v>
      </c>
      <c r="N1094" t="s">
        <v>35</v>
      </c>
      <c r="O1094" t="s">
        <v>36</v>
      </c>
      <c r="P1094" t="s">
        <v>63</v>
      </c>
      <c r="Q1094">
        <v>32261.77</v>
      </c>
      <c r="R1094">
        <v>4871.3599999999997</v>
      </c>
      <c r="S1094">
        <v>2</v>
      </c>
      <c r="T1094" t="s">
        <v>64</v>
      </c>
      <c r="U1094" t="s">
        <v>39</v>
      </c>
      <c r="V1094" t="s">
        <v>55</v>
      </c>
      <c r="W1094" t="s">
        <v>101</v>
      </c>
      <c r="X1094" t="s">
        <v>42</v>
      </c>
      <c r="Y1094" t="s">
        <v>43</v>
      </c>
      <c r="Z1094" t="s">
        <v>88</v>
      </c>
      <c r="AA1094" s="9">
        <f>Table1[[#This Row],[Date]]</f>
        <v>46019</v>
      </c>
    </row>
    <row r="1095" spans="1:27" x14ac:dyDescent="0.25">
      <c r="A1095" t="s">
        <v>2273</v>
      </c>
      <c r="B1095" s="1">
        <v>46020</v>
      </c>
      <c r="C1095" t="s">
        <v>27</v>
      </c>
      <c r="D1095" t="s">
        <v>2274</v>
      </c>
      <c r="E1095" t="s">
        <v>61</v>
      </c>
      <c r="F1095">
        <v>22</v>
      </c>
      <c r="G1095" t="s">
        <v>70</v>
      </c>
      <c r="H1095" t="s">
        <v>79</v>
      </c>
      <c r="I1095" t="s">
        <v>49</v>
      </c>
      <c r="J1095" t="s">
        <v>33</v>
      </c>
      <c r="K1095" t="s">
        <v>34</v>
      </c>
      <c r="L1095">
        <v>13</v>
      </c>
      <c r="M1095">
        <v>3</v>
      </c>
      <c r="N1095" t="s">
        <v>35</v>
      </c>
      <c r="O1095" t="s">
        <v>73</v>
      </c>
      <c r="P1095" t="s">
        <v>53</v>
      </c>
      <c r="Q1095">
        <v>4681.41</v>
      </c>
      <c r="R1095">
        <v>4143.25</v>
      </c>
      <c r="S1095">
        <v>2.7</v>
      </c>
      <c r="T1095" t="s">
        <v>64</v>
      </c>
      <c r="U1095" t="s">
        <v>87</v>
      </c>
      <c r="V1095" t="s">
        <v>55</v>
      </c>
      <c r="W1095" t="s">
        <v>41</v>
      </c>
      <c r="X1095" t="s">
        <v>42</v>
      </c>
      <c r="Y1095" t="s">
        <v>4089</v>
      </c>
      <c r="Z1095" t="s">
        <v>84</v>
      </c>
      <c r="AA1095" s="9">
        <f>Table1[[#This Row],[Date]]</f>
        <v>46020</v>
      </c>
    </row>
    <row r="1096" spans="1:27" x14ac:dyDescent="0.25">
      <c r="A1096" t="s">
        <v>2275</v>
      </c>
      <c r="B1096" s="1">
        <v>46021</v>
      </c>
      <c r="C1096" t="s">
        <v>103</v>
      </c>
      <c r="D1096" t="s">
        <v>2276</v>
      </c>
      <c r="E1096" t="s">
        <v>91</v>
      </c>
      <c r="F1096">
        <v>43</v>
      </c>
      <c r="G1096" t="s">
        <v>70</v>
      </c>
      <c r="H1096" t="s">
        <v>4087</v>
      </c>
      <c r="I1096" t="s">
        <v>32</v>
      </c>
      <c r="J1096" t="s">
        <v>33</v>
      </c>
      <c r="K1096" t="s">
        <v>71</v>
      </c>
      <c r="L1096">
        <v>12</v>
      </c>
      <c r="M1096">
        <v>2</v>
      </c>
      <c r="N1096" t="s">
        <v>72</v>
      </c>
      <c r="O1096" t="s">
        <v>36</v>
      </c>
      <c r="P1096" t="s">
        <v>63</v>
      </c>
      <c r="Q1096">
        <v>3812.82</v>
      </c>
      <c r="R1096">
        <v>657.97</v>
      </c>
      <c r="S1096">
        <v>4.3</v>
      </c>
      <c r="T1096" t="s">
        <v>92</v>
      </c>
      <c r="U1096" t="s">
        <v>39</v>
      </c>
      <c r="V1096" t="s">
        <v>83</v>
      </c>
      <c r="W1096" t="s">
        <v>56</v>
      </c>
      <c r="X1096" t="s">
        <v>42</v>
      </c>
      <c r="Y1096" t="s">
        <v>113</v>
      </c>
      <c r="Z1096" t="s">
        <v>84</v>
      </c>
      <c r="AA1096" s="9">
        <f>Table1[[#This Row],[Date]]</f>
        <v>46021</v>
      </c>
    </row>
    <row r="1097" spans="1:27" x14ac:dyDescent="0.25">
      <c r="A1097" t="s">
        <v>2277</v>
      </c>
      <c r="B1097" s="1">
        <v>46022</v>
      </c>
      <c r="C1097" t="s">
        <v>103</v>
      </c>
      <c r="D1097" t="s">
        <v>2278</v>
      </c>
      <c r="E1097" t="s">
        <v>91</v>
      </c>
      <c r="F1097">
        <v>66</v>
      </c>
      <c r="G1097" t="s">
        <v>30</v>
      </c>
      <c r="H1097" t="s">
        <v>48</v>
      </c>
      <c r="I1097" t="s">
        <v>49</v>
      </c>
      <c r="J1097" t="s">
        <v>33</v>
      </c>
      <c r="K1097" t="s">
        <v>50</v>
      </c>
      <c r="L1097">
        <v>7</v>
      </c>
      <c r="M1097">
        <v>4</v>
      </c>
      <c r="N1097" t="s">
        <v>72</v>
      </c>
      <c r="O1097" t="s">
        <v>36</v>
      </c>
      <c r="P1097" t="s">
        <v>82</v>
      </c>
      <c r="Q1097">
        <v>18057.009999999998</v>
      </c>
      <c r="R1097">
        <v>4608.99</v>
      </c>
      <c r="S1097">
        <v>4.0999999999999996</v>
      </c>
      <c r="T1097" t="s">
        <v>92</v>
      </c>
      <c r="U1097" t="s">
        <v>87</v>
      </c>
      <c r="V1097" t="s">
        <v>74</v>
      </c>
      <c r="W1097" t="s">
        <v>41</v>
      </c>
      <c r="X1097" t="s">
        <v>42</v>
      </c>
      <c r="Y1097" t="s">
        <v>75</v>
      </c>
      <c r="Z1097" t="s">
        <v>84</v>
      </c>
      <c r="AA1097" s="9">
        <f>Table1[[#This Row],[Date]]</f>
        <v>46022</v>
      </c>
    </row>
    <row r="1098" spans="1:27" x14ac:dyDescent="0.25">
      <c r="A1098" t="s">
        <v>2279</v>
      </c>
      <c r="B1098" s="1">
        <v>46023</v>
      </c>
      <c r="C1098" t="s">
        <v>103</v>
      </c>
      <c r="D1098" t="s">
        <v>2280</v>
      </c>
      <c r="E1098" t="s">
        <v>61</v>
      </c>
      <c r="F1098">
        <v>20</v>
      </c>
      <c r="G1098" t="s">
        <v>70</v>
      </c>
      <c r="H1098" t="s">
        <v>48</v>
      </c>
      <c r="I1098" t="s">
        <v>49</v>
      </c>
      <c r="J1098" t="s">
        <v>33</v>
      </c>
      <c r="K1098" t="s">
        <v>50</v>
      </c>
      <c r="L1098">
        <v>10</v>
      </c>
      <c r="M1098">
        <v>3</v>
      </c>
      <c r="N1098" t="s">
        <v>35</v>
      </c>
      <c r="O1098" t="s">
        <v>36</v>
      </c>
      <c r="P1098" t="s">
        <v>82</v>
      </c>
      <c r="Q1098">
        <v>12201.84</v>
      </c>
      <c r="R1098">
        <v>2253.44</v>
      </c>
      <c r="S1098">
        <v>4.3</v>
      </c>
      <c r="T1098" t="s">
        <v>92</v>
      </c>
      <c r="U1098" t="s">
        <v>93</v>
      </c>
      <c r="V1098" t="s">
        <v>74</v>
      </c>
      <c r="W1098" t="s">
        <v>56</v>
      </c>
      <c r="X1098" t="s">
        <v>57</v>
      </c>
      <c r="Y1098" t="s">
        <v>66</v>
      </c>
      <c r="Z1098" t="s">
        <v>4089</v>
      </c>
      <c r="AA1098" s="9">
        <f>Table1[[#This Row],[Date]]</f>
        <v>46023</v>
      </c>
    </row>
    <row r="1099" spans="1:27" x14ac:dyDescent="0.25">
      <c r="A1099" t="s">
        <v>2281</v>
      </c>
      <c r="B1099" s="1">
        <v>46024</v>
      </c>
      <c r="C1099" t="s">
        <v>103</v>
      </c>
      <c r="D1099" t="s">
        <v>2282</v>
      </c>
      <c r="E1099" t="s">
        <v>61</v>
      </c>
      <c r="F1099">
        <v>24</v>
      </c>
      <c r="G1099" t="s">
        <v>62</v>
      </c>
      <c r="H1099" t="s">
        <v>4087</v>
      </c>
      <c r="I1099" t="s">
        <v>32</v>
      </c>
      <c r="J1099" t="s">
        <v>33</v>
      </c>
      <c r="K1099" t="s">
        <v>71</v>
      </c>
      <c r="L1099">
        <v>14</v>
      </c>
      <c r="M1099">
        <v>4</v>
      </c>
      <c r="N1099" t="s">
        <v>72</v>
      </c>
      <c r="O1099" t="s">
        <v>73</v>
      </c>
      <c r="P1099" t="s">
        <v>53</v>
      </c>
      <c r="Q1099">
        <v>41213.410000000003</v>
      </c>
      <c r="R1099">
        <v>1859.49</v>
      </c>
      <c r="S1099">
        <v>3.1</v>
      </c>
      <c r="T1099" t="s">
        <v>64</v>
      </c>
      <c r="U1099" t="s">
        <v>65</v>
      </c>
      <c r="V1099" t="s">
        <v>55</v>
      </c>
      <c r="W1099" t="s">
        <v>41</v>
      </c>
      <c r="X1099" t="s">
        <v>42</v>
      </c>
      <c r="Y1099" t="s">
        <v>66</v>
      </c>
      <c r="Z1099" t="s">
        <v>4089</v>
      </c>
      <c r="AA1099" s="9">
        <f>Table1[[#This Row],[Date]]</f>
        <v>46024</v>
      </c>
    </row>
    <row r="1100" spans="1:27" x14ac:dyDescent="0.25">
      <c r="A1100" t="s">
        <v>2283</v>
      </c>
      <c r="B1100" s="1">
        <v>46025</v>
      </c>
      <c r="C1100" t="s">
        <v>103</v>
      </c>
      <c r="D1100" t="s">
        <v>2284</v>
      </c>
      <c r="E1100" t="s">
        <v>29</v>
      </c>
      <c r="F1100">
        <v>66</v>
      </c>
      <c r="G1100" t="s">
        <v>30</v>
      </c>
      <c r="H1100" t="s">
        <v>48</v>
      </c>
      <c r="I1100" t="s">
        <v>49</v>
      </c>
      <c r="J1100" t="s">
        <v>33</v>
      </c>
      <c r="K1100" t="s">
        <v>50</v>
      </c>
      <c r="L1100">
        <v>2</v>
      </c>
      <c r="M1100">
        <v>5</v>
      </c>
      <c r="N1100" t="s">
        <v>72</v>
      </c>
      <c r="O1100" t="s">
        <v>52</v>
      </c>
      <c r="P1100" t="s">
        <v>53</v>
      </c>
      <c r="Q1100">
        <v>42705.87</v>
      </c>
      <c r="R1100">
        <v>2305.27</v>
      </c>
      <c r="S1100">
        <v>4.5999999999999996</v>
      </c>
      <c r="T1100" t="s">
        <v>38</v>
      </c>
      <c r="U1100" t="s">
        <v>87</v>
      </c>
      <c r="V1100" t="s">
        <v>40</v>
      </c>
      <c r="W1100" t="s">
        <v>41</v>
      </c>
      <c r="X1100" t="s">
        <v>57</v>
      </c>
      <c r="Y1100" t="s">
        <v>113</v>
      </c>
      <c r="Z1100" t="s">
        <v>94</v>
      </c>
      <c r="AA1100" s="9">
        <f>Table1[[#This Row],[Date]]</f>
        <v>46025</v>
      </c>
    </row>
    <row r="1101" spans="1:27" x14ac:dyDescent="0.25">
      <c r="A1101" t="s">
        <v>2285</v>
      </c>
      <c r="B1101" s="1">
        <v>46026</v>
      </c>
      <c r="C1101" t="s">
        <v>27</v>
      </c>
      <c r="D1101" t="s">
        <v>2286</v>
      </c>
      <c r="E1101" t="s">
        <v>47</v>
      </c>
      <c r="F1101">
        <v>56</v>
      </c>
      <c r="G1101" t="s">
        <v>30</v>
      </c>
      <c r="H1101" t="s">
        <v>48</v>
      </c>
      <c r="I1101" t="s">
        <v>49</v>
      </c>
      <c r="J1101" t="s">
        <v>33</v>
      </c>
      <c r="K1101" t="s">
        <v>50</v>
      </c>
      <c r="L1101">
        <v>12</v>
      </c>
      <c r="M1101">
        <v>1</v>
      </c>
      <c r="N1101" t="s">
        <v>35</v>
      </c>
      <c r="O1101" t="s">
        <v>73</v>
      </c>
      <c r="P1101" t="s">
        <v>37</v>
      </c>
      <c r="Q1101">
        <v>15155.08</v>
      </c>
      <c r="R1101">
        <v>4172.8599999999997</v>
      </c>
      <c r="S1101">
        <v>2.2999999999999998</v>
      </c>
      <c r="T1101" t="s">
        <v>64</v>
      </c>
      <c r="U1101" t="s">
        <v>65</v>
      </c>
      <c r="V1101" t="s">
        <v>83</v>
      </c>
      <c r="W1101" t="s">
        <v>41</v>
      </c>
      <c r="X1101" t="s">
        <v>57</v>
      </c>
      <c r="Y1101" t="s">
        <v>4089</v>
      </c>
      <c r="Z1101" t="s">
        <v>94</v>
      </c>
      <c r="AA1101" s="9">
        <f>Table1[[#This Row],[Date]]</f>
        <v>46026</v>
      </c>
    </row>
    <row r="1102" spans="1:27" x14ac:dyDescent="0.25">
      <c r="A1102" t="s">
        <v>2287</v>
      </c>
      <c r="B1102" s="1">
        <v>46027</v>
      </c>
      <c r="C1102" t="s">
        <v>27</v>
      </c>
      <c r="D1102" t="s">
        <v>2288</v>
      </c>
      <c r="E1102" t="s">
        <v>91</v>
      </c>
      <c r="F1102">
        <v>18</v>
      </c>
      <c r="G1102" t="s">
        <v>62</v>
      </c>
      <c r="H1102" t="s">
        <v>31</v>
      </c>
      <c r="I1102" t="s">
        <v>32</v>
      </c>
      <c r="J1102" t="s">
        <v>33</v>
      </c>
      <c r="K1102" t="s">
        <v>100</v>
      </c>
      <c r="L1102">
        <v>3</v>
      </c>
      <c r="M1102">
        <v>4</v>
      </c>
      <c r="N1102" t="s">
        <v>35</v>
      </c>
      <c r="O1102" t="s">
        <v>81</v>
      </c>
      <c r="P1102" t="s">
        <v>53</v>
      </c>
      <c r="Q1102">
        <v>18305.3</v>
      </c>
      <c r="R1102">
        <v>3297.4</v>
      </c>
      <c r="S1102">
        <v>1.6</v>
      </c>
      <c r="T1102" t="s">
        <v>54</v>
      </c>
      <c r="U1102" t="s">
        <v>93</v>
      </c>
      <c r="V1102" t="s">
        <v>74</v>
      </c>
      <c r="W1102" t="s">
        <v>101</v>
      </c>
      <c r="X1102" t="s">
        <v>57</v>
      </c>
      <c r="Y1102" t="s">
        <v>75</v>
      </c>
      <c r="Z1102" t="s">
        <v>88</v>
      </c>
      <c r="AA1102" s="9">
        <f>Table1[[#This Row],[Date]]</f>
        <v>46027</v>
      </c>
    </row>
    <row r="1103" spans="1:27" x14ac:dyDescent="0.25">
      <c r="A1103" t="s">
        <v>2289</v>
      </c>
      <c r="B1103" s="1">
        <v>46028</v>
      </c>
      <c r="C1103" t="s">
        <v>103</v>
      </c>
      <c r="D1103" t="s">
        <v>2290</v>
      </c>
      <c r="E1103" t="s">
        <v>47</v>
      </c>
      <c r="F1103">
        <v>66</v>
      </c>
      <c r="G1103" t="s">
        <v>62</v>
      </c>
      <c r="H1103" t="s">
        <v>31</v>
      </c>
      <c r="I1103" t="s">
        <v>32</v>
      </c>
      <c r="J1103" t="s">
        <v>33</v>
      </c>
      <c r="K1103" t="s">
        <v>100</v>
      </c>
      <c r="L1103">
        <v>14</v>
      </c>
      <c r="M1103">
        <v>5</v>
      </c>
      <c r="N1103" t="s">
        <v>35</v>
      </c>
      <c r="O1103" t="s">
        <v>81</v>
      </c>
      <c r="P1103" t="s">
        <v>37</v>
      </c>
      <c r="Q1103">
        <v>14103.61</v>
      </c>
      <c r="R1103">
        <v>296.24</v>
      </c>
      <c r="S1103">
        <v>3.8</v>
      </c>
      <c r="T1103" t="s">
        <v>97</v>
      </c>
      <c r="U1103" t="s">
        <v>39</v>
      </c>
      <c r="V1103" t="s">
        <v>55</v>
      </c>
      <c r="W1103" t="s">
        <v>56</v>
      </c>
      <c r="X1103" t="s">
        <v>42</v>
      </c>
      <c r="Y1103" t="s">
        <v>75</v>
      </c>
      <c r="Z1103" t="s">
        <v>84</v>
      </c>
      <c r="AA1103" s="9">
        <f>Table1[[#This Row],[Date]]</f>
        <v>46028</v>
      </c>
    </row>
    <row r="1104" spans="1:27" x14ac:dyDescent="0.25">
      <c r="A1104" t="s">
        <v>2291</v>
      </c>
      <c r="B1104" s="1">
        <v>46029</v>
      </c>
      <c r="C1104" t="s">
        <v>45</v>
      </c>
      <c r="D1104" t="s">
        <v>2292</v>
      </c>
      <c r="E1104" t="s">
        <v>29</v>
      </c>
      <c r="F1104">
        <v>34</v>
      </c>
      <c r="G1104" t="s">
        <v>62</v>
      </c>
      <c r="H1104" t="s">
        <v>4087</v>
      </c>
      <c r="I1104" t="s">
        <v>32</v>
      </c>
      <c r="J1104" t="s">
        <v>33</v>
      </c>
      <c r="K1104" t="s">
        <v>71</v>
      </c>
      <c r="L1104">
        <v>2</v>
      </c>
      <c r="M1104">
        <v>2</v>
      </c>
      <c r="N1104" t="s">
        <v>51</v>
      </c>
      <c r="O1104" t="s">
        <v>52</v>
      </c>
      <c r="P1104" t="s">
        <v>63</v>
      </c>
      <c r="Q1104">
        <v>45693.98</v>
      </c>
      <c r="R1104">
        <v>4788.0200000000004</v>
      </c>
      <c r="S1104">
        <v>3.2</v>
      </c>
      <c r="T1104" t="s">
        <v>64</v>
      </c>
      <c r="U1104" t="s">
        <v>87</v>
      </c>
      <c r="V1104" t="s">
        <v>74</v>
      </c>
      <c r="W1104" t="s">
        <v>41</v>
      </c>
      <c r="X1104" t="s">
        <v>57</v>
      </c>
      <c r="Y1104" t="s">
        <v>75</v>
      </c>
      <c r="Z1104" t="s">
        <v>94</v>
      </c>
      <c r="AA1104" s="9">
        <f>Table1[[#This Row],[Date]]</f>
        <v>46029</v>
      </c>
    </row>
    <row r="1105" spans="1:27" x14ac:dyDescent="0.25">
      <c r="A1105" t="s">
        <v>2293</v>
      </c>
      <c r="B1105" s="1">
        <v>46030</v>
      </c>
      <c r="C1105" t="s">
        <v>59</v>
      </c>
      <c r="D1105" t="s">
        <v>2294</v>
      </c>
      <c r="E1105" t="s">
        <v>61</v>
      </c>
      <c r="F1105">
        <v>60</v>
      </c>
      <c r="G1105" t="s">
        <v>70</v>
      </c>
      <c r="H1105" t="s">
        <v>79</v>
      </c>
      <c r="I1105" t="s">
        <v>49</v>
      </c>
      <c r="J1105" t="s">
        <v>33</v>
      </c>
      <c r="K1105" t="s">
        <v>34</v>
      </c>
      <c r="L1105">
        <v>11</v>
      </c>
      <c r="M1105">
        <v>4</v>
      </c>
      <c r="N1105" t="s">
        <v>51</v>
      </c>
      <c r="O1105" t="s">
        <v>52</v>
      </c>
      <c r="P1105" t="s">
        <v>82</v>
      </c>
      <c r="Q1105">
        <v>26624.52</v>
      </c>
      <c r="R1105">
        <v>738.92</v>
      </c>
      <c r="S1105">
        <v>4.4000000000000004</v>
      </c>
      <c r="T1105" t="s">
        <v>92</v>
      </c>
      <c r="U1105" t="s">
        <v>39</v>
      </c>
      <c r="V1105" t="s">
        <v>55</v>
      </c>
      <c r="W1105" t="s">
        <v>101</v>
      </c>
      <c r="X1105" t="s">
        <v>42</v>
      </c>
      <c r="Y1105" t="s">
        <v>75</v>
      </c>
      <c r="Z1105" t="s">
        <v>84</v>
      </c>
      <c r="AA1105" s="9">
        <f>Table1[[#This Row],[Date]]</f>
        <v>46030</v>
      </c>
    </row>
    <row r="1106" spans="1:27" x14ac:dyDescent="0.25">
      <c r="A1106" t="s">
        <v>2295</v>
      </c>
      <c r="B1106" s="1">
        <v>46031</v>
      </c>
      <c r="C1106" t="s">
        <v>103</v>
      </c>
      <c r="D1106" t="s">
        <v>2296</v>
      </c>
      <c r="E1106" t="s">
        <v>47</v>
      </c>
      <c r="F1106">
        <v>42</v>
      </c>
      <c r="G1106" t="s">
        <v>62</v>
      </c>
      <c r="H1106" t="s">
        <v>48</v>
      </c>
      <c r="I1106" t="s">
        <v>49</v>
      </c>
      <c r="J1106" t="s">
        <v>33</v>
      </c>
      <c r="K1106" t="s">
        <v>50</v>
      </c>
      <c r="L1106">
        <v>13</v>
      </c>
      <c r="M1106">
        <v>5</v>
      </c>
      <c r="N1106" t="s">
        <v>35</v>
      </c>
      <c r="O1106" t="s">
        <v>52</v>
      </c>
      <c r="P1106" t="s">
        <v>37</v>
      </c>
      <c r="Q1106">
        <v>33838.44</v>
      </c>
      <c r="R1106">
        <v>3727.84</v>
      </c>
      <c r="S1106">
        <v>1.3</v>
      </c>
      <c r="T1106" t="s">
        <v>54</v>
      </c>
      <c r="U1106" t="s">
        <v>65</v>
      </c>
      <c r="V1106" t="s">
        <v>83</v>
      </c>
      <c r="W1106" t="s">
        <v>41</v>
      </c>
      <c r="X1106" t="s">
        <v>57</v>
      </c>
      <c r="Y1106" t="s">
        <v>75</v>
      </c>
      <c r="Z1106" t="s">
        <v>88</v>
      </c>
      <c r="AA1106" s="9">
        <f>Table1[[#This Row],[Date]]</f>
        <v>46031</v>
      </c>
    </row>
    <row r="1107" spans="1:27" x14ac:dyDescent="0.25">
      <c r="A1107" t="s">
        <v>2297</v>
      </c>
      <c r="B1107" s="1">
        <v>46032</v>
      </c>
      <c r="C1107" t="s">
        <v>45</v>
      </c>
      <c r="D1107" t="s">
        <v>2298</v>
      </c>
      <c r="E1107" t="s">
        <v>61</v>
      </c>
      <c r="F1107">
        <v>20</v>
      </c>
      <c r="G1107" t="s">
        <v>70</v>
      </c>
      <c r="H1107" t="s">
        <v>79</v>
      </c>
      <c r="I1107" t="s">
        <v>49</v>
      </c>
      <c r="J1107" t="s">
        <v>33</v>
      </c>
      <c r="K1107" t="s">
        <v>34</v>
      </c>
      <c r="L1107">
        <v>4</v>
      </c>
      <c r="M1107">
        <v>1</v>
      </c>
      <c r="N1107" t="s">
        <v>80</v>
      </c>
      <c r="O1107" t="s">
        <v>36</v>
      </c>
      <c r="P1107" t="s">
        <v>37</v>
      </c>
      <c r="Q1107">
        <v>22527.66</v>
      </c>
      <c r="R1107">
        <v>3180.68</v>
      </c>
      <c r="S1107">
        <v>4.4000000000000004</v>
      </c>
      <c r="T1107" t="s">
        <v>92</v>
      </c>
      <c r="U1107" t="s">
        <v>87</v>
      </c>
      <c r="V1107" t="s">
        <v>40</v>
      </c>
      <c r="W1107" t="s">
        <v>41</v>
      </c>
      <c r="X1107" t="s">
        <v>42</v>
      </c>
      <c r="Y1107" t="s">
        <v>4089</v>
      </c>
      <c r="Z1107" t="s">
        <v>4089</v>
      </c>
      <c r="AA1107" s="9">
        <f>Table1[[#This Row],[Date]]</f>
        <v>46032</v>
      </c>
    </row>
    <row r="1108" spans="1:27" x14ac:dyDescent="0.25">
      <c r="A1108" t="s">
        <v>2299</v>
      </c>
      <c r="B1108" s="1">
        <v>46033</v>
      </c>
      <c r="C1108" t="s">
        <v>59</v>
      </c>
      <c r="D1108" t="s">
        <v>2300</v>
      </c>
      <c r="E1108" t="s">
        <v>61</v>
      </c>
      <c r="F1108">
        <v>32</v>
      </c>
      <c r="G1108" t="s">
        <v>30</v>
      </c>
      <c r="H1108" t="s">
        <v>4087</v>
      </c>
      <c r="I1108" t="s">
        <v>32</v>
      </c>
      <c r="J1108" t="s">
        <v>33</v>
      </c>
      <c r="K1108" t="s">
        <v>71</v>
      </c>
      <c r="L1108">
        <v>12</v>
      </c>
      <c r="M1108">
        <v>4</v>
      </c>
      <c r="N1108" t="s">
        <v>35</v>
      </c>
      <c r="O1108" t="s">
        <v>52</v>
      </c>
      <c r="P1108" t="s">
        <v>37</v>
      </c>
      <c r="Q1108">
        <v>32657.67</v>
      </c>
      <c r="R1108">
        <v>937.64</v>
      </c>
      <c r="S1108">
        <v>2.2000000000000002</v>
      </c>
      <c r="T1108" t="s">
        <v>97</v>
      </c>
      <c r="U1108" t="s">
        <v>93</v>
      </c>
      <c r="V1108" t="s">
        <v>74</v>
      </c>
      <c r="W1108" t="s">
        <v>56</v>
      </c>
      <c r="X1108" t="s">
        <v>42</v>
      </c>
      <c r="Y1108" t="s">
        <v>75</v>
      </c>
      <c r="Z1108" t="s">
        <v>94</v>
      </c>
      <c r="AA1108" s="9">
        <f>Table1[[#This Row],[Date]]</f>
        <v>46033</v>
      </c>
    </row>
    <row r="1109" spans="1:27" x14ac:dyDescent="0.25">
      <c r="A1109" t="s">
        <v>2301</v>
      </c>
      <c r="B1109" s="1">
        <v>46034</v>
      </c>
      <c r="C1109" t="s">
        <v>103</v>
      </c>
      <c r="D1109" t="s">
        <v>2302</v>
      </c>
      <c r="E1109" t="s">
        <v>69</v>
      </c>
      <c r="F1109">
        <v>46</v>
      </c>
      <c r="G1109" t="s">
        <v>30</v>
      </c>
      <c r="H1109" t="s">
        <v>4087</v>
      </c>
      <c r="I1109" t="s">
        <v>32</v>
      </c>
      <c r="J1109" t="s">
        <v>33</v>
      </c>
      <c r="K1109" t="s">
        <v>71</v>
      </c>
      <c r="L1109">
        <v>6</v>
      </c>
      <c r="M1109">
        <v>5</v>
      </c>
      <c r="N1109" t="s">
        <v>51</v>
      </c>
      <c r="O1109" t="s">
        <v>52</v>
      </c>
      <c r="P1109" t="s">
        <v>53</v>
      </c>
      <c r="Q1109">
        <v>21135.200000000001</v>
      </c>
      <c r="R1109">
        <v>853.66</v>
      </c>
      <c r="S1109">
        <v>3.6</v>
      </c>
      <c r="T1109" t="s">
        <v>97</v>
      </c>
      <c r="U1109" t="s">
        <v>93</v>
      </c>
      <c r="V1109" t="s">
        <v>74</v>
      </c>
      <c r="W1109" t="s">
        <v>41</v>
      </c>
      <c r="X1109" t="s">
        <v>57</v>
      </c>
      <c r="Y1109" t="s">
        <v>4089</v>
      </c>
      <c r="Z1109" t="s">
        <v>76</v>
      </c>
      <c r="AA1109" s="9">
        <f>Table1[[#This Row],[Date]]</f>
        <v>46034</v>
      </c>
    </row>
    <row r="1110" spans="1:27" x14ac:dyDescent="0.25">
      <c r="A1110" t="s">
        <v>2303</v>
      </c>
      <c r="B1110" s="1">
        <v>46035</v>
      </c>
      <c r="C1110" t="s">
        <v>103</v>
      </c>
      <c r="D1110" t="s">
        <v>2304</v>
      </c>
      <c r="E1110" t="s">
        <v>47</v>
      </c>
      <c r="F1110">
        <v>60</v>
      </c>
      <c r="G1110" t="s">
        <v>62</v>
      </c>
      <c r="H1110" t="s">
        <v>31</v>
      </c>
      <c r="I1110" t="s">
        <v>32</v>
      </c>
      <c r="J1110" t="s">
        <v>33</v>
      </c>
      <c r="K1110" t="s">
        <v>100</v>
      </c>
      <c r="L1110">
        <v>2</v>
      </c>
      <c r="M1110">
        <v>4</v>
      </c>
      <c r="N1110" t="s">
        <v>72</v>
      </c>
      <c r="O1110" t="s">
        <v>52</v>
      </c>
      <c r="P1110" t="s">
        <v>53</v>
      </c>
      <c r="Q1110">
        <v>18964.89</v>
      </c>
      <c r="R1110">
        <v>4351.6400000000003</v>
      </c>
      <c r="S1110">
        <v>1.2</v>
      </c>
      <c r="T1110" t="s">
        <v>54</v>
      </c>
      <c r="U1110" t="s">
        <v>39</v>
      </c>
      <c r="V1110" t="s">
        <v>83</v>
      </c>
      <c r="W1110" t="s">
        <v>56</v>
      </c>
      <c r="X1110" t="s">
        <v>57</v>
      </c>
      <c r="Y1110" t="s">
        <v>4089</v>
      </c>
      <c r="Z1110" t="s">
        <v>76</v>
      </c>
      <c r="AA1110" s="9">
        <f>Table1[[#This Row],[Date]]</f>
        <v>46035</v>
      </c>
    </row>
    <row r="1111" spans="1:27" x14ac:dyDescent="0.25">
      <c r="A1111" t="s">
        <v>2305</v>
      </c>
      <c r="B1111" s="1">
        <v>46036</v>
      </c>
      <c r="C1111" t="s">
        <v>27</v>
      </c>
      <c r="D1111" t="s">
        <v>2306</v>
      </c>
      <c r="E1111" t="s">
        <v>47</v>
      </c>
      <c r="F1111">
        <v>49</v>
      </c>
      <c r="G1111" t="s">
        <v>70</v>
      </c>
      <c r="H1111" t="s">
        <v>48</v>
      </c>
      <c r="I1111" t="s">
        <v>49</v>
      </c>
      <c r="J1111" t="s">
        <v>33</v>
      </c>
      <c r="K1111" t="s">
        <v>50</v>
      </c>
      <c r="L1111">
        <v>5</v>
      </c>
      <c r="M1111">
        <v>1</v>
      </c>
      <c r="N1111" t="s">
        <v>80</v>
      </c>
      <c r="O1111" t="s">
        <v>73</v>
      </c>
      <c r="P1111" t="s">
        <v>53</v>
      </c>
      <c r="Q1111">
        <v>32820.559999999998</v>
      </c>
      <c r="R1111">
        <v>2098.4699999999998</v>
      </c>
      <c r="S1111">
        <v>3.4</v>
      </c>
      <c r="T1111" t="s">
        <v>64</v>
      </c>
      <c r="U1111" t="s">
        <v>93</v>
      </c>
      <c r="V1111" t="s">
        <v>40</v>
      </c>
      <c r="W1111" t="s">
        <v>101</v>
      </c>
      <c r="X1111" t="s">
        <v>42</v>
      </c>
      <c r="Y1111" t="s">
        <v>4089</v>
      </c>
      <c r="Z1111" t="s">
        <v>76</v>
      </c>
      <c r="AA1111" s="9">
        <f>Table1[[#This Row],[Date]]</f>
        <v>46036</v>
      </c>
    </row>
    <row r="1112" spans="1:27" x14ac:dyDescent="0.25">
      <c r="A1112" t="s">
        <v>2307</v>
      </c>
      <c r="B1112" s="1">
        <v>46037</v>
      </c>
      <c r="C1112" t="s">
        <v>59</v>
      </c>
      <c r="D1112" t="s">
        <v>2308</v>
      </c>
      <c r="E1112" t="s">
        <v>61</v>
      </c>
      <c r="F1112">
        <v>43</v>
      </c>
      <c r="G1112" t="s">
        <v>62</v>
      </c>
      <c r="H1112" t="s">
        <v>4088</v>
      </c>
      <c r="I1112" t="s">
        <v>49</v>
      </c>
      <c r="J1112" t="s">
        <v>33</v>
      </c>
      <c r="K1112" t="s">
        <v>118</v>
      </c>
      <c r="L1112">
        <v>14</v>
      </c>
      <c r="M1112">
        <v>4</v>
      </c>
      <c r="N1112" t="s">
        <v>80</v>
      </c>
      <c r="O1112" t="s">
        <v>81</v>
      </c>
      <c r="P1112" t="s">
        <v>37</v>
      </c>
      <c r="Q1112">
        <v>30779.919999999998</v>
      </c>
      <c r="R1112">
        <v>3272.88</v>
      </c>
      <c r="S1112">
        <v>3.9</v>
      </c>
      <c r="T1112" t="s">
        <v>92</v>
      </c>
      <c r="U1112" t="s">
        <v>93</v>
      </c>
      <c r="V1112" t="s">
        <v>74</v>
      </c>
      <c r="W1112" t="s">
        <v>101</v>
      </c>
      <c r="X1112" t="s">
        <v>42</v>
      </c>
      <c r="Y1112" t="s">
        <v>66</v>
      </c>
      <c r="Z1112" t="s">
        <v>76</v>
      </c>
      <c r="AA1112" s="9">
        <f>Table1[[#This Row],[Date]]</f>
        <v>46037</v>
      </c>
    </row>
    <row r="1113" spans="1:27" x14ac:dyDescent="0.25">
      <c r="A1113" t="s">
        <v>2309</v>
      </c>
      <c r="B1113" s="1">
        <v>46038</v>
      </c>
      <c r="C1113" t="s">
        <v>59</v>
      </c>
      <c r="D1113" t="s">
        <v>2310</v>
      </c>
      <c r="E1113" t="s">
        <v>29</v>
      </c>
      <c r="F1113">
        <v>33</v>
      </c>
      <c r="G1113" t="s">
        <v>62</v>
      </c>
      <c r="H1113" t="s">
        <v>4087</v>
      </c>
      <c r="I1113" t="s">
        <v>32</v>
      </c>
      <c r="J1113" t="s">
        <v>33</v>
      </c>
      <c r="K1113" t="s">
        <v>71</v>
      </c>
      <c r="L1113">
        <v>9</v>
      </c>
      <c r="M1113">
        <v>4</v>
      </c>
      <c r="N1113" t="s">
        <v>72</v>
      </c>
      <c r="O1113" t="s">
        <v>81</v>
      </c>
      <c r="P1113" t="s">
        <v>63</v>
      </c>
      <c r="Q1113">
        <v>16795.810000000001</v>
      </c>
      <c r="R1113">
        <v>2520.36</v>
      </c>
      <c r="S1113">
        <v>2.5</v>
      </c>
      <c r="T1113" t="s">
        <v>97</v>
      </c>
      <c r="U1113" t="s">
        <v>39</v>
      </c>
      <c r="V1113" t="s">
        <v>83</v>
      </c>
      <c r="W1113" t="s">
        <v>41</v>
      </c>
      <c r="X1113" t="s">
        <v>57</v>
      </c>
      <c r="Y1113" t="s">
        <v>43</v>
      </c>
      <c r="Z1113" t="s">
        <v>76</v>
      </c>
      <c r="AA1113" s="9">
        <f>Table1[[#This Row],[Date]]</f>
        <v>46038</v>
      </c>
    </row>
    <row r="1114" spans="1:27" x14ac:dyDescent="0.25">
      <c r="A1114" t="s">
        <v>2311</v>
      </c>
      <c r="B1114" s="1">
        <v>46039</v>
      </c>
      <c r="C1114" t="s">
        <v>45</v>
      </c>
      <c r="D1114" t="s">
        <v>2312</v>
      </c>
      <c r="E1114" t="s">
        <v>69</v>
      </c>
      <c r="F1114">
        <v>42</v>
      </c>
      <c r="G1114" t="s">
        <v>70</v>
      </c>
      <c r="H1114" t="s">
        <v>48</v>
      </c>
      <c r="I1114" t="s">
        <v>49</v>
      </c>
      <c r="J1114" t="s">
        <v>33</v>
      </c>
      <c r="K1114" t="s">
        <v>50</v>
      </c>
      <c r="L1114">
        <v>7</v>
      </c>
      <c r="M1114">
        <v>5</v>
      </c>
      <c r="N1114" t="s">
        <v>80</v>
      </c>
      <c r="O1114" t="s">
        <v>52</v>
      </c>
      <c r="P1114" t="s">
        <v>82</v>
      </c>
      <c r="Q1114">
        <v>10019.379999999999</v>
      </c>
      <c r="R1114">
        <v>3636.77</v>
      </c>
      <c r="S1114">
        <v>1.9</v>
      </c>
      <c r="T1114" t="s">
        <v>54</v>
      </c>
      <c r="U1114" t="s">
        <v>39</v>
      </c>
      <c r="V1114" t="s">
        <v>74</v>
      </c>
      <c r="W1114" t="s">
        <v>101</v>
      </c>
      <c r="X1114" t="s">
        <v>57</v>
      </c>
      <c r="Y1114" t="s">
        <v>113</v>
      </c>
      <c r="Z1114" t="s">
        <v>76</v>
      </c>
      <c r="AA1114" s="9">
        <f>Table1[[#This Row],[Date]]</f>
        <v>46039</v>
      </c>
    </row>
    <row r="1115" spans="1:27" x14ac:dyDescent="0.25">
      <c r="A1115" t="s">
        <v>2313</v>
      </c>
      <c r="B1115" s="1">
        <v>46040</v>
      </c>
      <c r="C1115" t="s">
        <v>27</v>
      </c>
      <c r="D1115" t="s">
        <v>2314</v>
      </c>
      <c r="E1115" t="s">
        <v>61</v>
      </c>
      <c r="F1115">
        <v>45</v>
      </c>
      <c r="G1115" t="s">
        <v>62</v>
      </c>
      <c r="H1115" t="s">
        <v>79</v>
      </c>
      <c r="I1115" t="s">
        <v>49</v>
      </c>
      <c r="J1115" t="s">
        <v>33</v>
      </c>
      <c r="K1115" t="s">
        <v>34</v>
      </c>
      <c r="L1115">
        <v>14</v>
      </c>
      <c r="M1115">
        <v>3</v>
      </c>
      <c r="N1115" t="s">
        <v>72</v>
      </c>
      <c r="O1115" t="s">
        <v>81</v>
      </c>
      <c r="P1115" t="s">
        <v>53</v>
      </c>
      <c r="Q1115">
        <v>20323.099999999999</v>
      </c>
      <c r="R1115">
        <v>2396.21</v>
      </c>
      <c r="S1115">
        <v>3.2</v>
      </c>
      <c r="T1115" t="s">
        <v>64</v>
      </c>
      <c r="U1115" t="s">
        <v>87</v>
      </c>
      <c r="V1115" t="s">
        <v>74</v>
      </c>
      <c r="W1115" t="s">
        <v>56</v>
      </c>
      <c r="X1115" t="s">
        <v>57</v>
      </c>
      <c r="Y1115" t="s">
        <v>66</v>
      </c>
      <c r="Z1115" t="s">
        <v>76</v>
      </c>
      <c r="AA1115" s="9">
        <f>Table1[[#This Row],[Date]]</f>
        <v>46040</v>
      </c>
    </row>
    <row r="1116" spans="1:27" x14ac:dyDescent="0.25">
      <c r="A1116" t="s">
        <v>2315</v>
      </c>
      <c r="B1116" s="1">
        <v>46041</v>
      </c>
      <c r="C1116" t="s">
        <v>27</v>
      </c>
      <c r="D1116" t="s">
        <v>2316</v>
      </c>
      <c r="E1116" t="s">
        <v>91</v>
      </c>
      <c r="F1116">
        <v>26</v>
      </c>
      <c r="G1116" t="s">
        <v>30</v>
      </c>
      <c r="H1116" t="s">
        <v>31</v>
      </c>
      <c r="I1116" t="s">
        <v>32</v>
      </c>
      <c r="J1116" t="s">
        <v>33</v>
      </c>
      <c r="K1116" t="s">
        <v>100</v>
      </c>
      <c r="L1116">
        <v>2</v>
      </c>
      <c r="M1116">
        <v>4</v>
      </c>
      <c r="N1116" t="s">
        <v>51</v>
      </c>
      <c r="O1116" t="s">
        <v>73</v>
      </c>
      <c r="P1116" t="s">
        <v>63</v>
      </c>
      <c r="Q1116">
        <v>22514.29</v>
      </c>
      <c r="R1116">
        <v>1436.9</v>
      </c>
      <c r="S1116">
        <v>4.3</v>
      </c>
      <c r="T1116" t="s">
        <v>92</v>
      </c>
      <c r="U1116" t="s">
        <v>87</v>
      </c>
      <c r="V1116" t="s">
        <v>83</v>
      </c>
      <c r="W1116" t="s">
        <v>56</v>
      </c>
      <c r="X1116" t="s">
        <v>42</v>
      </c>
      <c r="Y1116" t="s">
        <v>43</v>
      </c>
      <c r="Z1116" t="s">
        <v>94</v>
      </c>
      <c r="AA1116" s="9">
        <f>Table1[[#This Row],[Date]]</f>
        <v>46041</v>
      </c>
    </row>
    <row r="1117" spans="1:27" x14ac:dyDescent="0.25">
      <c r="A1117" t="s">
        <v>2317</v>
      </c>
      <c r="B1117" s="1">
        <v>46042</v>
      </c>
      <c r="C1117" t="s">
        <v>27</v>
      </c>
      <c r="D1117" t="s">
        <v>2318</v>
      </c>
      <c r="E1117" t="s">
        <v>91</v>
      </c>
      <c r="F1117">
        <v>18</v>
      </c>
      <c r="G1117" t="s">
        <v>62</v>
      </c>
      <c r="H1117" t="s">
        <v>79</v>
      </c>
      <c r="I1117" t="s">
        <v>49</v>
      </c>
      <c r="J1117" t="s">
        <v>33</v>
      </c>
      <c r="K1117" t="s">
        <v>34</v>
      </c>
      <c r="L1117">
        <v>13</v>
      </c>
      <c r="M1117">
        <v>3</v>
      </c>
      <c r="N1117" t="s">
        <v>80</v>
      </c>
      <c r="O1117" t="s">
        <v>81</v>
      </c>
      <c r="P1117" t="s">
        <v>53</v>
      </c>
      <c r="Q1117">
        <v>32548.16</v>
      </c>
      <c r="R1117">
        <v>1816.92</v>
      </c>
      <c r="S1117">
        <v>2.2999999999999998</v>
      </c>
      <c r="T1117" t="s">
        <v>97</v>
      </c>
      <c r="U1117" t="s">
        <v>39</v>
      </c>
      <c r="V1117" t="s">
        <v>83</v>
      </c>
      <c r="W1117" t="s">
        <v>101</v>
      </c>
      <c r="X1117" t="s">
        <v>57</v>
      </c>
      <c r="Y1117" t="s">
        <v>66</v>
      </c>
      <c r="Z1117" t="s">
        <v>76</v>
      </c>
      <c r="AA1117" s="9">
        <f>Table1[[#This Row],[Date]]</f>
        <v>46042</v>
      </c>
    </row>
    <row r="1118" spans="1:27" x14ac:dyDescent="0.25">
      <c r="A1118" t="s">
        <v>2319</v>
      </c>
      <c r="B1118" s="1">
        <v>46043</v>
      </c>
      <c r="C1118" t="s">
        <v>27</v>
      </c>
      <c r="D1118" t="s">
        <v>2320</v>
      </c>
      <c r="E1118" t="s">
        <v>69</v>
      </c>
      <c r="F1118">
        <v>46</v>
      </c>
      <c r="G1118" t="s">
        <v>70</v>
      </c>
      <c r="H1118" t="s">
        <v>4087</v>
      </c>
      <c r="I1118" t="s">
        <v>32</v>
      </c>
      <c r="J1118" t="s">
        <v>33</v>
      </c>
      <c r="K1118" t="s">
        <v>71</v>
      </c>
      <c r="L1118">
        <v>2</v>
      </c>
      <c r="M1118">
        <v>2</v>
      </c>
      <c r="N1118" t="s">
        <v>80</v>
      </c>
      <c r="O1118" t="s">
        <v>36</v>
      </c>
      <c r="P1118" t="s">
        <v>53</v>
      </c>
      <c r="Q1118">
        <v>45982.85</v>
      </c>
      <c r="R1118">
        <v>4295.3900000000003</v>
      </c>
      <c r="S1118">
        <v>2</v>
      </c>
      <c r="T1118" t="s">
        <v>97</v>
      </c>
      <c r="U1118" t="s">
        <v>65</v>
      </c>
      <c r="V1118" t="s">
        <v>55</v>
      </c>
      <c r="W1118" t="s">
        <v>56</v>
      </c>
      <c r="X1118" t="s">
        <v>42</v>
      </c>
      <c r="Y1118" t="s">
        <v>4089</v>
      </c>
      <c r="Z1118" t="s">
        <v>76</v>
      </c>
      <c r="AA1118" s="9">
        <f>Table1[[#This Row],[Date]]</f>
        <v>46043</v>
      </c>
    </row>
    <row r="1119" spans="1:27" x14ac:dyDescent="0.25">
      <c r="A1119" t="s">
        <v>2321</v>
      </c>
      <c r="B1119" s="1">
        <v>46044</v>
      </c>
      <c r="C1119" t="s">
        <v>59</v>
      </c>
      <c r="D1119" t="s">
        <v>2322</v>
      </c>
      <c r="E1119" t="s">
        <v>29</v>
      </c>
      <c r="F1119">
        <v>39</v>
      </c>
      <c r="G1119" t="s">
        <v>70</v>
      </c>
      <c r="H1119" t="s">
        <v>4087</v>
      </c>
      <c r="I1119" t="s">
        <v>32</v>
      </c>
      <c r="J1119" t="s">
        <v>33</v>
      </c>
      <c r="K1119" t="s">
        <v>71</v>
      </c>
      <c r="L1119">
        <v>4</v>
      </c>
      <c r="M1119">
        <v>4</v>
      </c>
      <c r="N1119" t="s">
        <v>72</v>
      </c>
      <c r="O1119" t="s">
        <v>73</v>
      </c>
      <c r="P1119" t="s">
        <v>37</v>
      </c>
      <c r="Q1119">
        <v>4700.6899999999996</v>
      </c>
      <c r="R1119">
        <v>2340.17</v>
      </c>
      <c r="S1119">
        <v>2.1</v>
      </c>
      <c r="T1119" t="s">
        <v>64</v>
      </c>
      <c r="U1119" t="s">
        <v>65</v>
      </c>
      <c r="V1119" t="s">
        <v>55</v>
      </c>
      <c r="W1119" t="s">
        <v>56</v>
      </c>
      <c r="X1119" t="s">
        <v>57</v>
      </c>
      <c r="Y1119" t="s">
        <v>4089</v>
      </c>
      <c r="Z1119" t="s">
        <v>88</v>
      </c>
      <c r="AA1119" s="9">
        <f>Table1[[#This Row],[Date]]</f>
        <v>46044</v>
      </c>
    </row>
    <row r="1120" spans="1:27" x14ac:dyDescent="0.25">
      <c r="A1120" t="s">
        <v>2323</v>
      </c>
      <c r="B1120" s="1">
        <v>46045</v>
      </c>
      <c r="C1120" t="s">
        <v>59</v>
      </c>
      <c r="D1120" t="s">
        <v>2324</v>
      </c>
      <c r="E1120" t="s">
        <v>61</v>
      </c>
      <c r="F1120">
        <v>33</v>
      </c>
      <c r="G1120" t="s">
        <v>30</v>
      </c>
      <c r="H1120" t="s">
        <v>79</v>
      </c>
      <c r="I1120" t="s">
        <v>49</v>
      </c>
      <c r="J1120" t="s">
        <v>33</v>
      </c>
      <c r="K1120" t="s">
        <v>34</v>
      </c>
      <c r="L1120">
        <v>11</v>
      </c>
      <c r="M1120">
        <v>3</v>
      </c>
      <c r="N1120" t="s">
        <v>72</v>
      </c>
      <c r="O1120" t="s">
        <v>81</v>
      </c>
      <c r="P1120" t="s">
        <v>37</v>
      </c>
      <c r="Q1120">
        <v>14452.07</v>
      </c>
      <c r="R1120">
        <v>1067.25</v>
      </c>
      <c r="S1120">
        <v>4.8</v>
      </c>
      <c r="T1120" t="s">
        <v>38</v>
      </c>
      <c r="U1120" t="s">
        <v>87</v>
      </c>
      <c r="V1120" t="s">
        <v>74</v>
      </c>
      <c r="W1120" t="s">
        <v>41</v>
      </c>
      <c r="X1120" t="s">
        <v>57</v>
      </c>
      <c r="Y1120" t="s">
        <v>75</v>
      </c>
      <c r="Z1120" t="s">
        <v>94</v>
      </c>
      <c r="AA1120" s="9">
        <f>Table1[[#This Row],[Date]]</f>
        <v>46045</v>
      </c>
    </row>
    <row r="1121" spans="1:27" x14ac:dyDescent="0.25">
      <c r="A1121" t="s">
        <v>2325</v>
      </c>
      <c r="B1121" s="1">
        <v>46046</v>
      </c>
      <c r="C1121" t="s">
        <v>103</v>
      </c>
      <c r="D1121" t="s">
        <v>2326</v>
      </c>
      <c r="E1121" t="s">
        <v>47</v>
      </c>
      <c r="F1121">
        <v>58</v>
      </c>
      <c r="G1121" t="s">
        <v>70</v>
      </c>
      <c r="H1121" t="s">
        <v>4087</v>
      </c>
      <c r="I1121" t="s">
        <v>32</v>
      </c>
      <c r="J1121" t="s">
        <v>33</v>
      </c>
      <c r="K1121" t="s">
        <v>71</v>
      </c>
      <c r="L1121">
        <v>9</v>
      </c>
      <c r="M1121">
        <v>2</v>
      </c>
      <c r="N1121" t="s">
        <v>51</v>
      </c>
      <c r="O1121" t="s">
        <v>81</v>
      </c>
      <c r="P1121" t="s">
        <v>53</v>
      </c>
      <c r="Q1121">
        <v>12104.65</v>
      </c>
      <c r="R1121">
        <v>4673.03</v>
      </c>
      <c r="S1121">
        <v>2.4</v>
      </c>
      <c r="T1121" t="s">
        <v>64</v>
      </c>
      <c r="U1121" t="s">
        <v>87</v>
      </c>
      <c r="V1121" t="s">
        <v>83</v>
      </c>
      <c r="W1121" t="s">
        <v>41</v>
      </c>
      <c r="X1121" t="s">
        <v>57</v>
      </c>
      <c r="Y1121" t="s">
        <v>4089</v>
      </c>
      <c r="Z1121" t="s">
        <v>88</v>
      </c>
      <c r="AA1121" s="9">
        <f>Table1[[#This Row],[Date]]</f>
        <v>46046</v>
      </c>
    </row>
    <row r="1122" spans="1:27" x14ac:dyDescent="0.25">
      <c r="A1122" t="s">
        <v>2327</v>
      </c>
      <c r="B1122" s="1">
        <v>46047</v>
      </c>
      <c r="C1122" t="s">
        <v>103</v>
      </c>
      <c r="D1122" t="s">
        <v>2328</v>
      </c>
      <c r="E1122" t="s">
        <v>69</v>
      </c>
      <c r="F1122">
        <v>68</v>
      </c>
      <c r="G1122" t="s">
        <v>70</v>
      </c>
      <c r="H1122" t="s">
        <v>48</v>
      </c>
      <c r="I1122" t="s">
        <v>49</v>
      </c>
      <c r="J1122" t="s">
        <v>33</v>
      </c>
      <c r="K1122" t="s">
        <v>50</v>
      </c>
      <c r="L1122">
        <v>12</v>
      </c>
      <c r="M1122">
        <v>5</v>
      </c>
      <c r="N1122" t="s">
        <v>72</v>
      </c>
      <c r="O1122" t="s">
        <v>73</v>
      </c>
      <c r="P1122" t="s">
        <v>82</v>
      </c>
      <c r="Q1122">
        <v>26607.84</v>
      </c>
      <c r="R1122">
        <v>3983</v>
      </c>
      <c r="S1122">
        <v>1</v>
      </c>
      <c r="T1122" t="s">
        <v>54</v>
      </c>
      <c r="U1122" t="s">
        <v>39</v>
      </c>
      <c r="V1122" t="s">
        <v>40</v>
      </c>
      <c r="W1122" t="s">
        <v>56</v>
      </c>
      <c r="X1122" t="s">
        <v>42</v>
      </c>
      <c r="Y1122" t="s">
        <v>66</v>
      </c>
      <c r="Z1122" t="s">
        <v>84</v>
      </c>
      <c r="AA1122" s="9">
        <f>Table1[[#This Row],[Date]]</f>
        <v>46047</v>
      </c>
    </row>
    <row r="1123" spans="1:27" x14ac:dyDescent="0.25">
      <c r="A1123" t="s">
        <v>2329</v>
      </c>
      <c r="B1123" s="1">
        <v>46048</v>
      </c>
      <c r="C1123" t="s">
        <v>27</v>
      </c>
      <c r="D1123" t="s">
        <v>2330</v>
      </c>
      <c r="E1123" t="s">
        <v>29</v>
      </c>
      <c r="F1123">
        <v>61</v>
      </c>
      <c r="G1123" t="s">
        <v>30</v>
      </c>
      <c r="H1123" t="s">
        <v>4087</v>
      </c>
      <c r="I1123" t="s">
        <v>32</v>
      </c>
      <c r="J1123" t="s">
        <v>33</v>
      </c>
      <c r="K1123" t="s">
        <v>71</v>
      </c>
      <c r="L1123">
        <v>12</v>
      </c>
      <c r="M1123">
        <v>4</v>
      </c>
      <c r="N1123" t="s">
        <v>72</v>
      </c>
      <c r="O1123" t="s">
        <v>81</v>
      </c>
      <c r="P1123" t="s">
        <v>53</v>
      </c>
      <c r="Q1123">
        <v>23195.94</v>
      </c>
      <c r="R1123">
        <v>278.33</v>
      </c>
      <c r="S1123">
        <v>4.0999999999999996</v>
      </c>
      <c r="T1123" t="s">
        <v>92</v>
      </c>
      <c r="U1123" t="s">
        <v>65</v>
      </c>
      <c r="V1123" t="s">
        <v>40</v>
      </c>
      <c r="W1123" t="s">
        <v>101</v>
      </c>
      <c r="X1123" t="s">
        <v>42</v>
      </c>
      <c r="Y1123" t="s">
        <v>113</v>
      </c>
      <c r="Z1123" t="s">
        <v>76</v>
      </c>
      <c r="AA1123" s="9">
        <f>Table1[[#This Row],[Date]]</f>
        <v>46048</v>
      </c>
    </row>
    <row r="1124" spans="1:27" x14ac:dyDescent="0.25">
      <c r="A1124" t="s">
        <v>2331</v>
      </c>
      <c r="B1124" s="1">
        <v>46049</v>
      </c>
      <c r="C1124" t="s">
        <v>27</v>
      </c>
      <c r="D1124" t="s">
        <v>2332</v>
      </c>
      <c r="E1124" t="s">
        <v>47</v>
      </c>
      <c r="F1124">
        <v>68</v>
      </c>
      <c r="G1124" t="s">
        <v>62</v>
      </c>
      <c r="H1124" t="s">
        <v>31</v>
      </c>
      <c r="I1124" t="s">
        <v>32</v>
      </c>
      <c r="J1124" t="s">
        <v>33</v>
      </c>
      <c r="K1124" t="s">
        <v>100</v>
      </c>
      <c r="L1124">
        <v>9</v>
      </c>
      <c r="M1124">
        <v>5</v>
      </c>
      <c r="N1124" t="s">
        <v>51</v>
      </c>
      <c r="O1124" t="s">
        <v>81</v>
      </c>
      <c r="P1124" t="s">
        <v>82</v>
      </c>
      <c r="Q1124">
        <v>37264.769999999997</v>
      </c>
      <c r="R1124">
        <v>4994.71</v>
      </c>
      <c r="S1124">
        <v>3.8</v>
      </c>
      <c r="T1124" t="s">
        <v>92</v>
      </c>
      <c r="U1124" t="s">
        <v>39</v>
      </c>
      <c r="V1124" t="s">
        <v>74</v>
      </c>
      <c r="W1124" t="s">
        <v>56</v>
      </c>
      <c r="X1124" t="s">
        <v>42</v>
      </c>
      <c r="Y1124" t="s">
        <v>4089</v>
      </c>
      <c r="Z1124" t="s">
        <v>4089</v>
      </c>
      <c r="AA1124" s="9">
        <f>Table1[[#This Row],[Date]]</f>
        <v>46049</v>
      </c>
    </row>
    <row r="1125" spans="1:27" x14ac:dyDescent="0.25">
      <c r="A1125" t="s">
        <v>2333</v>
      </c>
      <c r="B1125" s="1">
        <v>46050</v>
      </c>
      <c r="C1125" t="s">
        <v>27</v>
      </c>
      <c r="D1125" t="s">
        <v>2334</v>
      </c>
      <c r="E1125" t="s">
        <v>91</v>
      </c>
      <c r="F1125">
        <v>58</v>
      </c>
      <c r="G1125" t="s">
        <v>30</v>
      </c>
      <c r="H1125" t="s">
        <v>48</v>
      </c>
      <c r="I1125" t="s">
        <v>49</v>
      </c>
      <c r="J1125" t="s">
        <v>33</v>
      </c>
      <c r="K1125" t="s">
        <v>50</v>
      </c>
      <c r="L1125">
        <v>14</v>
      </c>
      <c r="M1125">
        <v>2</v>
      </c>
      <c r="N1125" t="s">
        <v>35</v>
      </c>
      <c r="O1125" t="s">
        <v>52</v>
      </c>
      <c r="P1125" t="s">
        <v>63</v>
      </c>
      <c r="Q1125">
        <v>14393.55</v>
      </c>
      <c r="R1125">
        <v>3474.63</v>
      </c>
      <c r="S1125">
        <v>1.5</v>
      </c>
      <c r="T1125" t="s">
        <v>54</v>
      </c>
      <c r="U1125" t="s">
        <v>87</v>
      </c>
      <c r="V1125" t="s">
        <v>55</v>
      </c>
      <c r="W1125" t="s">
        <v>41</v>
      </c>
      <c r="X1125" t="s">
        <v>42</v>
      </c>
      <c r="Y1125" t="s">
        <v>43</v>
      </c>
      <c r="Z1125" t="s">
        <v>76</v>
      </c>
      <c r="AA1125" s="9">
        <f>Table1[[#This Row],[Date]]</f>
        <v>46050</v>
      </c>
    </row>
    <row r="1126" spans="1:27" x14ac:dyDescent="0.25">
      <c r="A1126" t="s">
        <v>2335</v>
      </c>
      <c r="B1126" s="1">
        <v>46051</v>
      </c>
      <c r="C1126" t="s">
        <v>103</v>
      </c>
      <c r="D1126" t="s">
        <v>2336</v>
      </c>
      <c r="E1126" t="s">
        <v>91</v>
      </c>
      <c r="F1126">
        <v>24</v>
      </c>
      <c r="G1126" t="s">
        <v>62</v>
      </c>
      <c r="H1126" t="s">
        <v>4088</v>
      </c>
      <c r="I1126" t="s">
        <v>49</v>
      </c>
      <c r="J1126" t="s">
        <v>33</v>
      </c>
      <c r="K1126" t="s">
        <v>118</v>
      </c>
      <c r="L1126">
        <v>4</v>
      </c>
      <c r="M1126">
        <v>5</v>
      </c>
      <c r="N1126" t="s">
        <v>35</v>
      </c>
      <c r="O1126" t="s">
        <v>36</v>
      </c>
      <c r="P1126" t="s">
        <v>53</v>
      </c>
      <c r="Q1126">
        <v>30941.42</v>
      </c>
      <c r="R1126">
        <v>801.33</v>
      </c>
      <c r="S1126">
        <v>4.9000000000000004</v>
      </c>
      <c r="T1126" t="s">
        <v>38</v>
      </c>
      <c r="U1126" t="s">
        <v>93</v>
      </c>
      <c r="V1126" t="s">
        <v>83</v>
      </c>
      <c r="W1126" t="s">
        <v>101</v>
      </c>
      <c r="X1126" t="s">
        <v>57</v>
      </c>
      <c r="Y1126" t="s">
        <v>66</v>
      </c>
      <c r="Z1126" t="s">
        <v>76</v>
      </c>
      <c r="AA1126" s="9">
        <f>Table1[[#This Row],[Date]]</f>
        <v>46051</v>
      </c>
    </row>
    <row r="1127" spans="1:27" x14ac:dyDescent="0.25">
      <c r="A1127" t="s">
        <v>2337</v>
      </c>
      <c r="B1127" s="1">
        <v>46052</v>
      </c>
      <c r="C1127" t="s">
        <v>45</v>
      </c>
      <c r="D1127" t="s">
        <v>2338</v>
      </c>
      <c r="E1127" t="s">
        <v>47</v>
      </c>
      <c r="F1127">
        <v>31</v>
      </c>
      <c r="G1127" t="s">
        <v>30</v>
      </c>
      <c r="H1127" t="s">
        <v>4087</v>
      </c>
      <c r="I1127" t="s">
        <v>32</v>
      </c>
      <c r="J1127" t="s">
        <v>33</v>
      </c>
      <c r="K1127" t="s">
        <v>71</v>
      </c>
      <c r="L1127">
        <v>8</v>
      </c>
      <c r="M1127">
        <v>5</v>
      </c>
      <c r="N1127" t="s">
        <v>72</v>
      </c>
      <c r="O1127" t="s">
        <v>73</v>
      </c>
      <c r="P1127" t="s">
        <v>82</v>
      </c>
      <c r="Q1127">
        <v>44541.29</v>
      </c>
      <c r="R1127">
        <v>1185.8399999999999</v>
      </c>
      <c r="S1127">
        <v>3.4</v>
      </c>
      <c r="T1127" t="s">
        <v>64</v>
      </c>
      <c r="U1127" t="s">
        <v>93</v>
      </c>
      <c r="V1127" t="s">
        <v>83</v>
      </c>
      <c r="W1127" t="s">
        <v>56</v>
      </c>
      <c r="X1127" t="s">
        <v>57</v>
      </c>
      <c r="Y1127" t="s">
        <v>43</v>
      </c>
      <c r="Z1127" t="s">
        <v>88</v>
      </c>
      <c r="AA1127" s="9">
        <f>Table1[[#This Row],[Date]]</f>
        <v>46052</v>
      </c>
    </row>
    <row r="1128" spans="1:27" x14ac:dyDescent="0.25">
      <c r="A1128" t="s">
        <v>2339</v>
      </c>
      <c r="B1128" s="1">
        <v>46053</v>
      </c>
      <c r="C1128" t="s">
        <v>45</v>
      </c>
      <c r="D1128" t="s">
        <v>2340</v>
      </c>
      <c r="E1128" t="s">
        <v>69</v>
      </c>
      <c r="F1128">
        <v>46</v>
      </c>
      <c r="G1128" t="s">
        <v>62</v>
      </c>
      <c r="H1128" t="s">
        <v>4087</v>
      </c>
      <c r="I1128" t="s">
        <v>32</v>
      </c>
      <c r="J1128" t="s">
        <v>33</v>
      </c>
      <c r="K1128" t="s">
        <v>71</v>
      </c>
      <c r="L1128">
        <v>13</v>
      </c>
      <c r="M1128">
        <v>1</v>
      </c>
      <c r="N1128" t="s">
        <v>51</v>
      </c>
      <c r="O1128" t="s">
        <v>52</v>
      </c>
      <c r="P1128" t="s">
        <v>63</v>
      </c>
      <c r="Q1128">
        <v>45801.85</v>
      </c>
      <c r="R1128">
        <v>3462.23</v>
      </c>
      <c r="S1128">
        <v>3</v>
      </c>
      <c r="T1128" t="s">
        <v>97</v>
      </c>
      <c r="U1128" t="s">
        <v>93</v>
      </c>
      <c r="V1128" t="s">
        <v>55</v>
      </c>
      <c r="W1128" t="s">
        <v>101</v>
      </c>
      <c r="X1128" t="s">
        <v>57</v>
      </c>
      <c r="Y1128" t="s">
        <v>75</v>
      </c>
      <c r="Z1128" t="s">
        <v>84</v>
      </c>
      <c r="AA1128" s="9">
        <f>Table1[[#This Row],[Date]]</f>
        <v>46053</v>
      </c>
    </row>
    <row r="1129" spans="1:27" x14ac:dyDescent="0.25">
      <c r="A1129" t="s">
        <v>2341</v>
      </c>
      <c r="B1129" s="1">
        <v>46054</v>
      </c>
      <c r="C1129" t="s">
        <v>103</v>
      </c>
      <c r="D1129" t="s">
        <v>2342</v>
      </c>
      <c r="E1129" t="s">
        <v>91</v>
      </c>
      <c r="F1129">
        <v>36</v>
      </c>
      <c r="G1129" t="s">
        <v>30</v>
      </c>
      <c r="H1129" t="s">
        <v>31</v>
      </c>
      <c r="I1129" t="s">
        <v>32</v>
      </c>
      <c r="J1129" t="s">
        <v>33</v>
      </c>
      <c r="K1129" t="s">
        <v>100</v>
      </c>
      <c r="L1129">
        <v>4</v>
      </c>
      <c r="M1129">
        <v>2</v>
      </c>
      <c r="N1129" t="s">
        <v>35</v>
      </c>
      <c r="O1129" t="s">
        <v>81</v>
      </c>
      <c r="P1129" t="s">
        <v>63</v>
      </c>
      <c r="Q1129">
        <v>48062.879999999997</v>
      </c>
      <c r="R1129">
        <v>3898.81</v>
      </c>
      <c r="S1129">
        <v>2.5</v>
      </c>
      <c r="T1129" t="s">
        <v>64</v>
      </c>
      <c r="U1129" t="s">
        <v>39</v>
      </c>
      <c r="V1129" t="s">
        <v>83</v>
      </c>
      <c r="W1129" t="s">
        <v>101</v>
      </c>
      <c r="X1129" t="s">
        <v>42</v>
      </c>
      <c r="Y1129" t="s">
        <v>75</v>
      </c>
      <c r="Z1129" t="s">
        <v>88</v>
      </c>
      <c r="AA1129" s="9">
        <f>Table1[[#This Row],[Date]]</f>
        <v>46054</v>
      </c>
    </row>
    <row r="1130" spans="1:27" x14ac:dyDescent="0.25">
      <c r="A1130" t="s">
        <v>2343</v>
      </c>
      <c r="B1130" s="1">
        <v>46055</v>
      </c>
      <c r="C1130" t="s">
        <v>103</v>
      </c>
      <c r="D1130" t="s">
        <v>2344</v>
      </c>
      <c r="E1130" t="s">
        <v>61</v>
      </c>
      <c r="F1130">
        <v>36</v>
      </c>
      <c r="G1130" t="s">
        <v>62</v>
      </c>
      <c r="H1130" t="s">
        <v>31</v>
      </c>
      <c r="I1130" t="s">
        <v>32</v>
      </c>
      <c r="J1130" t="s">
        <v>33</v>
      </c>
      <c r="K1130" t="s">
        <v>100</v>
      </c>
      <c r="L1130">
        <v>5</v>
      </c>
      <c r="M1130">
        <v>5</v>
      </c>
      <c r="N1130" t="s">
        <v>51</v>
      </c>
      <c r="O1130" t="s">
        <v>73</v>
      </c>
      <c r="P1130" t="s">
        <v>37</v>
      </c>
      <c r="Q1130">
        <v>39343.269999999997</v>
      </c>
      <c r="R1130">
        <v>1195.18</v>
      </c>
      <c r="S1130">
        <v>4.5999999999999996</v>
      </c>
      <c r="T1130" t="s">
        <v>38</v>
      </c>
      <c r="U1130" t="s">
        <v>65</v>
      </c>
      <c r="V1130" t="s">
        <v>74</v>
      </c>
      <c r="W1130" t="s">
        <v>101</v>
      </c>
      <c r="X1130" t="s">
        <v>42</v>
      </c>
      <c r="Y1130" t="s">
        <v>113</v>
      </c>
      <c r="Z1130" t="s">
        <v>94</v>
      </c>
      <c r="AA1130" s="9">
        <f>Table1[[#This Row],[Date]]</f>
        <v>46055</v>
      </c>
    </row>
    <row r="1131" spans="1:27" x14ac:dyDescent="0.25">
      <c r="A1131" t="s">
        <v>2345</v>
      </c>
      <c r="B1131" s="1">
        <v>46056</v>
      </c>
      <c r="C1131" t="s">
        <v>103</v>
      </c>
      <c r="D1131" t="s">
        <v>2346</v>
      </c>
      <c r="E1131" t="s">
        <v>47</v>
      </c>
      <c r="F1131">
        <v>19</v>
      </c>
      <c r="G1131" t="s">
        <v>30</v>
      </c>
      <c r="H1131" t="s">
        <v>79</v>
      </c>
      <c r="I1131" t="s">
        <v>49</v>
      </c>
      <c r="J1131" t="s">
        <v>33</v>
      </c>
      <c r="K1131" t="s">
        <v>34</v>
      </c>
      <c r="L1131">
        <v>10</v>
      </c>
      <c r="M1131">
        <v>3</v>
      </c>
      <c r="N1131" t="s">
        <v>72</v>
      </c>
      <c r="O1131" t="s">
        <v>73</v>
      </c>
      <c r="P1131" t="s">
        <v>63</v>
      </c>
      <c r="Q1131">
        <v>45581.43</v>
      </c>
      <c r="R1131">
        <v>1284.8399999999999</v>
      </c>
      <c r="S1131">
        <v>2</v>
      </c>
      <c r="T1131" t="s">
        <v>97</v>
      </c>
      <c r="U1131" t="s">
        <v>87</v>
      </c>
      <c r="V1131" t="s">
        <v>83</v>
      </c>
      <c r="W1131" t="s">
        <v>56</v>
      </c>
      <c r="X1131" t="s">
        <v>57</v>
      </c>
      <c r="Y1131" t="s">
        <v>66</v>
      </c>
      <c r="Z1131" t="s">
        <v>84</v>
      </c>
      <c r="AA1131" s="9">
        <f>Table1[[#This Row],[Date]]</f>
        <v>46056</v>
      </c>
    </row>
    <row r="1132" spans="1:27" x14ac:dyDescent="0.25">
      <c r="A1132" t="s">
        <v>2347</v>
      </c>
      <c r="B1132" s="1">
        <v>46057</v>
      </c>
      <c r="C1132" t="s">
        <v>103</v>
      </c>
      <c r="D1132" t="s">
        <v>2348</v>
      </c>
      <c r="E1132" t="s">
        <v>47</v>
      </c>
      <c r="F1132">
        <v>58</v>
      </c>
      <c r="G1132" t="s">
        <v>62</v>
      </c>
      <c r="H1132" t="s">
        <v>79</v>
      </c>
      <c r="I1132" t="s">
        <v>49</v>
      </c>
      <c r="J1132" t="s">
        <v>33</v>
      </c>
      <c r="K1132" t="s">
        <v>34</v>
      </c>
      <c r="L1132">
        <v>14</v>
      </c>
      <c r="M1132">
        <v>2</v>
      </c>
      <c r="N1132" t="s">
        <v>72</v>
      </c>
      <c r="O1132" t="s">
        <v>36</v>
      </c>
      <c r="P1132" t="s">
        <v>37</v>
      </c>
      <c r="Q1132">
        <v>14022.95</v>
      </c>
      <c r="R1132">
        <v>1535.6</v>
      </c>
      <c r="S1132">
        <v>2.1</v>
      </c>
      <c r="T1132" t="s">
        <v>64</v>
      </c>
      <c r="U1132" t="s">
        <v>65</v>
      </c>
      <c r="V1132" t="s">
        <v>83</v>
      </c>
      <c r="W1132" t="s">
        <v>41</v>
      </c>
      <c r="X1132" t="s">
        <v>57</v>
      </c>
      <c r="Y1132" t="s">
        <v>113</v>
      </c>
      <c r="Z1132" t="s">
        <v>84</v>
      </c>
      <c r="AA1132" s="9">
        <f>Table1[[#This Row],[Date]]</f>
        <v>46057</v>
      </c>
    </row>
    <row r="1133" spans="1:27" x14ac:dyDescent="0.25">
      <c r="A1133" t="s">
        <v>2349</v>
      </c>
      <c r="B1133" s="1">
        <v>46058</v>
      </c>
      <c r="C1133" t="s">
        <v>103</v>
      </c>
      <c r="D1133" t="s">
        <v>2350</v>
      </c>
      <c r="E1133" t="s">
        <v>91</v>
      </c>
      <c r="F1133">
        <v>62</v>
      </c>
      <c r="G1133" t="s">
        <v>30</v>
      </c>
      <c r="H1133" t="s">
        <v>79</v>
      </c>
      <c r="I1133" t="s">
        <v>49</v>
      </c>
      <c r="J1133" t="s">
        <v>33</v>
      </c>
      <c r="K1133" t="s">
        <v>34</v>
      </c>
      <c r="L1133">
        <v>5</v>
      </c>
      <c r="M1133">
        <v>1</v>
      </c>
      <c r="N1133" t="s">
        <v>51</v>
      </c>
      <c r="O1133" t="s">
        <v>36</v>
      </c>
      <c r="P1133" t="s">
        <v>63</v>
      </c>
      <c r="Q1133">
        <v>12286.3</v>
      </c>
      <c r="R1133">
        <v>2990.09</v>
      </c>
      <c r="S1133">
        <v>1.5</v>
      </c>
      <c r="T1133" t="s">
        <v>54</v>
      </c>
      <c r="U1133" t="s">
        <v>65</v>
      </c>
      <c r="V1133" t="s">
        <v>55</v>
      </c>
      <c r="W1133" t="s">
        <v>101</v>
      </c>
      <c r="X1133" t="s">
        <v>42</v>
      </c>
      <c r="Y1133" t="s">
        <v>43</v>
      </c>
      <c r="Z1133" t="s">
        <v>84</v>
      </c>
      <c r="AA1133" s="9">
        <f>Table1[[#This Row],[Date]]</f>
        <v>46058</v>
      </c>
    </row>
    <row r="1134" spans="1:27" x14ac:dyDescent="0.25">
      <c r="A1134" t="s">
        <v>2351</v>
      </c>
      <c r="B1134" s="1">
        <v>46059</v>
      </c>
      <c r="C1134" t="s">
        <v>103</v>
      </c>
      <c r="D1134" t="s">
        <v>2352</v>
      </c>
      <c r="E1134" t="s">
        <v>69</v>
      </c>
      <c r="F1134">
        <v>32</v>
      </c>
      <c r="G1134" t="s">
        <v>70</v>
      </c>
      <c r="H1134" t="s">
        <v>31</v>
      </c>
      <c r="I1134" t="s">
        <v>32</v>
      </c>
      <c r="J1134" t="s">
        <v>33</v>
      </c>
      <c r="K1134" t="s">
        <v>100</v>
      </c>
      <c r="L1134">
        <v>4</v>
      </c>
      <c r="M1134">
        <v>4</v>
      </c>
      <c r="N1134" t="s">
        <v>80</v>
      </c>
      <c r="O1134" t="s">
        <v>73</v>
      </c>
      <c r="P1134" t="s">
        <v>63</v>
      </c>
      <c r="Q1134">
        <v>3304.94</v>
      </c>
      <c r="R1134">
        <v>859.08</v>
      </c>
      <c r="S1134">
        <v>4</v>
      </c>
      <c r="T1134" t="s">
        <v>92</v>
      </c>
      <c r="U1134" t="s">
        <v>87</v>
      </c>
      <c r="V1134" t="s">
        <v>55</v>
      </c>
      <c r="W1134" t="s">
        <v>101</v>
      </c>
      <c r="X1134" t="s">
        <v>42</v>
      </c>
      <c r="Y1134" t="s">
        <v>113</v>
      </c>
      <c r="Z1134" t="s">
        <v>88</v>
      </c>
      <c r="AA1134" s="9">
        <f>Table1[[#This Row],[Date]]</f>
        <v>46059</v>
      </c>
    </row>
    <row r="1135" spans="1:27" x14ac:dyDescent="0.25">
      <c r="A1135" t="s">
        <v>2353</v>
      </c>
      <c r="B1135" s="1">
        <v>46060</v>
      </c>
      <c r="C1135" t="s">
        <v>27</v>
      </c>
      <c r="D1135" t="s">
        <v>2354</v>
      </c>
      <c r="E1135" t="s">
        <v>61</v>
      </c>
      <c r="F1135">
        <v>20</v>
      </c>
      <c r="G1135" t="s">
        <v>62</v>
      </c>
      <c r="H1135" t="s">
        <v>79</v>
      </c>
      <c r="I1135" t="s">
        <v>49</v>
      </c>
      <c r="J1135" t="s">
        <v>33</v>
      </c>
      <c r="K1135" t="s">
        <v>34</v>
      </c>
      <c r="L1135">
        <v>6</v>
      </c>
      <c r="M1135">
        <v>5</v>
      </c>
      <c r="N1135" t="s">
        <v>72</v>
      </c>
      <c r="O1135" t="s">
        <v>36</v>
      </c>
      <c r="P1135" t="s">
        <v>82</v>
      </c>
      <c r="Q1135">
        <v>36221.68</v>
      </c>
      <c r="R1135">
        <v>521.22</v>
      </c>
      <c r="S1135">
        <v>3.4</v>
      </c>
      <c r="T1135" t="s">
        <v>64</v>
      </c>
      <c r="U1135" t="s">
        <v>65</v>
      </c>
      <c r="V1135" t="s">
        <v>40</v>
      </c>
      <c r="W1135" t="s">
        <v>56</v>
      </c>
      <c r="X1135" t="s">
        <v>42</v>
      </c>
      <c r="Y1135" t="s">
        <v>43</v>
      </c>
      <c r="Z1135" t="s">
        <v>76</v>
      </c>
      <c r="AA1135" s="9">
        <f>Table1[[#This Row],[Date]]</f>
        <v>46060</v>
      </c>
    </row>
    <row r="1136" spans="1:27" x14ac:dyDescent="0.25">
      <c r="A1136" t="s">
        <v>2355</v>
      </c>
      <c r="B1136" s="1">
        <v>46061</v>
      </c>
      <c r="C1136" t="s">
        <v>27</v>
      </c>
      <c r="D1136" t="s">
        <v>2356</v>
      </c>
      <c r="E1136" t="s">
        <v>69</v>
      </c>
      <c r="F1136">
        <v>28</v>
      </c>
      <c r="G1136" t="s">
        <v>30</v>
      </c>
      <c r="H1136" t="s">
        <v>79</v>
      </c>
      <c r="I1136" t="s">
        <v>49</v>
      </c>
      <c r="J1136" t="s">
        <v>33</v>
      </c>
      <c r="K1136" t="s">
        <v>34</v>
      </c>
      <c r="L1136">
        <v>8</v>
      </c>
      <c r="M1136">
        <v>3</v>
      </c>
      <c r="N1136" t="s">
        <v>72</v>
      </c>
      <c r="O1136" t="s">
        <v>36</v>
      </c>
      <c r="P1136" t="s">
        <v>82</v>
      </c>
      <c r="Q1136">
        <v>47060.959999999999</v>
      </c>
      <c r="R1136">
        <v>3394.32</v>
      </c>
      <c r="S1136">
        <v>3.4</v>
      </c>
      <c r="T1136" t="s">
        <v>64</v>
      </c>
      <c r="U1136" t="s">
        <v>93</v>
      </c>
      <c r="V1136" t="s">
        <v>74</v>
      </c>
      <c r="W1136" t="s">
        <v>41</v>
      </c>
      <c r="X1136" t="s">
        <v>42</v>
      </c>
      <c r="Y1136" t="s">
        <v>113</v>
      </c>
      <c r="Z1136" t="s">
        <v>76</v>
      </c>
      <c r="AA1136" s="9">
        <f>Table1[[#This Row],[Date]]</f>
        <v>46061</v>
      </c>
    </row>
    <row r="1137" spans="1:27" x14ac:dyDescent="0.25">
      <c r="A1137" t="s">
        <v>2357</v>
      </c>
      <c r="B1137" s="1">
        <v>46062</v>
      </c>
      <c r="C1137" t="s">
        <v>27</v>
      </c>
      <c r="D1137" t="s">
        <v>2358</v>
      </c>
      <c r="E1137" t="s">
        <v>29</v>
      </c>
      <c r="F1137">
        <v>63</v>
      </c>
      <c r="G1137" t="s">
        <v>62</v>
      </c>
      <c r="H1137" t="s">
        <v>4088</v>
      </c>
      <c r="I1137" t="s">
        <v>49</v>
      </c>
      <c r="J1137" t="s">
        <v>33</v>
      </c>
      <c r="K1137" t="s">
        <v>118</v>
      </c>
      <c r="L1137">
        <v>6</v>
      </c>
      <c r="M1137">
        <v>1</v>
      </c>
      <c r="N1137" t="s">
        <v>72</v>
      </c>
      <c r="O1137" t="s">
        <v>81</v>
      </c>
      <c r="P1137" t="s">
        <v>37</v>
      </c>
      <c r="Q1137">
        <v>11785.96</v>
      </c>
      <c r="R1137">
        <v>3895.49</v>
      </c>
      <c r="S1137">
        <v>1.9</v>
      </c>
      <c r="T1137" t="s">
        <v>54</v>
      </c>
      <c r="U1137" t="s">
        <v>87</v>
      </c>
      <c r="V1137" t="s">
        <v>55</v>
      </c>
      <c r="W1137" t="s">
        <v>41</v>
      </c>
      <c r="X1137" t="s">
        <v>57</v>
      </c>
      <c r="Y1137" t="s">
        <v>75</v>
      </c>
      <c r="Z1137" t="s">
        <v>76</v>
      </c>
      <c r="AA1137" s="9">
        <f>Table1[[#This Row],[Date]]</f>
        <v>46062</v>
      </c>
    </row>
    <row r="1138" spans="1:27" x14ac:dyDescent="0.25">
      <c r="A1138" t="s">
        <v>2359</v>
      </c>
      <c r="B1138" s="1">
        <v>46063</v>
      </c>
      <c r="C1138" t="s">
        <v>27</v>
      </c>
      <c r="D1138" t="s">
        <v>2360</v>
      </c>
      <c r="E1138" t="s">
        <v>29</v>
      </c>
      <c r="F1138">
        <v>47</v>
      </c>
      <c r="G1138" t="s">
        <v>62</v>
      </c>
      <c r="H1138" t="s">
        <v>79</v>
      </c>
      <c r="I1138" t="s">
        <v>49</v>
      </c>
      <c r="J1138" t="s">
        <v>33</v>
      </c>
      <c r="K1138" t="s">
        <v>34</v>
      </c>
      <c r="L1138">
        <v>5</v>
      </c>
      <c r="M1138">
        <v>2</v>
      </c>
      <c r="N1138" t="s">
        <v>72</v>
      </c>
      <c r="O1138" t="s">
        <v>36</v>
      </c>
      <c r="P1138" t="s">
        <v>53</v>
      </c>
      <c r="Q1138">
        <v>32936.35</v>
      </c>
      <c r="R1138">
        <v>2504.65</v>
      </c>
      <c r="S1138">
        <v>3.6</v>
      </c>
      <c r="T1138" t="s">
        <v>92</v>
      </c>
      <c r="U1138" t="s">
        <v>93</v>
      </c>
      <c r="V1138" t="s">
        <v>55</v>
      </c>
      <c r="W1138" t="s">
        <v>56</v>
      </c>
      <c r="X1138" t="s">
        <v>42</v>
      </c>
      <c r="Y1138" t="s">
        <v>66</v>
      </c>
      <c r="Z1138" t="s">
        <v>76</v>
      </c>
      <c r="AA1138" s="9">
        <f>Table1[[#This Row],[Date]]</f>
        <v>46063</v>
      </c>
    </row>
    <row r="1139" spans="1:27" x14ac:dyDescent="0.25">
      <c r="A1139" t="s">
        <v>2361</v>
      </c>
      <c r="B1139" s="1">
        <v>46064</v>
      </c>
      <c r="C1139" t="s">
        <v>103</v>
      </c>
      <c r="D1139" t="s">
        <v>2362</v>
      </c>
      <c r="E1139" t="s">
        <v>91</v>
      </c>
      <c r="F1139">
        <v>57</v>
      </c>
      <c r="G1139" t="s">
        <v>30</v>
      </c>
      <c r="H1139" t="s">
        <v>4087</v>
      </c>
      <c r="I1139" t="s">
        <v>32</v>
      </c>
      <c r="J1139" t="s">
        <v>33</v>
      </c>
      <c r="K1139" t="s">
        <v>71</v>
      </c>
      <c r="L1139">
        <v>9</v>
      </c>
      <c r="M1139">
        <v>5</v>
      </c>
      <c r="N1139" t="s">
        <v>51</v>
      </c>
      <c r="O1139" t="s">
        <v>36</v>
      </c>
      <c r="P1139" t="s">
        <v>82</v>
      </c>
      <c r="Q1139">
        <v>38083.61</v>
      </c>
      <c r="R1139">
        <v>1819.16</v>
      </c>
      <c r="S1139">
        <v>4.0999999999999996</v>
      </c>
      <c r="T1139" t="s">
        <v>92</v>
      </c>
      <c r="U1139" t="s">
        <v>39</v>
      </c>
      <c r="V1139" t="s">
        <v>55</v>
      </c>
      <c r="W1139" t="s">
        <v>101</v>
      </c>
      <c r="X1139" t="s">
        <v>57</v>
      </c>
      <c r="Y1139" t="s">
        <v>113</v>
      </c>
      <c r="Z1139" t="s">
        <v>76</v>
      </c>
      <c r="AA1139" s="9">
        <f>Table1[[#This Row],[Date]]</f>
        <v>46064</v>
      </c>
    </row>
    <row r="1140" spans="1:27" x14ac:dyDescent="0.25">
      <c r="A1140" t="s">
        <v>2363</v>
      </c>
      <c r="B1140" s="1">
        <v>46065</v>
      </c>
      <c r="C1140" t="s">
        <v>45</v>
      </c>
      <c r="D1140" t="s">
        <v>2364</v>
      </c>
      <c r="E1140" t="s">
        <v>91</v>
      </c>
      <c r="F1140">
        <v>35</v>
      </c>
      <c r="G1140" t="s">
        <v>62</v>
      </c>
      <c r="H1140" t="s">
        <v>31</v>
      </c>
      <c r="I1140" t="s">
        <v>32</v>
      </c>
      <c r="J1140" t="s">
        <v>33</v>
      </c>
      <c r="K1140" t="s">
        <v>100</v>
      </c>
      <c r="L1140">
        <v>5</v>
      </c>
      <c r="M1140">
        <v>1</v>
      </c>
      <c r="N1140" t="s">
        <v>51</v>
      </c>
      <c r="O1140" t="s">
        <v>52</v>
      </c>
      <c r="P1140" t="s">
        <v>63</v>
      </c>
      <c r="Q1140">
        <v>46597.87</v>
      </c>
      <c r="R1140">
        <v>2160.21</v>
      </c>
      <c r="S1140">
        <v>2.4</v>
      </c>
      <c r="T1140" t="s">
        <v>64</v>
      </c>
      <c r="U1140" t="s">
        <v>93</v>
      </c>
      <c r="V1140" t="s">
        <v>83</v>
      </c>
      <c r="W1140" t="s">
        <v>56</v>
      </c>
      <c r="X1140" t="s">
        <v>57</v>
      </c>
      <c r="Y1140" t="s">
        <v>43</v>
      </c>
      <c r="Z1140" t="s">
        <v>94</v>
      </c>
      <c r="AA1140" s="9">
        <f>Table1[[#This Row],[Date]]</f>
        <v>46065</v>
      </c>
    </row>
    <row r="1141" spans="1:27" x14ac:dyDescent="0.25">
      <c r="A1141" t="s">
        <v>2365</v>
      </c>
      <c r="B1141" s="1">
        <v>46066</v>
      </c>
      <c r="C1141" t="s">
        <v>59</v>
      </c>
      <c r="D1141" t="s">
        <v>2366</v>
      </c>
      <c r="E1141" t="s">
        <v>91</v>
      </c>
      <c r="F1141">
        <v>68</v>
      </c>
      <c r="G1141" t="s">
        <v>30</v>
      </c>
      <c r="H1141" t="s">
        <v>48</v>
      </c>
      <c r="I1141" t="s">
        <v>49</v>
      </c>
      <c r="J1141" t="s">
        <v>33</v>
      </c>
      <c r="K1141" t="s">
        <v>50</v>
      </c>
      <c r="L1141">
        <v>3</v>
      </c>
      <c r="M1141">
        <v>1</v>
      </c>
      <c r="N1141" t="s">
        <v>51</v>
      </c>
      <c r="O1141" t="s">
        <v>81</v>
      </c>
      <c r="P1141" t="s">
        <v>37</v>
      </c>
      <c r="Q1141">
        <v>33402.43</v>
      </c>
      <c r="R1141">
        <v>1942.04</v>
      </c>
      <c r="S1141">
        <v>4.2</v>
      </c>
      <c r="T1141" t="s">
        <v>92</v>
      </c>
      <c r="U1141" t="s">
        <v>39</v>
      </c>
      <c r="V1141" t="s">
        <v>74</v>
      </c>
      <c r="W1141" t="s">
        <v>41</v>
      </c>
      <c r="X1141" t="s">
        <v>57</v>
      </c>
      <c r="Y1141" t="s">
        <v>66</v>
      </c>
      <c r="Z1141" t="s">
        <v>4089</v>
      </c>
      <c r="AA1141" s="9">
        <f>Table1[[#This Row],[Date]]</f>
        <v>46066</v>
      </c>
    </row>
    <row r="1142" spans="1:27" x14ac:dyDescent="0.25">
      <c r="A1142" t="s">
        <v>2367</v>
      </c>
      <c r="B1142" s="1">
        <v>46067</v>
      </c>
      <c r="C1142" t="s">
        <v>103</v>
      </c>
      <c r="D1142" t="s">
        <v>2368</v>
      </c>
      <c r="E1142" t="s">
        <v>29</v>
      </c>
      <c r="F1142">
        <v>65</v>
      </c>
      <c r="G1142" t="s">
        <v>70</v>
      </c>
      <c r="H1142" t="s">
        <v>4088</v>
      </c>
      <c r="I1142" t="s">
        <v>49</v>
      </c>
      <c r="J1142" t="s">
        <v>33</v>
      </c>
      <c r="K1142" t="s">
        <v>118</v>
      </c>
      <c r="L1142">
        <v>11</v>
      </c>
      <c r="M1142">
        <v>3</v>
      </c>
      <c r="N1142" t="s">
        <v>51</v>
      </c>
      <c r="O1142" t="s">
        <v>81</v>
      </c>
      <c r="P1142" t="s">
        <v>37</v>
      </c>
      <c r="Q1142">
        <v>48603.81</v>
      </c>
      <c r="R1142">
        <v>4799.92</v>
      </c>
      <c r="S1142">
        <v>2.4</v>
      </c>
      <c r="T1142" t="s">
        <v>64</v>
      </c>
      <c r="U1142" t="s">
        <v>39</v>
      </c>
      <c r="V1142" t="s">
        <v>74</v>
      </c>
      <c r="W1142" t="s">
        <v>101</v>
      </c>
      <c r="X1142" t="s">
        <v>42</v>
      </c>
      <c r="Y1142" t="s">
        <v>75</v>
      </c>
      <c r="Z1142" t="s">
        <v>84</v>
      </c>
      <c r="AA1142" s="9">
        <f>Table1[[#This Row],[Date]]</f>
        <v>46067</v>
      </c>
    </row>
    <row r="1143" spans="1:27" x14ac:dyDescent="0.25">
      <c r="A1143" t="s">
        <v>2369</v>
      </c>
      <c r="B1143" s="1">
        <v>46068</v>
      </c>
      <c r="C1143" t="s">
        <v>59</v>
      </c>
      <c r="D1143" t="s">
        <v>2370</v>
      </c>
      <c r="E1143" t="s">
        <v>69</v>
      </c>
      <c r="F1143">
        <v>19</v>
      </c>
      <c r="G1143" t="s">
        <v>62</v>
      </c>
      <c r="H1143" t="s">
        <v>31</v>
      </c>
      <c r="I1143" t="s">
        <v>32</v>
      </c>
      <c r="J1143" t="s">
        <v>33</v>
      </c>
      <c r="K1143" t="s">
        <v>100</v>
      </c>
      <c r="L1143">
        <v>14</v>
      </c>
      <c r="M1143">
        <v>4</v>
      </c>
      <c r="N1143" t="s">
        <v>80</v>
      </c>
      <c r="O1143" t="s">
        <v>73</v>
      </c>
      <c r="P1143" t="s">
        <v>37</v>
      </c>
      <c r="Q1143">
        <v>19199.64</v>
      </c>
      <c r="R1143">
        <v>3840.45</v>
      </c>
      <c r="S1143">
        <v>4</v>
      </c>
      <c r="T1143" t="s">
        <v>97</v>
      </c>
      <c r="U1143" t="s">
        <v>87</v>
      </c>
      <c r="V1143" t="s">
        <v>83</v>
      </c>
      <c r="W1143" t="s">
        <v>101</v>
      </c>
      <c r="X1143" t="s">
        <v>57</v>
      </c>
      <c r="Y1143" t="s">
        <v>75</v>
      </c>
      <c r="Z1143" t="s">
        <v>4089</v>
      </c>
      <c r="AA1143" s="9">
        <f>Table1[[#This Row],[Date]]</f>
        <v>46068</v>
      </c>
    </row>
    <row r="1144" spans="1:27" x14ac:dyDescent="0.25">
      <c r="A1144" t="s">
        <v>2371</v>
      </c>
      <c r="B1144" s="1">
        <v>46069</v>
      </c>
      <c r="C1144" t="s">
        <v>45</v>
      </c>
      <c r="D1144" t="s">
        <v>2372</v>
      </c>
      <c r="E1144" t="s">
        <v>69</v>
      </c>
      <c r="F1144">
        <v>49</v>
      </c>
      <c r="G1144" t="s">
        <v>70</v>
      </c>
      <c r="H1144" t="s">
        <v>31</v>
      </c>
      <c r="I1144" t="s">
        <v>32</v>
      </c>
      <c r="J1144" t="s">
        <v>33</v>
      </c>
      <c r="K1144" t="s">
        <v>100</v>
      </c>
      <c r="L1144">
        <v>7</v>
      </c>
      <c r="M1144">
        <v>4</v>
      </c>
      <c r="N1144" t="s">
        <v>51</v>
      </c>
      <c r="O1144" t="s">
        <v>36</v>
      </c>
      <c r="P1144" t="s">
        <v>63</v>
      </c>
      <c r="Q1144">
        <v>19446.64</v>
      </c>
      <c r="R1144">
        <v>1040.44</v>
      </c>
      <c r="S1144">
        <v>1.1000000000000001</v>
      </c>
      <c r="T1144" t="s">
        <v>54</v>
      </c>
      <c r="U1144" t="s">
        <v>93</v>
      </c>
      <c r="V1144" t="s">
        <v>83</v>
      </c>
      <c r="W1144" t="s">
        <v>41</v>
      </c>
      <c r="X1144" t="s">
        <v>57</v>
      </c>
      <c r="Y1144" t="s">
        <v>4089</v>
      </c>
      <c r="Z1144" t="s">
        <v>94</v>
      </c>
      <c r="AA1144" s="9">
        <f>Table1[[#This Row],[Date]]</f>
        <v>46069</v>
      </c>
    </row>
    <row r="1145" spans="1:27" x14ac:dyDescent="0.25">
      <c r="A1145" t="s">
        <v>2373</v>
      </c>
      <c r="B1145" s="1">
        <v>46070</v>
      </c>
      <c r="C1145" t="s">
        <v>27</v>
      </c>
      <c r="D1145" t="s">
        <v>2374</v>
      </c>
      <c r="E1145" t="s">
        <v>91</v>
      </c>
      <c r="F1145">
        <v>25</v>
      </c>
      <c r="G1145" t="s">
        <v>62</v>
      </c>
      <c r="H1145" t="s">
        <v>4087</v>
      </c>
      <c r="I1145" t="s">
        <v>32</v>
      </c>
      <c r="J1145" t="s">
        <v>33</v>
      </c>
      <c r="K1145" t="s">
        <v>71</v>
      </c>
      <c r="L1145">
        <v>3</v>
      </c>
      <c r="M1145">
        <v>4</v>
      </c>
      <c r="N1145" t="s">
        <v>51</v>
      </c>
      <c r="O1145" t="s">
        <v>52</v>
      </c>
      <c r="P1145" t="s">
        <v>82</v>
      </c>
      <c r="Q1145">
        <v>28521.59</v>
      </c>
      <c r="R1145">
        <v>1920.95</v>
      </c>
      <c r="S1145">
        <v>3.2</v>
      </c>
      <c r="T1145" t="s">
        <v>64</v>
      </c>
      <c r="U1145" t="s">
        <v>93</v>
      </c>
      <c r="V1145" t="s">
        <v>55</v>
      </c>
      <c r="W1145" t="s">
        <v>101</v>
      </c>
      <c r="X1145" t="s">
        <v>57</v>
      </c>
      <c r="Y1145" t="s">
        <v>66</v>
      </c>
      <c r="Z1145" t="s">
        <v>76</v>
      </c>
      <c r="AA1145" s="9">
        <f>Table1[[#This Row],[Date]]</f>
        <v>46070</v>
      </c>
    </row>
    <row r="1146" spans="1:27" x14ac:dyDescent="0.25">
      <c r="A1146" t="s">
        <v>2375</v>
      </c>
      <c r="B1146" s="1">
        <v>46071</v>
      </c>
      <c r="C1146" t="s">
        <v>45</v>
      </c>
      <c r="D1146" t="s">
        <v>2376</v>
      </c>
      <c r="E1146" t="s">
        <v>61</v>
      </c>
      <c r="F1146">
        <v>39</v>
      </c>
      <c r="G1146" t="s">
        <v>62</v>
      </c>
      <c r="H1146" t="s">
        <v>79</v>
      </c>
      <c r="I1146" t="s">
        <v>49</v>
      </c>
      <c r="J1146" t="s">
        <v>33</v>
      </c>
      <c r="K1146" t="s">
        <v>34</v>
      </c>
      <c r="L1146">
        <v>4</v>
      </c>
      <c r="M1146">
        <v>2</v>
      </c>
      <c r="N1146" t="s">
        <v>72</v>
      </c>
      <c r="O1146" t="s">
        <v>52</v>
      </c>
      <c r="P1146" t="s">
        <v>53</v>
      </c>
      <c r="Q1146">
        <v>21024.59</v>
      </c>
      <c r="R1146">
        <v>2720.06</v>
      </c>
      <c r="S1146">
        <v>4.9000000000000004</v>
      </c>
      <c r="T1146" t="s">
        <v>38</v>
      </c>
      <c r="U1146" t="s">
        <v>93</v>
      </c>
      <c r="V1146" t="s">
        <v>40</v>
      </c>
      <c r="W1146" t="s">
        <v>56</v>
      </c>
      <c r="X1146" t="s">
        <v>42</v>
      </c>
      <c r="Y1146" t="s">
        <v>113</v>
      </c>
      <c r="Z1146" t="s">
        <v>94</v>
      </c>
      <c r="AA1146" s="9">
        <f>Table1[[#This Row],[Date]]</f>
        <v>46071</v>
      </c>
    </row>
    <row r="1147" spans="1:27" x14ac:dyDescent="0.25">
      <c r="A1147" t="s">
        <v>2377</v>
      </c>
      <c r="B1147" s="1">
        <v>46072</v>
      </c>
      <c r="C1147" t="s">
        <v>103</v>
      </c>
      <c r="D1147" t="s">
        <v>2378</v>
      </c>
      <c r="E1147" t="s">
        <v>69</v>
      </c>
      <c r="F1147">
        <v>23</v>
      </c>
      <c r="G1147" t="s">
        <v>62</v>
      </c>
      <c r="H1147" t="s">
        <v>4087</v>
      </c>
      <c r="I1147" t="s">
        <v>32</v>
      </c>
      <c r="J1147" t="s">
        <v>33</v>
      </c>
      <c r="K1147" t="s">
        <v>71</v>
      </c>
      <c r="L1147">
        <v>2</v>
      </c>
      <c r="M1147">
        <v>1</v>
      </c>
      <c r="N1147" t="s">
        <v>80</v>
      </c>
      <c r="O1147" t="s">
        <v>81</v>
      </c>
      <c r="P1147" t="s">
        <v>37</v>
      </c>
      <c r="Q1147">
        <v>3067.01</v>
      </c>
      <c r="R1147">
        <v>3064.93</v>
      </c>
      <c r="S1147">
        <v>4.9000000000000004</v>
      </c>
      <c r="T1147" t="s">
        <v>97</v>
      </c>
      <c r="U1147" t="s">
        <v>87</v>
      </c>
      <c r="V1147" t="s">
        <v>40</v>
      </c>
      <c r="W1147" t="s">
        <v>41</v>
      </c>
      <c r="X1147" t="s">
        <v>57</v>
      </c>
      <c r="Y1147" t="s">
        <v>75</v>
      </c>
      <c r="Z1147" t="s">
        <v>94</v>
      </c>
      <c r="AA1147" s="9">
        <f>Table1[[#This Row],[Date]]</f>
        <v>46072</v>
      </c>
    </row>
    <row r="1148" spans="1:27" x14ac:dyDescent="0.25">
      <c r="A1148" t="s">
        <v>2379</v>
      </c>
      <c r="B1148" s="1">
        <v>46073</v>
      </c>
      <c r="C1148" t="s">
        <v>27</v>
      </c>
      <c r="D1148" t="s">
        <v>2380</v>
      </c>
      <c r="E1148" t="s">
        <v>29</v>
      </c>
      <c r="F1148">
        <v>29</v>
      </c>
      <c r="G1148" t="s">
        <v>30</v>
      </c>
      <c r="H1148" t="s">
        <v>79</v>
      </c>
      <c r="I1148" t="s">
        <v>49</v>
      </c>
      <c r="J1148" t="s">
        <v>33</v>
      </c>
      <c r="K1148" t="s">
        <v>34</v>
      </c>
      <c r="L1148">
        <v>6</v>
      </c>
      <c r="M1148">
        <v>2</v>
      </c>
      <c r="N1148" t="s">
        <v>72</v>
      </c>
      <c r="O1148" t="s">
        <v>36</v>
      </c>
      <c r="P1148" t="s">
        <v>63</v>
      </c>
      <c r="Q1148">
        <v>37393.29</v>
      </c>
      <c r="R1148">
        <v>2340.92</v>
      </c>
      <c r="S1148">
        <v>2.1</v>
      </c>
      <c r="T1148" t="s">
        <v>64</v>
      </c>
      <c r="U1148" t="s">
        <v>39</v>
      </c>
      <c r="V1148" t="s">
        <v>74</v>
      </c>
      <c r="W1148" t="s">
        <v>41</v>
      </c>
      <c r="X1148" t="s">
        <v>57</v>
      </c>
      <c r="Y1148" t="s">
        <v>113</v>
      </c>
      <c r="Z1148" t="s">
        <v>4089</v>
      </c>
      <c r="AA1148" s="9">
        <f>Table1[[#This Row],[Date]]</f>
        <v>46073</v>
      </c>
    </row>
    <row r="1149" spans="1:27" x14ac:dyDescent="0.25">
      <c r="A1149" t="s">
        <v>2381</v>
      </c>
      <c r="B1149" s="1">
        <v>46074</v>
      </c>
      <c r="C1149" t="s">
        <v>103</v>
      </c>
      <c r="D1149" t="s">
        <v>2382</v>
      </c>
      <c r="E1149" t="s">
        <v>47</v>
      </c>
      <c r="F1149">
        <v>64</v>
      </c>
      <c r="G1149" t="s">
        <v>70</v>
      </c>
      <c r="H1149" t="s">
        <v>79</v>
      </c>
      <c r="I1149" t="s">
        <v>49</v>
      </c>
      <c r="J1149" t="s">
        <v>33</v>
      </c>
      <c r="K1149" t="s">
        <v>34</v>
      </c>
      <c r="L1149">
        <v>10</v>
      </c>
      <c r="M1149">
        <v>1</v>
      </c>
      <c r="N1149" t="s">
        <v>80</v>
      </c>
      <c r="O1149" t="s">
        <v>52</v>
      </c>
      <c r="P1149" t="s">
        <v>82</v>
      </c>
      <c r="Q1149">
        <v>38330.699999999997</v>
      </c>
      <c r="R1149">
        <v>4050.63</v>
      </c>
      <c r="S1149">
        <v>2.8</v>
      </c>
      <c r="T1149" t="s">
        <v>64</v>
      </c>
      <c r="U1149" t="s">
        <v>39</v>
      </c>
      <c r="V1149" t="s">
        <v>40</v>
      </c>
      <c r="W1149" t="s">
        <v>101</v>
      </c>
      <c r="X1149" t="s">
        <v>57</v>
      </c>
      <c r="Y1149" t="s">
        <v>113</v>
      </c>
      <c r="Z1149" t="s">
        <v>84</v>
      </c>
      <c r="AA1149" s="9">
        <f>Table1[[#This Row],[Date]]</f>
        <v>46074</v>
      </c>
    </row>
    <row r="1150" spans="1:27" x14ac:dyDescent="0.25">
      <c r="A1150" t="s">
        <v>2383</v>
      </c>
      <c r="B1150" s="1">
        <v>46075</v>
      </c>
      <c r="C1150" t="s">
        <v>27</v>
      </c>
      <c r="D1150" t="s">
        <v>2384</v>
      </c>
      <c r="E1150" t="s">
        <v>47</v>
      </c>
      <c r="F1150">
        <v>57</v>
      </c>
      <c r="G1150" t="s">
        <v>62</v>
      </c>
      <c r="H1150" t="s">
        <v>31</v>
      </c>
      <c r="I1150" t="s">
        <v>32</v>
      </c>
      <c r="J1150" t="s">
        <v>33</v>
      </c>
      <c r="K1150" t="s">
        <v>100</v>
      </c>
      <c r="L1150">
        <v>3</v>
      </c>
      <c r="M1150">
        <v>3</v>
      </c>
      <c r="N1150" t="s">
        <v>35</v>
      </c>
      <c r="O1150" t="s">
        <v>73</v>
      </c>
      <c r="P1150" t="s">
        <v>82</v>
      </c>
      <c r="Q1150">
        <v>38107.81</v>
      </c>
      <c r="R1150">
        <v>3838.03</v>
      </c>
      <c r="S1150">
        <v>1.3</v>
      </c>
      <c r="T1150" t="s">
        <v>97</v>
      </c>
      <c r="U1150" t="s">
        <v>39</v>
      </c>
      <c r="V1150" t="s">
        <v>55</v>
      </c>
      <c r="W1150" t="s">
        <v>41</v>
      </c>
      <c r="X1150" t="s">
        <v>42</v>
      </c>
      <c r="Y1150" t="s">
        <v>43</v>
      </c>
      <c r="Z1150" t="s">
        <v>88</v>
      </c>
      <c r="AA1150" s="9">
        <f>Table1[[#This Row],[Date]]</f>
        <v>46075</v>
      </c>
    </row>
    <row r="1151" spans="1:27" x14ac:dyDescent="0.25">
      <c r="A1151" t="s">
        <v>2385</v>
      </c>
      <c r="B1151" s="1">
        <v>46076</v>
      </c>
      <c r="C1151" t="s">
        <v>59</v>
      </c>
      <c r="D1151" t="s">
        <v>2386</v>
      </c>
      <c r="E1151" t="s">
        <v>47</v>
      </c>
      <c r="F1151">
        <v>53</v>
      </c>
      <c r="G1151" t="s">
        <v>30</v>
      </c>
      <c r="H1151" t="s">
        <v>79</v>
      </c>
      <c r="I1151" t="s">
        <v>49</v>
      </c>
      <c r="J1151" t="s">
        <v>33</v>
      </c>
      <c r="K1151" t="s">
        <v>34</v>
      </c>
      <c r="L1151">
        <v>13</v>
      </c>
      <c r="M1151">
        <v>3</v>
      </c>
      <c r="N1151" t="s">
        <v>80</v>
      </c>
      <c r="O1151" t="s">
        <v>36</v>
      </c>
      <c r="P1151" t="s">
        <v>53</v>
      </c>
      <c r="Q1151">
        <v>19215.97</v>
      </c>
      <c r="R1151">
        <v>2525.79</v>
      </c>
      <c r="S1151">
        <v>4.5</v>
      </c>
      <c r="T1151" t="s">
        <v>38</v>
      </c>
      <c r="U1151" t="s">
        <v>87</v>
      </c>
      <c r="V1151" t="s">
        <v>83</v>
      </c>
      <c r="W1151" t="s">
        <v>56</v>
      </c>
      <c r="X1151" t="s">
        <v>42</v>
      </c>
      <c r="Y1151" t="s">
        <v>113</v>
      </c>
      <c r="Z1151" t="s">
        <v>88</v>
      </c>
      <c r="AA1151" s="9">
        <f>Table1[[#This Row],[Date]]</f>
        <v>46076</v>
      </c>
    </row>
    <row r="1152" spans="1:27" x14ac:dyDescent="0.25">
      <c r="A1152" t="s">
        <v>2387</v>
      </c>
      <c r="B1152" s="1">
        <v>46077</v>
      </c>
      <c r="C1152" t="s">
        <v>59</v>
      </c>
      <c r="D1152" t="s">
        <v>2388</v>
      </c>
      <c r="E1152" t="s">
        <v>61</v>
      </c>
      <c r="F1152">
        <v>32</v>
      </c>
      <c r="G1152" t="s">
        <v>62</v>
      </c>
      <c r="H1152" t="s">
        <v>4088</v>
      </c>
      <c r="I1152" t="s">
        <v>49</v>
      </c>
      <c r="J1152" t="s">
        <v>33</v>
      </c>
      <c r="K1152" t="s">
        <v>118</v>
      </c>
      <c r="L1152">
        <v>8</v>
      </c>
      <c r="M1152">
        <v>2</v>
      </c>
      <c r="N1152" t="s">
        <v>80</v>
      </c>
      <c r="O1152" t="s">
        <v>36</v>
      </c>
      <c r="P1152" t="s">
        <v>37</v>
      </c>
      <c r="Q1152">
        <v>27547.61</v>
      </c>
      <c r="R1152">
        <v>4272.1499999999996</v>
      </c>
      <c r="S1152">
        <v>3.3</v>
      </c>
      <c r="T1152" t="s">
        <v>64</v>
      </c>
      <c r="U1152" t="s">
        <v>87</v>
      </c>
      <c r="V1152" t="s">
        <v>74</v>
      </c>
      <c r="W1152" t="s">
        <v>41</v>
      </c>
      <c r="X1152" t="s">
        <v>57</v>
      </c>
      <c r="Y1152" t="s">
        <v>4089</v>
      </c>
      <c r="Z1152" t="s">
        <v>84</v>
      </c>
      <c r="AA1152" s="9">
        <f>Table1[[#This Row],[Date]]</f>
        <v>46077</v>
      </c>
    </row>
    <row r="1153" spans="1:27" x14ac:dyDescent="0.25">
      <c r="A1153" t="s">
        <v>2389</v>
      </c>
      <c r="B1153" s="1">
        <v>46078</v>
      </c>
      <c r="C1153" t="s">
        <v>59</v>
      </c>
      <c r="D1153" t="s">
        <v>2390</v>
      </c>
      <c r="E1153" t="s">
        <v>91</v>
      </c>
      <c r="F1153">
        <v>45</v>
      </c>
      <c r="G1153" t="s">
        <v>30</v>
      </c>
      <c r="H1153" t="s">
        <v>4088</v>
      </c>
      <c r="I1153" t="s">
        <v>49</v>
      </c>
      <c r="J1153" t="s">
        <v>33</v>
      </c>
      <c r="K1153" t="s">
        <v>118</v>
      </c>
      <c r="L1153">
        <v>6</v>
      </c>
      <c r="M1153">
        <v>2</v>
      </c>
      <c r="N1153" t="s">
        <v>72</v>
      </c>
      <c r="O1153" t="s">
        <v>36</v>
      </c>
      <c r="P1153" t="s">
        <v>63</v>
      </c>
      <c r="Q1153">
        <v>19918.759999999998</v>
      </c>
      <c r="R1153">
        <v>3755.45</v>
      </c>
      <c r="S1153">
        <v>2.5</v>
      </c>
      <c r="T1153" t="s">
        <v>64</v>
      </c>
      <c r="U1153" t="s">
        <v>65</v>
      </c>
      <c r="V1153" t="s">
        <v>74</v>
      </c>
      <c r="W1153" t="s">
        <v>101</v>
      </c>
      <c r="X1153" t="s">
        <v>57</v>
      </c>
      <c r="Y1153" t="s">
        <v>66</v>
      </c>
      <c r="Z1153" t="s">
        <v>76</v>
      </c>
      <c r="AA1153" s="9">
        <f>Table1[[#This Row],[Date]]</f>
        <v>46078</v>
      </c>
    </row>
    <row r="1154" spans="1:27" x14ac:dyDescent="0.25">
      <c r="A1154" t="s">
        <v>2391</v>
      </c>
      <c r="B1154" s="1">
        <v>46079</v>
      </c>
      <c r="C1154" t="s">
        <v>45</v>
      </c>
      <c r="D1154" t="s">
        <v>2392</v>
      </c>
      <c r="E1154" t="s">
        <v>29</v>
      </c>
      <c r="F1154">
        <v>69</v>
      </c>
      <c r="G1154" t="s">
        <v>62</v>
      </c>
      <c r="H1154" t="s">
        <v>4088</v>
      </c>
      <c r="I1154" t="s">
        <v>49</v>
      </c>
      <c r="J1154" t="s">
        <v>33</v>
      </c>
      <c r="K1154" t="s">
        <v>118</v>
      </c>
      <c r="L1154">
        <v>3</v>
      </c>
      <c r="M1154">
        <v>3</v>
      </c>
      <c r="N1154" t="s">
        <v>80</v>
      </c>
      <c r="O1154" t="s">
        <v>52</v>
      </c>
      <c r="P1154" t="s">
        <v>82</v>
      </c>
      <c r="Q1154">
        <v>3753.71</v>
      </c>
      <c r="R1154">
        <v>3892.91</v>
      </c>
      <c r="S1154">
        <v>1.5</v>
      </c>
      <c r="T1154" t="s">
        <v>54</v>
      </c>
      <c r="U1154" t="s">
        <v>93</v>
      </c>
      <c r="V1154" t="s">
        <v>83</v>
      </c>
      <c r="W1154" t="s">
        <v>41</v>
      </c>
      <c r="X1154" t="s">
        <v>42</v>
      </c>
      <c r="Y1154" t="s">
        <v>66</v>
      </c>
      <c r="Z1154" t="s">
        <v>94</v>
      </c>
      <c r="AA1154" s="9">
        <f>Table1[[#This Row],[Date]]</f>
        <v>46079</v>
      </c>
    </row>
    <row r="1155" spans="1:27" x14ac:dyDescent="0.25">
      <c r="A1155" t="s">
        <v>2393</v>
      </c>
      <c r="B1155" s="1">
        <v>46080</v>
      </c>
      <c r="C1155" t="s">
        <v>103</v>
      </c>
      <c r="D1155" t="s">
        <v>2394</v>
      </c>
      <c r="E1155" t="s">
        <v>61</v>
      </c>
      <c r="F1155">
        <v>66</v>
      </c>
      <c r="G1155" t="s">
        <v>70</v>
      </c>
      <c r="H1155" t="s">
        <v>31</v>
      </c>
      <c r="I1155" t="s">
        <v>32</v>
      </c>
      <c r="J1155" t="s">
        <v>33</v>
      </c>
      <c r="K1155" t="s">
        <v>100</v>
      </c>
      <c r="L1155">
        <v>9</v>
      </c>
      <c r="M1155">
        <v>5</v>
      </c>
      <c r="N1155" t="s">
        <v>80</v>
      </c>
      <c r="O1155" t="s">
        <v>81</v>
      </c>
      <c r="P1155" t="s">
        <v>63</v>
      </c>
      <c r="Q1155">
        <v>29435.1</v>
      </c>
      <c r="R1155">
        <v>4782</v>
      </c>
      <c r="S1155">
        <v>4.8</v>
      </c>
      <c r="T1155" t="s">
        <v>38</v>
      </c>
      <c r="U1155" t="s">
        <v>39</v>
      </c>
      <c r="V1155" t="s">
        <v>40</v>
      </c>
      <c r="W1155" t="s">
        <v>101</v>
      </c>
      <c r="X1155" t="s">
        <v>42</v>
      </c>
      <c r="Y1155" t="s">
        <v>43</v>
      </c>
      <c r="Z1155" t="s">
        <v>76</v>
      </c>
      <c r="AA1155" s="9">
        <f>Table1[[#This Row],[Date]]</f>
        <v>46080</v>
      </c>
    </row>
    <row r="1156" spans="1:27" x14ac:dyDescent="0.25">
      <c r="A1156" t="s">
        <v>2395</v>
      </c>
      <c r="B1156" s="1">
        <v>46081</v>
      </c>
      <c r="C1156" t="s">
        <v>45</v>
      </c>
      <c r="D1156" t="s">
        <v>2396</v>
      </c>
      <c r="E1156" t="s">
        <v>29</v>
      </c>
      <c r="F1156">
        <v>62</v>
      </c>
      <c r="G1156" t="s">
        <v>70</v>
      </c>
      <c r="H1156" t="s">
        <v>4087</v>
      </c>
      <c r="I1156" t="s">
        <v>32</v>
      </c>
      <c r="J1156" t="s">
        <v>33</v>
      </c>
      <c r="K1156" t="s">
        <v>71</v>
      </c>
      <c r="L1156">
        <v>12</v>
      </c>
      <c r="M1156">
        <v>4</v>
      </c>
      <c r="N1156" t="s">
        <v>72</v>
      </c>
      <c r="O1156" t="s">
        <v>81</v>
      </c>
      <c r="P1156" t="s">
        <v>82</v>
      </c>
      <c r="Q1156">
        <v>8816.75</v>
      </c>
      <c r="R1156">
        <v>1332.33</v>
      </c>
      <c r="S1156">
        <v>3.1</v>
      </c>
      <c r="T1156" t="s">
        <v>64</v>
      </c>
      <c r="U1156" t="s">
        <v>65</v>
      </c>
      <c r="V1156" t="s">
        <v>74</v>
      </c>
      <c r="W1156" t="s">
        <v>101</v>
      </c>
      <c r="X1156" t="s">
        <v>42</v>
      </c>
      <c r="Y1156" t="s">
        <v>4089</v>
      </c>
      <c r="Z1156" t="s">
        <v>94</v>
      </c>
      <c r="AA1156" s="9">
        <f>Table1[[#This Row],[Date]]</f>
        <v>46081</v>
      </c>
    </row>
    <row r="1157" spans="1:27" x14ac:dyDescent="0.25">
      <c r="A1157" t="s">
        <v>2397</v>
      </c>
      <c r="B1157" s="1">
        <v>46082</v>
      </c>
      <c r="C1157" t="s">
        <v>59</v>
      </c>
      <c r="D1157" t="s">
        <v>2398</v>
      </c>
      <c r="E1157" t="s">
        <v>29</v>
      </c>
      <c r="F1157">
        <v>35</v>
      </c>
      <c r="G1157" t="s">
        <v>62</v>
      </c>
      <c r="H1157" t="s">
        <v>48</v>
      </c>
      <c r="I1157" t="s">
        <v>49</v>
      </c>
      <c r="J1157" t="s">
        <v>33</v>
      </c>
      <c r="K1157" t="s">
        <v>50</v>
      </c>
      <c r="L1157">
        <v>14</v>
      </c>
      <c r="M1157">
        <v>4</v>
      </c>
      <c r="N1157" t="s">
        <v>35</v>
      </c>
      <c r="O1157" t="s">
        <v>73</v>
      </c>
      <c r="P1157" t="s">
        <v>37</v>
      </c>
      <c r="Q1157">
        <v>6761.94</v>
      </c>
      <c r="R1157">
        <v>1338.24</v>
      </c>
      <c r="S1157">
        <v>2.1</v>
      </c>
      <c r="T1157" t="s">
        <v>97</v>
      </c>
      <c r="U1157" t="s">
        <v>65</v>
      </c>
      <c r="V1157" t="s">
        <v>83</v>
      </c>
      <c r="W1157" t="s">
        <v>56</v>
      </c>
      <c r="X1157" t="s">
        <v>57</v>
      </c>
      <c r="Y1157" t="s">
        <v>4089</v>
      </c>
      <c r="Z1157" t="s">
        <v>88</v>
      </c>
      <c r="AA1157" s="9">
        <f>Table1[[#This Row],[Date]]</f>
        <v>46082</v>
      </c>
    </row>
    <row r="1158" spans="1:27" x14ac:dyDescent="0.25">
      <c r="A1158" t="s">
        <v>2399</v>
      </c>
      <c r="B1158" s="1">
        <v>46083</v>
      </c>
      <c r="C1158" t="s">
        <v>103</v>
      </c>
      <c r="D1158" t="s">
        <v>2400</v>
      </c>
      <c r="E1158" t="s">
        <v>91</v>
      </c>
      <c r="F1158">
        <v>19</v>
      </c>
      <c r="G1158" t="s">
        <v>30</v>
      </c>
      <c r="H1158" t="s">
        <v>79</v>
      </c>
      <c r="I1158" t="s">
        <v>49</v>
      </c>
      <c r="J1158" t="s">
        <v>33</v>
      </c>
      <c r="K1158" t="s">
        <v>34</v>
      </c>
      <c r="L1158">
        <v>14</v>
      </c>
      <c r="M1158">
        <v>3</v>
      </c>
      <c r="N1158" t="s">
        <v>35</v>
      </c>
      <c r="O1158" t="s">
        <v>52</v>
      </c>
      <c r="P1158" t="s">
        <v>37</v>
      </c>
      <c r="Q1158">
        <v>38508.46</v>
      </c>
      <c r="R1158">
        <v>4444.76</v>
      </c>
      <c r="S1158">
        <v>2.4</v>
      </c>
      <c r="T1158" t="s">
        <v>64</v>
      </c>
      <c r="U1158" t="s">
        <v>93</v>
      </c>
      <c r="V1158" t="s">
        <v>83</v>
      </c>
      <c r="W1158" t="s">
        <v>41</v>
      </c>
      <c r="X1158" t="s">
        <v>42</v>
      </c>
      <c r="Y1158" t="s">
        <v>66</v>
      </c>
      <c r="Z1158" t="s">
        <v>84</v>
      </c>
      <c r="AA1158" s="9">
        <f>Table1[[#This Row],[Date]]</f>
        <v>46083</v>
      </c>
    </row>
    <row r="1159" spans="1:27" x14ac:dyDescent="0.25">
      <c r="A1159" t="s">
        <v>2401</v>
      </c>
      <c r="B1159" s="1">
        <v>46084</v>
      </c>
      <c r="C1159" t="s">
        <v>59</v>
      </c>
      <c r="D1159" t="s">
        <v>2402</v>
      </c>
      <c r="E1159" t="s">
        <v>47</v>
      </c>
      <c r="F1159">
        <v>30</v>
      </c>
      <c r="G1159" t="s">
        <v>62</v>
      </c>
      <c r="H1159" t="s">
        <v>48</v>
      </c>
      <c r="I1159" t="s">
        <v>49</v>
      </c>
      <c r="J1159" t="s">
        <v>33</v>
      </c>
      <c r="K1159" t="s">
        <v>50</v>
      </c>
      <c r="L1159">
        <v>7</v>
      </c>
      <c r="M1159">
        <v>4</v>
      </c>
      <c r="N1159" t="s">
        <v>35</v>
      </c>
      <c r="O1159" t="s">
        <v>36</v>
      </c>
      <c r="P1159" t="s">
        <v>53</v>
      </c>
      <c r="Q1159">
        <v>3446.79</v>
      </c>
      <c r="R1159">
        <v>3861.13</v>
      </c>
      <c r="S1159">
        <v>2.1</v>
      </c>
      <c r="T1159" t="s">
        <v>97</v>
      </c>
      <c r="U1159" t="s">
        <v>87</v>
      </c>
      <c r="V1159" t="s">
        <v>40</v>
      </c>
      <c r="W1159" t="s">
        <v>56</v>
      </c>
      <c r="X1159" t="s">
        <v>42</v>
      </c>
      <c r="Y1159" t="s">
        <v>4089</v>
      </c>
      <c r="Z1159" t="s">
        <v>4089</v>
      </c>
      <c r="AA1159" s="9">
        <f>Table1[[#This Row],[Date]]</f>
        <v>46084</v>
      </c>
    </row>
    <row r="1160" spans="1:27" x14ac:dyDescent="0.25">
      <c r="A1160" t="s">
        <v>2403</v>
      </c>
      <c r="B1160" s="1">
        <v>46085</v>
      </c>
      <c r="C1160" t="s">
        <v>45</v>
      </c>
      <c r="D1160" t="s">
        <v>2404</v>
      </c>
      <c r="E1160" t="s">
        <v>91</v>
      </c>
      <c r="F1160">
        <v>62</v>
      </c>
      <c r="G1160" t="s">
        <v>30</v>
      </c>
      <c r="H1160" t="s">
        <v>4087</v>
      </c>
      <c r="I1160" t="s">
        <v>32</v>
      </c>
      <c r="J1160" t="s">
        <v>33</v>
      </c>
      <c r="K1160" t="s">
        <v>71</v>
      </c>
      <c r="L1160">
        <v>5</v>
      </c>
      <c r="M1160">
        <v>5</v>
      </c>
      <c r="N1160" t="s">
        <v>80</v>
      </c>
      <c r="O1160" t="s">
        <v>73</v>
      </c>
      <c r="P1160" t="s">
        <v>82</v>
      </c>
      <c r="Q1160">
        <v>48073.4</v>
      </c>
      <c r="R1160">
        <v>4632.7299999999996</v>
      </c>
      <c r="S1160">
        <v>3.4</v>
      </c>
      <c r="T1160" t="s">
        <v>64</v>
      </c>
      <c r="U1160" t="s">
        <v>65</v>
      </c>
      <c r="V1160" t="s">
        <v>40</v>
      </c>
      <c r="W1160" t="s">
        <v>56</v>
      </c>
      <c r="X1160" t="s">
        <v>42</v>
      </c>
      <c r="Y1160" t="s">
        <v>75</v>
      </c>
      <c r="Z1160" t="s">
        <v>4089</v>
      </c>
      <c r="AA1160" s="9">
        <f>Table1[[#This Row],[Date]]</f>
        <v>46085</v>
      </c>
    </row>
    <row r="1161" spans="1:27" x14ac:dyDescent="0.25">
      <c r="A1161" t="s">
        <v>2405</v>
      </c>
      <c r="B1161" s="1">
        <v>46086</v>
      </c>
      <c r="C1161" t="s">
        <v>45</v>
      </c>
      <c r="D1161" t="s">
        <v>2406</v>
      </c>
      <c r="E1161" t="s">
        <v>61</v>
      </c>
      <c r="F1161">
        <v>32</v>
      </c>
      <c r="G1161" t="s">
        <v>62</v>
      </c>
      <c r="H1161" t="s">
        <v>4087</v>
      </c>
      <c r="I1161" t="s">
        <v>32</v>
      </c>
      <c r="J1161" t="s">
        <v>33</v>
      </c>
      <c r="K1161" t="s">
        <v>71</v>
      </c>
      <c r="L1161">
        <v>14</v>
      </c>
      <c r="M1161">
        <v>5</v>
      </c>
      <c r="N1161" t="s">
        <v>72</v>
      </c>
      <c r="O1161" t="s">
        <v>73</v>
      </c>
      <c r="P1161" t="s">
        <v>63</v>
      </c>
      <c r="Q1161">
        <v>27217</v>
      </c>
      <c r="R1161">
        <v>315.64999999999998</v>
      </c>
      <c r="S1161">
        <v>4.7</v>
      </c>
      <c r="T1161" t="s">
        <v>38</v>
      </c>
      <c r="U1161" t="s">
        <v>87</v>
      </c>
      <c r="V1161" t="s">
        <v>55</v>
      </c>
      <c r="W1161" t="s">
        <v>41</v>
      </c>
      <c r="X1161" t="s">
        <v>42</v>
      </c>
      <c r="Y1161" t="s">
        <v>113</v>
      </c>
      <c r="Z1161" t="s">
        <v>84</v>
      </c>
      <c r="AA1161" s="9">
        <f>Table1[[#This Row],[Date]]</f>
        <v>46086</v>
      </c>
    </row>
    <row r="1162" spans="1:27" x14ac:dyDescent="0.25">
      <c r="A1162" t="s">
        <v>2407</v>
      </c>
      <c r="B1162" s="1">
        <v>46087</v>
      </c>
      <c r="C1162" t="s">
        <v>45</v>
      </c>
      <c r="D1162" t="s">
        <v>2408</v>
      </c>
      <c r="E1162" t="s">
        <v>61</v>
      </c>
      <c r="F1162">
        <v>37</v>
      </c>
      <c r="G1162" t="s">
        <v>30</v>
      </c>
      <c r="H1162" t="s">
        <v>31</v>
      </c>
      <c r="I1162" t="s">
        <v>32</v>
      </c>
      <c r="J1162" t="s">
        <v>33</v>
      </c>
      <c r="K1162" t="s">
        <v>100</v>
      </c>
      <c r="L1162">
        <v>5</v>
      </c>
      <c r="M1162">
        <v>1</v>
      </c>
      <c r="N1162" t="s">
        <v>35</v>
      </c>
      <c r="O1162" t="s">
        <v>81</v>
      </c>
      <c r="P1162" t="s">
        <v>82</v>
      </c>
      <c r="Q1162">
        <v>49201.77</v>
      </c>
      <c r="R1162">
        <v>3138.79</v>
      </c>
      <c r="S1162">
        <v>4.4000000000000004</v>
      </c>
      <c r="T1162" t="s">
        <v>92</v>
      </c>
      <c r="U1162" t="s">
        <v>87</v>
      </c>
      <c r="V1162" t="s">
        <v>40</v>
      </c>
      <c r="W1162" t="s">
        <v>56</v>
      </c>
      <c r="X1162" t="s">
        <v>57</v>
      </c>
      <c r="Y1162" t="s">
        <v>113</v>
      </c>
      <c r="Z1162" t="s">
        <v>88</v>
      </c>
      <c r="AA1162" s="9">
        <f>Table1[[#This Row],[Date]]</f>
        <v>46087</v>
      </c>
    </row>
    <row r="1163" spans="1:27" x14ac:dyDescent="0.25">
      <c r="A1163" t="s">
        <v>2409</v>
      </c>
      <c r="B1163" s="1">
        <v>46088</v>
      </c>
      <c r="C1163" t="s">
        <v>59</v>
      </c>
      <c r="D1163" t="s">
        <v>2410</v>
      </c>
      <c r="E1163" t="s">
        <v>61</v>
      </c>
      <c r="F1163">
        <v>46</v>
      </c>
      <c r="G1163" t="s">
        <v>70</v>
      </c>
      <c r="H1163" t="s">
        <v>4088</v>
      </c>
      <c r="I1163" t="s">
        <v>49</v>
      </c>
      <c r="J1163" t="s">
        <v>33</v>
      </c>
      <c r="K1163" t="s">
        <v>118</v>
      </c>
      <c r="L1163">
        <v>3</v>
      </c>
      <c r="M1163">
        <v>2</v>
      </c>
      <c r="N1163" t="s">
        <v>35</v>
      </c>
      <c r="O1163" t="s">
        <v>36</v>
      </c>
      <c r="P1163" t="s">
        <v>63</v>
      </c>
      <c r="Q1163">
        <v>5725.89</v>
      </c>
      <c r="R1163">
        <v>723.14</v>
      </c>
      <c r="S1163">
        <v>2.8</v>
      </c>
      <c r="T1163" t="s">
        <v>64</v>
      </c>
      <c r="U1163" t="s">
        <v>93</v>
      </c>
      <c r="V1163" t="s">
        <v>40</v>
      </c>
      <c r="W1163" t="s">
        <v>56</v>
      </c>
      <c r="X1163" t="s">
        <v>42</v>
      </c>
      <c r="Y1163" t="s">
        <v>66</v>
      </c>
      <c r="Z1163" t="s">
        <v>94</v>
      </c>
      <c r="AA1163" s="9">
        <f>Table1[[#This Row],[Date]]</f>
        <v>46088</v>
      </c>
    </row>
    <row r="1164" spans="1:27" x14ac:dyDescent="0.25">
      <c r="A1164" t="s">
        <v>2411</v>
      </c>
      <c r="B1164" s="1">
        <v>46089</v>
      </c>
      <c r="C1164" t="s">
        <v>103</v>
      </c>
      <c r="D1164" t="s">
        <v>2412</v>
      </c>
      <c r="E1164" t="s">
        <v>91</v>
      </c>
      <c r="F1164">
        <v>59</v>
      </c>
      <c r="G1164" t="s">
        <v>62</v>
      </c>
      <c r="H1164" t="s">
        <v>4088</v>
      </c>
      <c r="I1164" t="s">
        <v>49</v>
      </c>
      <c r="J1164" t="s">
        <v>33</v>
      </c>
      <c r="K1164" t="s">
        <v>118</v>
      </c>
      <c r="L1164">
        <v>4</v>
      </c>
      <c r="M1164">
        <v>4</v>
      </c>
      <c r="N1164" t="s">
        <v>35</v>
      </c>
      <c r="O1164" t="s">
        <v>36</v>
      </c>
      <c r="P1164" t="s">
        <v>53</v>
      </c>
      <c r="Q1164">
        <v>30425.89</v>
      </c>
      <c r="R1164">
        <v>2519.4899999999998</v>
      </c>
      <c r="S1164">
        <v>4.3</v>
      </c>
      <c r="T1164" t="s">
        <v>97</v>
      </c>
      <c r="U1164" t="s">
        <v>65</v>
      </c>
      <c r="V1164" t="s">
        <v>83</v>
      </c>
      <c r="W1164" t="s">
        <v>101</v>
      </c>
      <c r="X1164" t="s">
        <v>57</v>
      </c>
      <c r="Y1164" t="s">
        <v>66</v>
      </c>
      <c r="Z1164" t="s">
        <v>4089</v>
      </c>
      <c r="AA1164" s="9">
        <f>Table1[[#This Row],[Date]]</f>
        <v>46089</v>
      </c>
    </row>
    <row r="1165" spans="1:27" x14ac:dyDescent="0.25">
      <c r="A1165" t="s">
        <v>2413</v>
      </c>
      <c r="B1165" s="1">
        <v>46090</v>
      </c>
      <c r="C1165" t="s">
        <v>103</v>
      </c>
      <c r="D1165" t="s">
        <v>2414</v>
      </c>
      <c r="E1165" t="s">
        <v>29</v>
      </c>
      <c r="F1165">
        <v>46</v>
      </c>
      <c r="G1165" t="s">
        <v>70</v>
      </c>
      <c r="H1165" t="s">
        <v>4087</v>
      </c>
      <c r="I1165" t="s">
        <v>32</v>
      </c>
      <c r="J1165" t="s">
        <v>33</v>
      </c>
      <c r="K1165" t="s">
        <v>71</v>
      </c>
      <c r="L1165">
        <v>8</v>
      </c>
      <c r="M1165">
        <v>5</v>
      </c>
      <c r="N1165" t="s">
        <v>35</v>
      </c>
      <c r="O1165" t="s">
        <v>52</v>
      </c>
      <c r="P1165" t="s">
        <v>82</v>
      </c>
      <c r="Q1165">
        <v>19418.37</v>
      </c>
      <c r="R1165">
        <v>778.73</v>
      </c>
      <c r="S1165">
        <v>2.7</v>
      </c>
      <c r="T1165" t="s">
        <v>64</v>
      </c>
      <c r="U1165" t="s">
        <v>39</v>
      </c>
      <c r="V1165" t="s">
        <v>74</v>
      </c>
      <c r="W1165" t="s">
        <v>56</v>
      </c>
      <c r="X1165" t="s">
        <v>42</v>
      </c>
      <c r="Y1165" t="s">
        <v>4089</v>
      </c>
      <c r="Z1165" t="s">
        <v>88</v>
      </c>
      <c r="AA1165" s="9">
        <f>Table1[[#This Row],[Date]]</f>
        <v>46090</v>
      </c>
    </row>
    <row r="1166" spans="1:27" x14ac:dyDescent="0.25">
      <c r="A1166" t="s">
        <v>2415</v>
      </c>
      <c r="B1166" s="1">
        <v>46091</v>
      </c>
      <c r="C1166" t="s">
        <v>59</v>
      </c>
      <c r="D1166" t="s">
        <v>2416</v>
      </c>
      <c r="E1166" t="s">
        <v>29</v>
      </c>
      <c r="F1166">
        <v>20</v>
      </c>
      <c r="G1166" t="s">
        <v>70</v>
      </c>
      <c r="H1166" t="s">
        <v>31</v>
      </c>
      <c r="I1166" t="s">
        <v>32</v>
      </c>
      <c r="J1166" t="s">
        <v>33</v>
      </c>
      <c r="K1166" t="s">
        <v>100</v>
      </c>
      <c r="L1166">
        <v>4</v>
      </c>
      <c r="M1166">
        <v>2</v>
      </c>
      <c r="N1166" t="s">
        <v>72</v>
      </c>
      <c r="O1166" t="s">
        <v>52</v>
      </c>
      <c r="P1166" t="s">
        <v>37</v>
      </c>
      <c r="Q1166">
        <v>42643.68</v>
      </c>
      <c r="R1166">
        <v>640.39</v>
      </c>
      <c r="S1166">
        <v>2</v>
      </c>
      <c r="T1166" t="s">
        <v>64</v>
      </c>
      <c r="U1166" t="s">
        <v>65</v>
      </c>
      <c r="V1166" t="s">
        <v>83</v>
      </c>
      <c r="W1166" t="s">
        <v>41</v>
      </c>
      <c r="X1166" t="s">
        <v>57</v>
      </c>
      <c r="Y1166" t="s">
        <v>43</v>
      </c>
      <c r="Z1166" t="s">
        <v>84</v>
      </c>
      <c r="AA1166" s="9">
        <f>Table1[[#This Row],[Date]]</f>
        <v>46091</v>
      </c>
    </row>
    <row r="1167" spans="1:27" x14ac:dyDescent="0.25">
      <c r="A1167" t="s">
        <v>2417</v>
      </c>
      <c r="B1167" s="1">
        <v>46092</v>
      </c>
      <c r="C1167" t="s">
        <v>103</v>
      </c>
      <c r="D1167" t="s">
        <v>2418</v>
      </c>
      <c r="E1167" t="s">
        <v>69</v>
      </c>
      <c r="F1167">
        <v>36</v>
      </c>
      <c r="G1167" t="s">
        <v>62</v>
      </c>
      <c r="H1167" t="s">
        <v>31</v>
      </c>
      <c r="I1167" t="s">
        <v>32</v>
      </c>
      <c r="J1167" t="s">
        <v>33</v>
      </c>
      <c r="K1167" t="s">
        <v>100</v>
      </c>
      <c r="L1167">
        <v>14</v>
      </c>
      <c r="M1167">
        <v>2</v>
      </c>
      <c r="N1167" t="s">
        <v>35</v>
      </c>
      <c r="O1167" t="s">
        <v>52</v>
      </c>
      <c r="P1167" t="s">
        <v>63</v>
      </c>
      <c r="Q1167">
        <v>19977.47</v>
      </c>
      <c r="R1167">
        <v>60.84</v>
      </c>
      <c r="S1167">
        <v>4.9000000000000004</v>
      </c>
      <c r="T1167" t="s">
        <v>38</v>
      </c>
      <c r="U1167" t="s">
        <v>39</v>
      </c>
      <c r="V1167" t="s">
        <v>55</v>
      </c>
      <c r="W1167" t="s">
        <v>101</v>
      </c>
      <c r="X1167" t="s">
        <v>57</v>
      </c>
      <c r="Y1167" t="s">
        <v>66</v>
      </c>
      <c r="Z1167" t="s">
        <v>76</v>
      </c>
      <c r="AA1167" s="9">
        <f>Table1[[#This Row],[Date]]</f>
        <v>46092</v>
      </c>
    </row>
    <row r="1168" spans="1:27" x14ac:dyDescent="0.25">
      <c r="A1168" t="s">
        <v>2419</v>
      </c>
      <c r="B1168" s="1">
        <v>46093</v>
      </c>
      <c r="C1168" t="s">
        <v>59</v>
      </c>
      <c r="D1168" t="s">
        <v>2420</v>
      </c>
      <c r="E1168" t="s">
        <v>61</v>
      </c>
      <c r="F1168">
        <v>20</v>
      </c>
      <c r="G1168" t="s">
        <v>62</v>
      </c>
      <c r="H1168" t="s">
        <v>79</v>
      </c>
      <c r="I1168" t="s">
        <v>49</v>
      </c>
      <c r="J1168" t="s">
        <v>33</v>
      </c>
      <c r="K1168" t="s">
        <v>34</v>
      </c>
      <c r="L1168">
        <v>6</v>
      </c>
      <c r="M1168">
        <v>1</v>
      </c>
      <c r="N1168" t="s">
        <v>80</v>
      </c>
      <c r="O1168" t="s">
        <v>73</v>
      </c>
      <c r="P1168" t="s">
        <v>37</v>
      </c>
      <c r="Q1168">
        <v>15242.92</v>
      </c>
      <c r="R1168">
        <v>3151.19</v>
      </c>
      <c r="S1168">
        <v>2.2000000000000002</v>
      </c>
      <c r="T1168" t="s">
        <v>64</v>
      </c>
      <c r="U1168" t="s">
        <v>39</v>
      </c>
      <c r="V1168" t="s">
        <v>83</v>
      </c>
      <c r="W1168" t="s">
        <v>56</v>
      </c>
      <c r="X1168" t="s">
        <v>57</v>
      </c>
      <c r="Y1168" t="s">
        <v>66</v>
      </c>
      <c r="Z1168" t="s">
        <v>88</v>
      </c>
      <c r="AA1168" s="9">
        <f>Table1[[#This Row],[Date]]</f>
        <v>46093</v>
      </c>
    </row>
    <row r="1169" spans="1:27" x14ac:dyDescent="0.25">
      <c r="A1169" t="s">
        <v>2421</v>
      </c>
      <c r="B1169" s="1">
        <v>46094</v>
      </c>
      <c r="C1169" t="s">
        <v>103</v>
      </c>
      <c r="D1169" t="s">
        <v>2422</v>
      </c>
      <c r="E1169" t="s">
        <v>29</v>
      </c>
      <c r="F1169">
        <v>31</v>
      </c>
      <c r="G1169" t="s">
        <v>30</v>
      </c>
      <c r="H1169" t="s">
        <v>4088</v>
      </c>
      <c r="I1169" t="s">
        <v>49</v>
      </c>
      <c r="J1169" t="s">
        <v>33</v>
      </c>
      <c r="K1169" t="s">
        <v>118</v>
      </c>
      <c r="L1169">
        <v>11</v>
      </c>
      <c r="M1169">
        <v>2</v>
      </c>
      <c r="N1169" t="s">
        <v>80</v>
      </c>
      <c r="O1169" t="s">
        <v>36</v>
      </c>
      <c r="P1169" t="s">
        <v>53</v>
      </c>
      <c r="Q1169">
        <v>43305</v>
      </c>
      <c r="R1169">
        <v>1795.11</v>
      </c>
      <c r="S1169">
        <v>2.2999999999999998</v>
      </c>
      <c r="T1169" t="s">
        <v>64</v>
      </c>
      <c r="U1169" t="s">
        <v>87</v>
      </c>
      <c r="V1169" t="s">
        <v>55</v>
      </c>
      <c r="W1169" t="s">
        <v>56</v>
      </c>
      <c r="X1169" t="s">
        <v>57</v>
      </c>
      <c r="Y1169" t="s">
        <v>66</v>
      </c>
      <c r="Z1169" t="s">
        <v>88</v>
      </c>
      <c r="AA1169" s="9">
        <f>Table1[[#This Row],[Date]]</f>
        <v>46094</v>
      </c>
    </row>
    <row r="1170" spans="1:27" x14ac:dyDescent="0.25">
      <c r="A1170" t="s">
        <v>2423</v>
      </c>
      <c r="B1170" s="1">
        <v>46095</v>
      </c>
      <c r="C1170" t="s">
        <v>27</v>
      </c>
      <c r="D1170" t="s">
        <v>2424</v>
      </c>
      <c r="E1170" t="s">
        <v>69</v>
      </c>
      <c r="F1170">
        <v>57</v>
      </c>
      <c r="G1170" t="s">
        <v>30</v>
      </c>
      <c r="H1170" t="s">
        <v>4087</v>
      </c>
      <c r="I1170" t="s">
        <v>32</v>
      </c>
      <c r="J1170" t="s">
        <v>33</v>
      </c>
      <c r="K1170" t="s">
        <v>71</v>
      </c>
      <c r="L1170">
        <v>7</v>
      </c>
      <c r="M1170">
        <v>2</v>
      </c>
      <c r="N1170" t="s">
        <v>72</v>
      </c>
      <c r="O1170" t="s">
        <v>81</v>
      </c>
      <c r="P1170" t="s">
        <v>53</v>
      </c>
      <c r="Q1170">
        <v>20608.7</v>
      </c>
      <c r="R1170">
        <v>525.94000000000005</v>
      </c>
      <c r="S1170">
        <v>5</v>
      </c>
      <c r="T1170" t="s">
        <v>38</v>
      </c>
      <c r="U1170" t="s">
        <v>39</v>
      </c>
      <c r="V1170" t="s">
        <v>40</v>
      </c>
      <c r="W1170" t="s">
        <v>41</v>
      </c>
      <c r="X1170" t="s">
        <v>42</v>
      </c>
      <c r="Y1170" t="s">
        <v>4089</v>
      </c>
      <c r="Z1170" t="s">
        <v>76</v>
      </c>
      <c r="AA1170" s="9">
        <f>Table1[[#This Row],[Date]]</f>
        <v>46095</v>
      </c>
    </row>
    <row r="1171" spans="1:27" x14ac:dyDescent="0.25">
      <c r="A1171" t="s">
        <v>2425</v>
      </c>
      <c r="B1171" s="1">
        <v>46096</v>
      </c>
      <c r="C1171" t="s">
        <v>27</v>
      </c>
      <c r="D1171" t="s">
        <v>2426</v>
      </c>
      <c r="E1171" t="s">
        <v>29</v>
      </c>
      <c r="F1171">
        <v>21</v>
      </c>
      <c r="G1171" t="s">
        <v>70</v>
      </c>
      <c r="H1171" t="s">
        <v>48</v>
      </c>
      <c r="I1171" t="s">
        <v>49</v>
      </c>
      <c r="J1171" t="s">
        <v>33</v>
      </c>
      <c r="K1171" t="s">
        <v>50</v>
      </c>
      <c r="L1171">
        <v>7</v>
      </c>
      <c r="M1171">
        <v>3</v>
      </c>
      <c r="N1171" t="s">
        <v>51</v>
      </c>
      <c r="O1171" t="s">
        <v>73</v>
      </c>
      <c r="P1171" t="s">
        <v>63</v>
      </c>
      <c r="Q1171">
        <v>3791.17</v>
      </c>
      <c r="R1171">
        <v>1614.19</v>
      </c>
      <c r="S1171">
        <v>1.5</v>
      </c>
      <c r="T1171" t="s">
        <v>97</v>
      </c>
      <c r="U1171" t="s">
        <v>93</v>
      </c>
      <c r="V1171" t="s">
        <v>74</v>
      </c>
      <c r="W1171" t="s">
        <v>56</v>
      </c>
      <c r="X1171" t="s">
        <v>57</v>
      </c>
      <c r="Y1171" t="s">
        <v>75</v>
      </c>
      <c r="Z1171" t="s">
        <v>88</v>
      </c>
      <c r="AA1171" s="9">
        <f>Table1[[#This Row],[Date]]</f>
        <v>46096</v>
      </c>
    </row>
    <row r="1172" spans="1:27" x14ac:dyDescent="0.25">
      <c r="A1172" t="s">
        <v>2427</v>
      </c>
      <c r="B1172" s="1">
        <v>46097</v>
      </c>
      <c r="C1172" t="s">
        <v>45</v>
      </c>
      <c r="D1172" t="s">
        <v>2428</v>
      </c>
      <c r="E1172" t="s">
        <v>61</v>
      </c>
      <c r="F1172">
        <v>69</v>
      </c>
      <c r="G1172" t="s">
        <v>30</v>
      </c>
      <c r="H1172" t="s">
        <v>4088</v>
      </c>
      <c r="I1172" t="s">
        <v>49</v>
      </c>
      <c r="J1172" t="s">
        <v>33</v>
      </c>
      <c r="K1172" t="s">
        <v>118</v>
      </c>
      <c r="L1172">
        <v>5</v>
      </c>
      <c r="M1172">
        <v>1</v>
      </c>
      <c r="N1172" t="s">
        <v>35</v>
      </c>
      <c r="O1172" t="s">
        <v>73</v>
      </c>
      <c r="P1172" t="s">
        <v>82</v>
      </c>
      <c r="Q1172">
        <v>21343.59</v>
      </c>
      <c r="R1172">
        <v>844.72</v>
      </c>
      <c r="S1172">
        <v>4</v>
      </c>
      <c r="T1172" t="s">
        <v>97</v>
      </c>
      <c r="U1172" t="s">
        <v>65</v>
      </c>
      <c r="V1172" t="s">
        <v>74</v>
      </c>
      <c r="W1172" t="s">
        <v>41</v>
      </c>
      <c r="X1172" t="s">
        <v>57</v>
      </c>
      <c r="Y1172" t="s">
        <v>66</v>
      </c>
      <c r="Z1172" t="s">
        <v>4089</v>
      </c>
      <c r="AA1172" s="9">
        <f>Table1[[#This Row],[Date]]</f>
        <v>46097</v>
      </c>
    </row>
    <row r="1173" spans="1:27" x14ac:dyDescent="0.25">
      <c r="A1173" t="s">
        <v>2429</v>
      </c>
      <c r="B1173" s="1">
        <v>46098</v>
      </c>
      <c r="C1173" t="s">
        <v>27</v>
      </c>
      <c r="D1173" t="s">
        <v>2430</v>
      </c>
      <c r="E1173" t="s">
        <v>47</v>
      </c>
      <c r="F1173">
        <v>28</v>
      </c>
      <c r="G1173" t="s">
        <v>30</v>
      </c>
      <c r="H1173" t="s">
        <v>79</v>
      </c>
      <c r="I1173" t="s">
        <v>49</v>
      </c>
      <c r="J1173" t="s">
        <v>33</v>
      </c>
      <c r="K1173" t="s">
        <v>34</v>
      </c>
      <c r="L1173">
        <v>7</v>
      </c>
      <c r="M1173">
        <v>1</v>
      </c>
      <c r="N1173" t="s">
        <v>35</v>
      </c>
      <c r="O1173" t="s">
        <v>81</v>
      </c>
      <c r="P1173" t="s">
        <v>37</v>
      </c>
      <c r="Q1173">
        <v>33762.550000000003</v>
      </c>
      <c r="R1173">
        <v>4708.47</v>
      </c>
      <c r="S1173">
        <v>4.7</v>
      </c>
      <c r="T1173" t="s">
        <v>38</v>
      </c>
      <c r="U1173" t="s">
        <v>87</v>
      </c>
      <c r="V1173" t="s">
        <v>83</v>
      </c>
      <c r="W1173" t="s">
        <v>56</v>
      </c>
      <c r="X1173" t="s">
        <v>57</v>
      </c>
      <c r="Y1173" t="s">
        <v>75</v>
      </c>
      <c r="Z1173" t="s">
        <v>4089</v>
      </c>
      <c r="AA1173" s="9">
        <f>Table1[[#This Row],[Date]]</f>
        <v>46098</v>
      </c>
    </row>
    <row r="1174" spans="1:27" x14ac:dyDescent="0.25">
      <c r="A1174" t="s">
        <v>2431</v>
      </c>
      <c r="B1174" s="1">
        <v>46099</v>
      </c>
      <c r="C1174" t="s">
        <v>27</v>
      </c>
      <c r="D1174" t="s">
        <v>2432</v>
      </c>
      <c r="E1174" t="s">
        <v>61</v>
      </c>
      <c r="F1174">
        <v>48</v>
      </c>
      <c r="G1174" t="s">
        <v>62</v>
      </c>
      <c r="H1174" t="s">
        <v>31</v>
      </c>
      <c r="I1174" t="s">
        <v>32</v>
      </c>
      <c r="J1174" t="s">
        <v>33</v>
      </c>
      <c r="K1174" t="s">
        <v>100</v>
      </c>
      <c r="L1174">
        <v>4</v>
      </c>
      <c r="M1174">
        <v>4</v>
      </c>
      <c r="N1174" t="s">
        <v>80</v>
      </c>
      <c r="O1174" t="s">
        <v>81</v>
      </c>
      <c r="P1174" t="s">
        <v>37</v>
      </c>
      <c r="Q1174">
        <v>14954.9</v>
      </c>
      <c r="R1174">
        <v>1600.02</v>
      </c>
      <c r="S1174">
        <v>3</v>
      </c>
      <c r="T1174" t="s">
        <v>97</v>
      </c>
      <c r="U1174" t="s">
        <v>87</v>
      </c>
      <c r="V1174" t="s">
        <v>74</v>
      </c>
      <c r="W1174" t="s">
        <v>56</v>
      </c>
      <c r="X1174" t="s">
        <v>57</v>
      </c>
      <c r="Y1174" t="s">
        <v>4089</v>
      </c>
      <c r="Z1174" t="s">
        <v>4089</v>
      </c>
      <c r="AA1174" s="9">
        <f>Table1[[#This Row],[Date]]</f>
        <v>46099</v>
      </c>
    </row>
    <row r="1175" spans="1:27" x14ac:dyDescent="0.25">
      <c r="A1175" t="s">
        <v>2433</v>
      </c>
      <c r="B1175" s="1">
        <v>46100</v>
      </c>
      <c r="C1175" t="s">
        <v>27</v>
      </c>
      <c r="D1175" t="s">
        <v>2434</v>
      </c>
      <c r="E1175" t="s">
        <v>91</v>
      </c>
      <c r="F1175">
        <v>60</v>
      </c>
      <c r="G1175" t="s">
        <v>30</v>
      </c>
      <c r="H1175" t="s">
        <v>4087</v>
      </c>
      <c r="I1175" t="s">
        <v>32</v>
      </c>
      <c r="J1175" t="s">
        <v>33</v>
      </c>
      <c r="K1175" t="s">
        <v>71</v>
      </c>
      <c r="L1175">
        <v>8</v>
      </c>
      <c r="M1175">
        <v>2</v>
      </c>
      <c r="N1175" t="s">
        <v>72</v>
      </c>
      <c r="O1175" t="s">
        <v>52</v>
      </c>
      <c r="P1175" t="s">
        <v>63</v>
      </c>
      <c r="Q1175">
        <v>23303.42</v>
      </c>
      <c r="R1175">
        <v>1669.77</v>
      </c>
      <c r="S1175">
        <v>1</v>
      </c>
      <c r="T1175" t="s">
        <v>54</v>
      </c>
      <c r="U1175" t="s">
        <v>39</v>
      </c>
      <c r="V1175" t="s">
        <v>55</v>
      </c>
      <c r="W1175" t="s">
        <v>41</v>
      </c>
      <c r="X1175" t="s">
        <v>57</v>
      </c>
      <c r="Y1175" t="s">
        <v>43</v>
      </c>
      <c r="Z1175" t="s">
        <v>88</v>
      </c>
      <c r="AA1175" s="9">
        <f>Table1[[#This Row],[Date]]</f>
        <v>46100</v>
      </c>
    </row>
    <row r="1176" spans="1:27" x14ac:dyDescent="0.25">
      <c r="A1176" t="s">
        <v>2435</v>
      </c>
      <c r="B1176" s="1">
        <v>46101</v>
      </c>
      <c r="C1176" t="s">
        <v>59</v>
      </c>
      <c r="D1176" t="s">
        <v>2436</v>
      </c>
      <c r="E1176" t="s">
        <v>29</v>
      </c>
      <c r="F1176">
        <v>49</v>
      </c>
      <c r="G1176" t="s">
        <v>70</v>
      </c>
      <c r="H1176" t="s">
        <v>4088</v>
      </c>
      <c r="I1176" t="s">
        <v>49</v>
      </c>
      <c r="J1176" t="s">
        <v>33</v>
      </c>
      <c r="K1176" t="s">
        <v>118</v>
      </c>
      <c r="L1176">
        <v>8</v>
      </c>
      <c r="M1176">
        <v>4</v>
      </c>
      <c r="N1176" t="s">
        <v>51</v>
      </c>
      <c r="O1176" t="s">
        <v>81</v>
      </c>
      <c r="P1176" t="s">
        <v>63</v>
      </c>
      <c r="Q1176">
        <v>5665.61</v>
      </c>
      <c r="R1176">
        <v>4199.29</v>
      </c>
      <c r="S1176">
        <v>2.5</v>
      </c>
      <c r="T1176" t="s">
        <v>64</v>
      </c>
      <c r="U1176" t="s">
        <v>87</v>
      </c>
      <c r="V1176" t="s">
        <v>55</v>
      </c>
      <c r="W1176" t="s">
        <v>101</v>
      </c>
      <c r="X1176" t="s">
        <v>42</v>
      </c>
      <c r="Y1176" t="s">
        <v>113</v>
      </c>
      <c r="Z1176" t="s">
        <v>88</v>
      </c>
      <c r="AA1176" s="9">
        <f>Table1[[#This Row],[Date]]</f>
        <v>46101</v>
      </c>
    </row>
    <row r="1177" spans="1:27" x14ac:dyDescent="0.25">
      <c r="A1177" t="s">
        <v>2437</v>
      </c>
      <c r="B1177" s="1">
        <v>46102</v>
      </c>
      <c r="C1177" t="s">
        <v>27</v>
      </c>
      <c r="D1177" t="s">
        <v>2438</v>
      </c>
      <c r="E1177" t="s">
        <v>29</v>
      </c>
      <c r="F1177">
        <v>44</v>
      </c>
      <c r="G1177" t="s">
        <v>30</v>
      </c>
      <c r="H1177" t="s">
        <v>48</v>
      </c>
      <c r="I1177" t="s">
        <v>49</v>
      </c>
      <c r="J1177" t="s">
        <v>33</v>
      </c>
      <c r="K1177" t="s">
        <v>50</v>
      </c>
      <c r="L1177">
        <v>5</v>
      </c>
      <c r="M1177">
        <v>5</v>
      </c>
      <c r="N1177" t="s">
        <v>80</v>
      </c>
      <c r="O1177" t="s">
        <v>81</v>
      </c>
      <c r="P1177" t="s">
        <v>63</v>
      </c>
      <c r="Q1177">
        <v>30640.36</v>
      </c>
      <c r="R1177">
        <v>3238.78</v>
      </c>
      <c r="S1177">
        <v>1.4</v>
      </c>
      <c r="T1177" t="s">
        <v>54</v>
      </c>
      <c r="U1177" t="s">
        <v>93</v>
      </c>
      <c r="V1177" t="s">
        <v>40</v>
      </c>
      <c r="W1177" t="s">
        <v>41</v>
      </c>
      <c r="X1177" t="s">
        <v>57</v>
      </c>
      <c r="Y1177" t="s">
        <v>113</v>
      </c>
      <c r="Z1177" t="s">
        <v>88</v>
      </c>
      <c r="AA1177" s="9">
        <f>Table1[[#This Row],[Date]]</f>
        <v>46102</v>
      </c>
    </row>
    <row r="1178" spans="1:27" x14ac:dyDescent="0.25">
      <c r="A1178" t="s">
        <v>2439</v>
      </c>
      <c r="B1178" s="1">
        <v>46103</v>
      </c>
      <c r="C1178" t="s">
        <v>27</v>
      </c>
      <c r="D1178" t="s">
        <v>2440</v>
      </c>
      <c r="E1178" t="s">
        <v>91</v>
      </c>
      <c r="F1178">
        <v>47</v>
      </c>
      <c r="G1178" t="s">
        <v>70</v>
      </c>
      <c r="H1178" t="s">
        <v>79</v>
      </c>
      <c r="I1178" t="s">
        <v>49</v>
      </c>
      <c r="J1178" t="s">
        <v>33</v>
      </c>
      <c r="K1178" t="s">
        <v>34</v>
      </c>
      <c r="L1178">
        <v>3</v>
      </c>
      <c r="M1178">
        <v>2</v>
      </c>
      <c r="N1178" t="s">
        <v>51</v>
      </c>
      <c r="O1178" t="s">
        <v>81</v>
      </c>
      <c r="P1178" t="s">
        <v>53</v>
      </c>
      <c r="Q1178">
        <v>38545.86</v>
      </c>
      <c r="R1178">
        <v>3550.86</v>
      </c>
      <c r="S1178">
        <v>2.7</v>
      </c>
      <c r="T1178" t="s">
        <v>64</v>
      </c>
      <c r="U1178" t="s">
        <v>93</v>
      </c>
      <c r="V1178" t="s">
        <v>83</v>
      </c>
      <c r="W1178" t="s">
        <v>101</v>
      </c>
      <c r="X1178" t="s">
        <v>57</v>
      </c>
      <c r="Y1178" t="s">
        <v>113</v>
      </c>
      <c r="Z1178" t="s">
        <v>84</v>
      </c>
      <c r="AA1178" s="9">
        <f>Table1[[#This Row],[Date]]</f>
        <v>46103</v>
      </c>
    </row>
    <row r="1179" spans="1:27" x14ac:dyDescent="0.25">
      <c r="A1179" t="s">
        <v>2441</v>
      </c>
      <c r="B1179" s="1">
        <v>46104</v>
      </c>
      <c r="C1179" t="s">
        <v>45</v>
      </c>
      <c r="D1179" t="s">
        <v>2442</v>
      </c>
      <c r="E1179" t="s">
        <v>91</v>
      </c>
      <c r="F1179">
        <v>60</v>
      </c>
      <c r="G1179" t="s">
        <v>62</v>
      </c>
      <c r="H1179" t="s">
        <v>79</v>
      </c>
      <c r="I1179" t="s">
        <v>49</v>
      </c>
      <c r="J1179" t="s">
        <v>33</v>
      </c>
      <c r="K1179" t="s">
        <v>34</v>
      </c>
      <c r="L1179">
        <v>12</v>
      </c>
      <c r="M1179">
        <v>5</v>
      </c>
      <c r="N1179" t="s">
        <v>72</v>
      </c>
      <c r="O1179" t="s">
        <v>81</v>
      </c>
      <c r="P1179" t="s">
        <v>53</v>
      </c>
      <c r="Q1179">
        <v>22425.69</v>
      </c>
      <c r="R1179">
        <v>3180.01</v>
      </c>
      <c r="S1179">
        <v>4.2</v>
      </c>
      <c r="T1179" t="s">
        <v>92</v>
      </c>
      <c r="U1179" t="s">
        <v>87</v>
      </c>
      <c r="V1179" t="s">
        <v>40</v>
      </c>
      <c r="W1179" t="s">
        <v>101</v>
      </c>
      <c r="X1179" t="s">
        <v>57</v>
      </c>
      <c r="Y1179" t="s">
        <v>113</v>
      </c>
      <c r="Z1179" t="s">
        <v>76</v>
      </c>
      <c r="AA1179" s="9">
        <f>Table1[[#This Row],[Date]]</f>
        <v>46104</v>
      </c>
    </row>
    <row r="1180" spans="1:27" x14ac:dyDescent="0.25">
      <c r="A1180" t="s">
        <v>2443</v>
      </c>
      <c r="B1180" s="1">
        <v>46105</v>
      </c>
      <c r="C1180" t="s">
        <v>27</v>
      </c>
      <c r="D1180" t="s">
        <v>2444</v>
      </c>
      <c r="E1180" t="s">
        <v>47</v>
      </c>
      <c r="F1180">
        <v>19</v>
      </c>
      <c r="G1180" t="s">
        <v>70</v>
      </c>
      <c r="H1180" t="s">
        <v>4088</v>
      </c>
      <c r="I1180" t="s">
        <v>49</v>
      </c>
      <c r="J1180" t="s">
        <v>33</v>
      </c>
      <c r="K1180" t="s">
        <v>118</v>
      </c>
      <c r="L1180">
        <v>8</v>
      </c>
      <c r="M1180">
        <v>3</v>
      </c>
      <c r="N1180" t="s">
        <v>72</v>
      </c>
      <c r="O1180" t="s">
        <v>52</v>
      </c>
      <c r="P1180" t="s">
        <v>37</v>
      </c>
      <c r="Q1180">
        <v>22750.93</v>
      </c>
      <c r="R1180">
        <v>4730.9799999999996</v>
      </c>
      <c r="S1180">
        <v>2.8</v>
      </c>
      <c r="T1180" t="s">
        <v>64</v>
      </c>
      <c r="U1180" t="s">
        <v>87</v>
      </c>
      <c r="V1180" t="s">
        <v>74</v>
      </c>
      <c r="W1180" t="s">
        <v>41</v>
      </c>
      <c r="X1180" t="s">
        <v>57</v>
      </c>
      <c r="Y1180" t="s">
        <v>4089</v>
      </c>
      <c r="Z1180" t="s">
        <v>88</v>
      </c>
      <c r="AA1180" s="9">
        <f>Table1[[#This Row],[Date]]</f>
        <v>46105</v>
      </c>
    </row>
    <row r="1181" spans="1:27" x14ac:dyDescent="0.25">
      <c r="A1181" t="s">
        <v>2445</v>
      </c>
      <c r="B1181" s="1">
        <v>46106</v>
      </c>
      <c r="C1181" t="s">
        <v>27</v>
      </c>
      <c r="D1181" t="s">
        <v>2446</v>
      </c>
      <c r="E1181" t="s">
        <v>29</v>
      </c>
      <c r="F1181">
        <v>66</v>
      </c>
      <c r="G1181" t="s">
        <v>30</v>
      </c>
      <c r="H1181" t="s">
        <v>48</v>
      </c>
      <c r="I1181" t="s">
        <v>49</v>
      </c>
      <c r="J1181" t="s">
        <v>33</v>
      </c>
      <c r="K1181" t="s">
        <v>50</v>
      </c>
      <c r="L1181">
        <v>4</v>
      </c>
      <c r="M1181">
        <v>2</v>
      </c>
      <c r="N1181" t="s">
        <v>72</v>
      </c>
      <c r="O1181" t="s">
        <v>73</v>
      </c>
      <c r="P1181" t="s">
        <v>82</v>
      </c>
      <c r="Q1181">
        <v>7149.28</v>
      </c>
      <c r="R1181">
        <v>1035</v>
      </c>
      <c r="S1181">
        <v>2.7</v>
      </c>
      <c r="T1181" t="s">
        <v>64</v>
      </c>
      <c r="U1181" t="s">
        <v>93</v>
      </c>
      <c r="V1181" t="s">
        <v>40</v>
      </c>
      <c r="W1181" t="s">
        <v>41</v>
      </c>
      <c r="X1181" t="s">
        <v>57</v>
      </c>
      <c r="Y1181" t="s">
        <v>113</v>
      </c>
      <c r="Z1181" t="s">
        <v>76</v>
      </c>
      <c r="AA1181" s="9">
        <f>Table1[[#This Row],[Date]]</f>
        <v>46106</v>
      </c>
    </row>
    <row r="1182" spans="1:27" x14ac:dyDescent="0.25">
      <c r="A1182" t="s">
        <v>2447</v>
      </c>
      <c r="B1182" s="1">
        <v>46107</v>
      </c>
      <c r="C1182" t="s">
        <v>103</v>
      </c>
      <c r="D1182" t="s">
        <v>2448</v>
      </c>
      <c r="E1182" t="s">
        <v>29</v>
      </c>
      <c r="F1182">
        <v>26</v>
      </c>
      <c r="G1182" t="s">
        <v>62</v>
      </c>
      <c r="H1182" t="s">
        <v>79</v>
      </c>
      <c r="I1182" t="s">
        <v>49</v>
      </c>
      <c r="J1182" t="s">
        <v>33</v>
      </c>
      <c r="K1182" t="s">
        <v>34</v>
      </c>
      <c r="L1182">
        <v>2</v>
      </c>
      <c r="M1182">
        <v>4</v>
      </c>
      <c r="N1182" t="s">
        <v>80</v>
      </c>
      <c r="O1182" t="s">
        <v>36</v>
      </c>
      <c r="P1182" t="s">
        <v>63</v>
      </c>
      <c r="Q1182">
        <v>12491.22</v>
      </c>
      <c r="R1182">
        <v>4945.2</v>
      </c>
      <c r="S1182">
        <v>3.2</v>
      </c>
      <c r="T1182" t="s">
        <v>64</v>
      </c>
      <c r="U1182" t="s">
        <v>39</v>
      </c>
      <c r="V1182" t="s">
        <v>74</v>
      </c>
      <c r="W1182" t="s">
        <v>56</v>
      </c>
      <c r="X1182" t="s">
        <v>42</v>
      </c>
      <c r="Y1182" t="s">
        <v>4089</v>
      </c>
      <c r="Z1182" t="s">
        <v>94</v>
      </c>
      <c r="AA1182" s="9">
        <f>Table1[[#This Row],[Date]]</f>
        <v>46107</v>
      </c>
    </row>
    <row r="1183" spans="1:27" x14ac:dyDescent="0.25">
      <c r="A1183" t="s">
        <v>2449</v>
      </c>
      <c r="B1183" s="1">
        <v>46108</v>
      </c>
      <c r="C1183" t="s">
        <v>45</v>
      </c>
      <c r="D1183" t="s">
        <v>2450</v>
      </c>
      <c r="E1183" t="s">
        <v>47</v>
      </c>
      <c r="F1183">
        <v>45</v>
      </c>
      <c r="G1183" t="s">
        <v>30</v>
      </c>
      <c r="H1183" t="s">
        <v>4087</v>
      </c>
      <c r="I1183" t="s">
        <v>32</v>
      </c>
      <c r="J1183" t="s">
        <v>33</v>
      </c>
      <c r="K1183" t="s">
        <v>71</v>
      </c>
      <c r="L1183">
        <v>3</v>
      </c>
      <c r="M1183">
        <v>4</v>
      </c>
      <c r="N1183" t="s">
        <v>72</v>
      </c>
      <c r="O1183" t="s">
        <v>36</v>
      </c>
      <c r="P1183" t="s">
        <v>53</v>
      </c>
      <c r="Q1183">
        <v>10269.74</v>
      </c>
      <c r="R1183">
        <v>4154.78</v>
      </c>
      <c r="S1183">
        <v>3.3</v>
      </c>
      <c r="T1183" t="s">
        <v>64</v>
      </c>
      <c r="U1183" t="s">
        <v>87</v>
      </c>
      <c r="V1183" t="s">
        <v>55</v>
      </c>
      <c r="W1183" t="s">
        <v>56</v>
      </c>
      <c r="X1183" t="s">
        <v>42</v>
      </c>
      <c r="Y1183" t="s">
        <v>43</v>
      </c>
      <c r="Z1183" t="s">
        <v>4089</v>
      </c>
      <c r="AA1183" s="9">
        <f>Table1[[#This Row],[Date]]</f>
        <v>46108</v>
      </c>
    </row>
    <row r="1184" spans="1:27" x14ac:dyDescent="0.25">
      <c r="A1184" t="s">
        <v>2451</v>
      </c>
      <c r="B1184" s="1">
        <v>46109</v>
      </c>
      <c r="C1184" t="s">
        <v>45</v>
      </c>
      <c r="D1184" t="s">
        <v>2452</v>
      </c>
      <c r="E1184" t="s">
        <v>69</v>
      </c>
      <c r="F1184">
        <v>48</v>
      </c>
      <c r="G1184" t="s">
        <v>62</v>
      </c>
      <c r="H1184" t="s">
        <v>79</v>
      </c>
      <c r="I1184" t="s">
        <v>49</v>
      </c>
      <c r="J1184" t="s">
        <v>33</v>
      </c>
      <c r="K1184" t="s">
        <v>34</v>
      </c>
      <c r="L1184">
        <v>11</v>
      </c>
      <c r="M1184">
        <v>2</v>
      </c>
      <c r="N1184" t="s">
        <v>80</v>
      </c>
      <c r="O1184" t="s">
        <v>73</v>
      </c>
      <c r="P1184" t="s">
        <v>82</v>
      </c>
      <c r="Q1184">
        <v>25639.33</v>
      </c>
      <c r="R1184">
        <v>2944.86</v>
      </c>
      <c r="S1184">
        <v>4.4000000000000004</v>
      </c>
      <c r="T1184" t="s">
        <v>92</v>
      </c>
      <c r="U1184" t="s">
        <v>39</v>
      </c>
      <c r="V1184" t="s">
        <v>83</v>
      </c>
      <c r="W1184" t="s">
        <v>101</v>
      </c>
      <c r="X1184" t="s">
        <v>42</v>
      </c>
      <c r="Y1184" t="s">
        <v>66</v>
      </c>
      <c r="Z1184" t="s">
        <v>84</v>
      </c>
      <c r="AA1184" s="9">
        <f>Table1[[#This Row],[Date]]</f>
        <v>46109</v>
      </c>
    </row>
    <row r="1185" spans="1:27" x14ac:dyDescent="0.25">
      <c r="A1185" t="s">
        <v>2453</v>
      </c>
      <c r="B1185" s="1">
        <v>46110</v>
      </c>
      <c r="C1185" t="s">
        <v>45</v>
      </c>
      <c r="D1185" t="s">
        <v>2454</v>
      </c>
      <c r="E1185" t="s">
        <v>47</v>
      </c>
      <c r="F1185">
        <v>51</v>
      </c>
      <c r="G1185" t="s">
        <v>62</v>
      </c>
      <c r="H1185" t="s">
        <v>48</v>
      </c>
      <c r="I1185" t="s">
        <v>49</v>
      </c>
      <c r="J1185" t="s">
        <v>33</v>
      </c>
      <c r="K1185" t="s">
        <v>50</v>
      </c>
      <c r="L1185">
        <v>10</v>
      </c>
      <c r="M1185">
        <v>4</v>
      </c>
      <c r="N1185" t="s">
        <v>80</v>
      </c>
      <c r="O1185" t="s">
        <v>36</v>
      </c>
      <c r="P1185" t="s">
        <v>63</v>
      </c>
      <c r="Q1185">
        <v>27875.01</v>
      </c>
      <c r="R1185">
        <v>3311.86</v>
      </c>
      <c r="S1185">
        <v>2.2000000000000002</v>
      </c>
      <c r="T1185" t="s">
        <v>64</v>
      </c>
      <c r="U1185" t="s">
        <v>87</v>
      </c>
      <c r="V1185" t="s">
        <v>83</v>
      </c>
      <c r="W1185" t="s">
        <v>56</v>
      </c>
      <c r="X1185" t="s">
        <v>57</v>
      </c>
      <c r="Y1185" t="s">
        <v>66</v>
      </c>
      <c r="Z1185" t="s">
        <v>76</v>
      </c>
      <c r="AA1185" s="9">
        <f>Table1[[#This Row],[Date]]</f>
        <v>46110</v>
      </c>
    </row>
    <row r="1186" spans="1:27" x14ac:dyDescent="0.25">
      <c r="A1186" t="s">
        <v>2455</v>
      </c>
      <c r="B1186" s="1">
        <v>46111</v>
      </c>
      <c r="C1186" t="s">
        <v>45</v>
      </c>
      <c r="D1186" t="s">
        <v>2456</v>
      </c>
      <c r="E1186" t="s">
        <v>61</v>
      </c>
      <c r="F1186">
        <v>32</v>
      </c>
      <c r="G1186" t="s">
        <v>30</v>
      </c>
      <c r="H1186" t="s">
        <v>31</v>
      </c>
      <c r="I1186" t="s">
        <v>32</v>
      </c>
      <c r="J1186" t="s">
        <v>33</v>
      </c>
      <c r="K1186" t="s">
        <v>100</v>
      </c>
      <c r="L1186">
        <v>13</v>
      </c>
      <c r="M1186">
        <v>2</v>
      </c>
      <c r="N1186" t="s">
        <v>35</v>
      </c>
      <c r="O1186" t="s">
        <v>36</v>
      </c>
      <c r="P1186" t="s">
        <v>82</v>
      </c>
      <c r="Q1186">
        <v>47600.19</v>
      </c>
      <c r="R1186">
        <v>3244.13</v>
      </c>
      <c r="S1186">
        <v>4.3</v>
      </c>
      <c r="T1186" t="s">
        <v>92</v>
      </c>
      <c r="U1186" t="s">
        <v>93</v>
      </c>
      <c r="V1186" t="s">
        <v>40</v>
      </c>
      <c r="W1186" t="s">
        <v>41</v>
      </c>
      <c r="X1186" t="s">
        <v>57</v>
      </c>
      <c r="Y1186" t="s">
        <v>66</v>
      </c>
      <c r="Z1186" t="s">
        <v>4089</v>
      </c>
      <c r="AA1186" s="9">
        <f>Table1[[#This Row],[Date]]</f>
        <v>46111</v>
      </c>
    </row>
    <row r="1187" spans="1:27" x14ac:dyDescent="0.25">
      <c r="A1187" t="s">
        <v>2457</v>
      </c>
      <c r="B1187" s="1">
        <v>46112</v>
      </c>
      <c r="C1187" t="s">
        <v>45</v>
      </c>
      <c r="D1187" t="s">
        <v>2458</v>
      </c>
      <c r="E1187" t="s">
        <v>29</v>
      </c>
      <c r="F1187">
        <v>65</v>
      </c>
      <c r="G1187" t="s">
        <v>30</v>
      </c>
      <c r="H1187" t="s">
        <v>31</v>
      </c>
      <c r="I1187" t="s">
        <v>32</v>
      </c>
      <c r="J1187" t="s">
        <v>33</v>
      </c>
      <c r="K1187" t="s">
        <v>100</v>
      </c>
      <c r="L1187">
        <v>9</v>
      </c>
      <c r="M1187">
        <v>1</v>
      </c>
      <c r="N1187" t="s">
        <v>80</v>
      </c>
      <c r="O1187" t="s">
        <v>73</v>
      </c>
      <c r="P1187" t="s">
        <v>63</v>
      </c>
      <c r="Q1187">
        <v>6441.88</v>
      </c>
      <c r="R1187">
        <v>291.98</v>
      </c>
      <c r="S1187">
        <v>3.3</v>
      </c>
      <c r="T1187" t="s">
        <v>64</v>
      </c>
      <c r="U1187" t="s">
        <v>87</v>
      </c>
      <c r="V1187" t="s">
        <v>74</v>
      </c>
      <c r="W1187" t="s">
        <v>101</v>
      </c>
      <c r="X1187" t="s">
        <v>42</v>
      </c>
      <c r="Y1187" t="s">
        <v>4089</v>
      </c>
      <c r="Z1187" t="s">
        <v>84</v>
      </c>
      <c r="AA1187" s="9">
        <f>Table1[[#This Row],[Date]]</f>
        <v>46112</v>
      </c>
    </row>
    <row r="1188" spans="1:27" x14ac:dyDescent="0.25">
      <c r="A1188" t="s">
        <v>2459</v>
      </c>
      <c r="B1188" s="1">
        <v>46113</v>
      </c>
      <c r="C1188" t="s">
        <v>45</v>
      </c>
      <c r="D1188" t="s">
        <v>2460</v>
      </c>
      <c r="E1188" t="s">
        <v>91</v>
      </c>
      <c r="F1188">
        <v>42</v>
      </c>
      <c r="G1188" t="s">
        <v>62</v>
      </c>
      <c r="H1188" t="s">
        <v>4088</v>
      </c>
      <c r="I1188" t="s">
        <v>49</v>
      </c>
      <c r="J1188" t="s">
        <v>33</v>
      </c>
      <c r="K1188" t="s">
        <v>118</v>
      </c>
      <c r="L1188">
        <v>7</v>
      </c>
      <c r="M1188">
        <v>4</v>
      </c>
      <c r="N1188" t="s">
        <v>80</v>
      </c>
      <c r="O1188" t="s">
        <v>36</v>
      </c>
      <c r="P1188" t="s">
        <v>82</v>
      </c>
      <c r="Q1188">
        <v>31193.79</v>
      </c>
      <c r="R1188">
        <v>1090.08</v>
      </c>
      <c r="S1188">
        <v>2.2000000000000002</v>
      </c>
      <c r="T1188" t="s">
        <v>64</v>
      </c>
      <c r="U1188" t="s">
        <v>87</v>
      </c>
      <c r="V1188" t="s">
        <v>55</v>
      </c>
      <c r="W1188" t="s">
        <v>56</v>
      </c>
      <c r="X1188" t="s">
        <v>57</v>
      </c>
      <c r="Y1188" t="s">
        <v>4089</v>
      </c>
      <c r="Z1188" t="s">
        <v>4089</v>
      </c>
      <c r="AA1188" s="9">
        <f>Table1[[#This Row],[Date]]</f>
        <v>46113</v>
      </c>
    </row>
    <row r="1189" spans="1:27" x14ac:dyDescent="0.25">
      <c r="A1189" t="s">
        <v>2461</v>
      </c>
      <c r="B1189" s="1">
        <v>46114</v>
      </c>
      <c r="C1189" t="s">
        <v>59</v>
      </c>
      <c r="D1189" t="s">
        <v>2462</v>
      </c>
      <c r="E1189" t="s">
        <v>61</v>
      </c>
      <c r="F1189">
        <v>53</v>
      </c>
      <c r="G1189" t="s">
        <v>62</v>
      </c>
      <c r="H1189" t="s">
        <v>48</v>
      </c>
      <c r="I1189" t="s">
        <v>49</v>
      </c>
      <c r="J1189" t="s">
        <v>33</v>
      </c>
      <c r="K1189" t="s">
        <v>50</v>
      </c>
      <c r="L1189">
        <v>7</v>
      </c>
      <c r="M1189">
        <v>2</v>
      </c>
      <c r="N1189" t="s">
        <v>35</v>
      </c>
      <c r="O1189" t="s">
        <v>36</v>
      </c>
      <c r="P1189" t="s">
        <v>37</v>
      </c>
      <c r="Q1189">
        <v>27745.43</v>
      </c>
      <c r="R1189">
        <v>4807.3500000000004</v>
      </c>
      <c r="S1189">
        <v>2.2000000000000002</v>
      </c>
      <c r="T1189" t="s">
        <v>97</v>
      </c>
      <c r="U1189" t="s">
        <v>87</v>
      </c>
      <c r="V1189" t="s">
        <v>74</v>
      </c>
      <c r="W1189" t="s">
        <v>56</v>
      </c>
      <c r="X1189" t="s">
        <v>42</v>
      </c>
      <c r="Y1189" t="s">
        <v>4089</v>
      </c>
      <c r="Z1189" t="s">
        <v>88</v>
      </c>
      <c r="AA1189" s="9">
        <f>Table1[[#This Row],[Date]]</f>
        <v>46114</v>
      </c>
    </row>
    <row r="1190" spans="1:27" x14ac:dyDescent="0.25">
      <c r="A1190" t="s">
        <v>2463</v>
      </c>
      <c r="B1190" s="1">
        <v>46115</v>
      </c>
      <c r="C1190" t="s">
        <v>27</v>
      </c>
      <c r="D1190" t="s">
        <v>2464</v>
      </c>
      <c r="E1190" t="s">
        <v>29</v>
      </c>
      <c r="F1190">
        <v>25</v>
      </c>
      <c r="G1190" t="s">
        <v>30</v>
      </c>
      <c r="H1190" t="s">
        <v>79</v>
      </c>
      <c r="I1190" t="s">
        <v>49</v>
      </c>
      <c r="J1190" t="s">
        <v>33</v>
      </c>
      <c r="K1190" t="s">
        <v>34</v>
      </c>
      <c r="L1190">
        <v>2</v>
      </c>
      <c r="M1190">
        <v>2</v>
      </c>
      <c r="N1190" t="s">
        <v>51</v>
      </c>
      <c r="O1190" t="s">
        <v>73</v>
      </c>
      <c r="P1190" t="s">
        <v>63</v>
      </c>
      <c r="Q1190">
        <v>27262.959999999999</v>
      </c>
      <c r="R1190">
        <v>2671.82</v>
      </c>
      <c r="S1190">
        <v>2.4</v>
      </c>
      <c r="T1190" t="s">
        <v>64</v>
      </c>
      <c r="U1190" t="s">
        <v>93</v>
      </c>
      <c r="V1190" t="s">
        <v>40</v>
      </c>
      <c r="W1190" t="s">
        <v>41</v>
      </c>
      <c r="X1190" t="s">
        <v>57</v>
      </c>
      <c r="Y1190" t="s">
        <v>43</v>
      </c>
      <c r="Z1190" t="s">
        <v>88</v>
      </c>
      <c r="AA1190" s="9">
        <f>Table1[[#This Row],[Date]]</f>
        <v>46115</v>
      </c>
    </row>
    <row r="1191" spans="1:27" x14ac:dyDescent="0.25">
      <c r="A1191" t="s">
        <v>2465</v>
      </c>
      <c r="B1191" s="1">
        <v>46116</v>
      </c>
      <c r="C1191" t="s">
        <v>45</v>
      </c>
      <c r="D1191" t="s">
        <v>2466</v>
      </c>
      <c r="E1191" t="s">
        <v>47</v>
      </c>
      <c r="F1191">
        <v>26</v>
      </c>
      <c r="G1191" t="s">
        <v>70</v>
      </c>
      <c r="H1191" t="s">
        <v>79</v>
      </c>
      <c r="I1191" t="s">
        <v>49</v>
      </c>
      <c r="J1191" t="s">
        <v>33</v>
      </c>
      <c r="K1191" t="s">
        <v>34</v>
      </c>
      <c r="L1191">
        <v>3</v>
      </c>
      <c r="M1191">
        <v>4</v>
      </c>
      <c r="N1191" t="s">
        <v>35</v>
      </c>
      <c r="O1191" t="s">
        <v>36</v>
      </c>
      <c r="P1191" t="s">
        <v>63</v>
      </c>
      <c r="Q1191">
        <v>44038.49</v>
      </c>
      <c r="R1191">
        <v>1891.77</v>
      </c>
      <c r="S1191">
        <v>3.5</v>
      </c>
      <c r="T1191" t="s">
        <v>92</v>
      </c>
      <c r="U1191" t="s">
        <v>93</v>
      </c>
      <c r="V1191" t="s">
        <v>74</v>
      </c>
      <c r="W1191" t="s">
        <v>41</v>
      </c>
      <c r="X1191" t="s">
        <v>57</v>
      </c>
      <c r="Y1191" t="s">
        <v>75</v>
      </c>
      <c r="Z1191" t="s">
        <v>4089</v>
      </c>
      <c r="AA1191" s="9">
        <f>Table1[[#This Row],[Date]]</f>
        <v>46116</v>
      </c>
    </row>
    <row r="1192" spans="1:27" x14ac:dyDescent="0.25">
      <c r="A1192" t="s">
        <v>2467</v>
      </c>
      <c r="B1192" s="1">
        <v>46117</v>
      </c>
      <c r="C1192" t="s">
        <v>27</v>
      </c>
      <c r="D1192" t="s">
        <v>2468</v>
      </c>
      <c r="E1192" t="s">
        <v>61</v>
      </c>
      <c r="F1192">
        <v>54</v>
      </c>
      <c r="G1192" t="s">
        <v>30</v>
      </c>
      <c r="H1192" t="s">
        <v>31</v>
      </c>
      <c r="I1192" t="s">
        <v>32</v>
      </c>
      <c r="J1192" t="s">
        <v>33</v>
      </c>
      <c r="K1192" t="s">
        <v>100</v>
      </c>
      <c r="L1192">
        <v>5</v>
      </c>
      <c r="M1192">
        <v>1</v>
      </c>
      <c r="N1192" t="s">
        <v>35</v>
      </c>
      <c r="O1192" t="s">
        <v>81</v>
      </c>
      <c r="P1192" t="s">
        <v>37</v>
      </c>
      <c r="Q1192">
        <v>12660.31</v>
      </c>
      <c r="R1192">
        <v>3810.19</v>
      </c>
      <c r="S1192">
        <v>1.9</v>
      </c>
      <c r="T1192" t="s">
        <v>54</v>
      </c>
      <c r="U1192" t="s">
        <v>93</v>
      </c>
      <c r="V1192" t="s">
        <v>55</v>
      </c>
      <c r="W1192" t="s">
        <v>56</v>
      </c>
      <c r="X1192" t="s">
        <v>57</v>
      </c>
      <c r="Y1192" t="s">
        <v>4089</v>
      </c>
      <c r="Z1192" t="s">
        <v>84</v>
      </c>
      <c r="AA1192" s="9">
        <f>Table1[[#This Row],[Date]]</f>
        <v>46117</v>
      </c>
    </row>
    <row r="1193" spans="1:27" x14ac:dyDescent="0.25">
      <c r="A1193" t="s">
        <v>2469</v>
      </c>
      <c r="B1193" s="1">
        <v>46118</v>
      </c>
      <c r="C1193" t="s">
        <v>27</v>
      </c>
      <c r="D1193" t="s">
        <v>2470</v>
      </c>
      <c r="E1193" t="s">
        <v>29</v>
      </c>
      <c r="F1193">
        <v>65</v>
      </c>
      <c r="G1193" t="s">
        <v>62</v>
      </c>
      <c r="H1193" t="s">
        <v>31</v>
      </c>
      <c r="I1193" t="s">
        <v>32</v>
      </c>
      <c r="J1193" t="s">
        <v>33</v>
      </c>
      <c r="K1193" t="s">
        <v>100</v>
      </c>
      <c r="L1193">
        <v>4</v>
      </c>
      <c r="M1193">
        <v>4</v>
      </c>
      <c r="N1193" t="s">
        <v>72</v>
      </c>
      <c r="O1193" t="s">
        <v>73</v>
      </c>
      <c r="P1193" t="s">
        <v>63</v>
      </c>
      <c r="Q1193">
        <v>4916.34</v>
      </c>
      <c r="R1193">
        <v>2622.59</v>
      </c>
      <c r="S1193">
        <v>4.7</v>
      </c>
      <c r="T1193" t="s">
        <v>38</v>
      </c>
      <c r="U1193" t="s">
        <v>65</v>
      </c>
      <c r="V1193" t="s">
        <v>40</v>
      </c>
      <c r="W1193" t="s">
        <v>101</v>
      </c>
      <c r="X1193" t="s">
        <v>42</v>
      </c>
      <c r="Y1193" t="s">
        <v>4089</v>
      </c>
      <c r="Z1193" t="s">
        <v>4089</v>
      </c>
      <c r="AA1193" s="9">
        <f>Table1[[#This Row],[Date]]</f>
        <v>46118</v>
      </c>
    </row>
    <row r="1194" spans="1:27" x14ac:dyDescent="0.25">
      <c r="A1194" t="s">
        <v>2471</v>
      </c>
      <c r="B1194" s="1">
        <v>46119</v>
      </c>
      <c r="C1194" t="s">
        <v>59</v>
      </c>
      <c r="D1194" t="s">
        <v>2472</v>
      </c>
      <c r="E1194" t="s">
        <v>69</v>
      </c>
      <c r="F1194">
        <v>62</v>
      </c>
      <c r="G1194" t="s">
        <v>30</v>
      </c>
      <c r="H1194" t="s">
        <v>4087</v>
      </c>
      <c r="I1194" t="s">
        <v>32</v>
      </c>
      <c r="J1194" t="s">
        <v>33</v>
      </c>
      <c r="K1194" t="s">
        <v>71</v>
      </c>
      <c r="L1194">
        <v>2</v>
      </c>
      <c r="M1194">
        <v>2</v>
      </c>
      <c r="N1194" t="s">
        <v>72</v>
      </c>
      <c r="O1194" t="s">
        <v>52</v>
      </c>
      <c r="P1194" t="s">
        <v>63</v>
      </c>
      <c r="Q1194">
        <v>34596.76</v>
      </c>
      <c r="R1194">
        <v>65.81</v>
      </c>
      <c r="S1194">
        <v>3.3</v>
      </c>
      <c r="T1194" t="s">
        <v>97</v>
      </c>
      <c r="U1194" t="s">
        <v>65</v>
      </c>
      <c r="V1194" t="s">
        <v>55</v>
      </c>
      <c r="W1194" t="s">
        <v>101</v>
      </c>
      <c r="X1194" t="s">
        <v>42</v>
      </c>
      <c r="Y1194" t="s">
        <v>66</v>
      </c>
      <c r="Z1194" t="s">
        <v>94</v>
      </c>
      <c r="AA1194" s="9">
        <f>Table1[[#This Row],[Date]]</f>
        <v>46119</v>
      </c>
    </row>
    <row r="1195" spans="1:27" x14ac:dyDescent="0.25">
      <c r="A1195" t="s">
        <v>2473</v>
      </c>
      <c r="B1195" s="1">
        <v>46120</v>
      </c>
      <c r="C1195" t="s">
        <v>45</v>
      </c>
      <c r="D1195" t="s">
        <v>2474</v>
      </c>
      <c r="E1195" t="s">
        <v>69</v>
      </c>
      <c r="F1195">
        <v>56</v>
      </c>
      <c r="G1195" t="s">
        <v>70</v>
      </c>
      <c r="H1195" t="s">
        <v>31</v>
      </c>
      <c r="I1195" t="s">
        <v>32</v>
      </c>
      <c r="J1195" t="s">
        <v>33</v>
      </c>
      <c r="K1195" t="s">
        <v>100</v>
      </c>
      <c r="L1195">
        <v>9</v>
      </c>
      <c r="M1195">
        <v>1</v>
      </c>
      <c r="N1195" t="s">
        <v>35</v>
      </c>
      <c r="O1195" t="s">
        <v>36</v>
      </c>
      <c r="P1195" t="s">
        <v>53</v>
      </c>
      <c r="Q1195">
        <v>19222.400000000001</v>
      </c>
      <c r="R1195">
        <v>3681.19</v>
      </c>
      <c r="S1195">
        <v>4.7</v>
      </c>
      <c r="T1195" t="s">
        <v>38</v>
      </c>
      <c r="U1195" t="s">
        <v>65</v>
      </c>
      <c r="V1195" t="s">
        <v>40</v>
      </c>
      <c r="W1195" t="s">
        <v>41</v>
      </c>
      <c r="X1195" t="s">
        <v>42</v>
      </c>
      <c r="Y1195" t="s">
        <v>113</v>
      </c>
      <c r="Z1195" t="s">
        <v>84</v>
      </c>
      <c r="AA1195" s="9">
        <f>Table1[[#This Row],[Date]]</f>
        <v>46120</v>
      </c>
    </row>
    <row r="1196" spans="1:27" x14ac:dyDescent="0.25">
      <c r="A1196" t="s">
        <v>2475</v>
      </c>
      <c r="B1196" s="1">
        <v>46121</v>
      </c>
      <c r="C1196" t="s">
        <v>103</v>
      </c>
      <c r="D1196" t="s">
        <v>2476</v>
      </c>
      <c r="E1196" t="s">
        <v>91</v>
      </c>
      <c r="F1196">
        <v>49</v>
      </c>
      <c r="G1196" t="s">
        <v>30</v>
      </c>
      <c r="H1196" t="s">
        <v>4087</v>
      </c>
      <c r="I1196" t="s">
        <v>32</v>
      </c>
      <c r="J1196" t="s">
        <v>33</v>
      </c>
      <c r="K1196" t="s">
        <v>71</v>
      </c>
      <c r="L1196">
        <v>8</v>
      </c>
      <c r="M1196">
        <v>5</v>
      </c>
      <c r="N1196" t="s">
        <v>72</v>
      </c>
      <c r="O1196" t="s">
        <v>52</v>
      </c>
      <c r="P1196" t="s">
        <v>37</v>
      </c>
      <c r="Q1196">
        <v>3826.73</v>
      </c>
      <c r="R1196">
        <v>3661.09</v>
      </c>
      <c r="S1196">
        <v>1.2</v>
      </c>
      <c r="T1196" t="s">
        <v>54</v>
      </c>
      <c r="U1196" t="s">
        <v>65</v>
      </c>
      <c r="V1196" t="s">
        <v>83</v>
      </c>
      <c r="W1196" t="s">
        <v>41</v>
      </c>
      <c r="X1196" t="s">
        <v>42</v>
      </c>
      <c r="Y1196" t="s">
        <v>113</v>
      </c>
      <c r="Z1196" t="s">
        <v>84</v>
      </c>
      <c r="AA1196" s="9">
        <f>Table1[[#This Row],[Date]]</f>
        <v>46121</v>
      </c>
    </row>
    <row r="1197" spans="1:27" x14ac:dyDescent="0.25">
      <c r="A1197" t="s">
        <v>2477</v>
      </c>
      <c r="B1197" s="1">
        <v>46122</v>
      </c>
      <c r="C1197" t="s">
        <v>59</v>
      </c>
      <c r="D1197" t="s">
        <v>2478</v>
      </c>
      <c r="E1197" t="s">
        <v>29</v>
      </c>
      <c r="F1197">
        <v>69</v>
      </c>
      <c r="G1197" t="s">
        <v>62</v>
      </c>
      <c r="H1197" t="s">
        <v>79</v>
      </c>
      <c r="I1197" t="s">
        <v>49</v>
      </c>
      <c r="J1197" t="s">
        <v>33</v>
      </c>
      <c r="K1197" t="s">
        <v>34</v>
      </c>
      <c r="L1197">
        <v>5</v>
      </c>
      <c r="M1197">
        <v>3</v>
      </c>
      <c r="N1197" t="s">
        <v>35</v>
      </c>
      <c r="O1197" t="s">
        <v>36</v>
      </c>
      <c r="P1197" t="s">
        <v>53</v>
      </c>
      <c r="Q1197">
        <v>14814.58</v>
      </c>
      <c r="R1197">
        <v>825.74</v>
      </c>
      <c r="S1197">
        <v>2.4</v>
      </c>
      <c r="T1197" t="s">
        <v>64</v>
      </c>
      <c r="U1197" t="s">
        <v>93</v>
      </c>
      <c r="V1197" t="s">
        <v>74</v>
      </c>
      <c r="W1197" t="s">
        <v>41</v>
      </c>
      <c r="X1197" t="s">
        <v>42</v>
      </c>
      <c r="Y1197" t="s">
        <v>43</v>
      </c>
      <c r="Z1197" t="s">
        <v>4089</v>
      </c>
      <c r="AA1197" s="9">
        <f>Table1[[#This Row],[Date]]</f>
        <v>46122</v>
      </c>
    </row>
    <row r="1198" spans="1:27" x14ac:dyDescent="0.25">
      <c r="A1198" t="s">
        <v>2479</v>
      </c>
      <c r="B1198" s="1">
        <v>46123</v>
      </c>
      <c r="C1198" t="s">
        <v>103</v>
      </c>
      <c r="D1198" t="s">
        <v>2480</v>
      </c>
      <c r="E1198" t="s">
        <v>69</v>
      </c>
      <c r="F1198">
        <v>34</v>
      </c>
      <c r="G1198" t="s">
        <v>30</v>
      </c>
      <c r="H1198" t="s">
        <v>4087</v>
      </c>
      <c r="I1198" t="s">
        <v>32</v>
      </c>
      <c r="J1198" t="s">
        <v>33</v>
      </c>
      <c r="K1198" t="s">
        <v>71</v>
      </c>
      <c r="L1198">
        <v>13</v>
      </c>
      <c r="M1198">
        <v>4</v>
      </c>
      <c r="N1198" t="s">
        <v>72</v>
      </c>
      <c r="O1198" t="s">
        <v>81</v>
      </c>
      <c r="P1198" t="s">
        <v>37</v>
      </c>
      <c r="Q1198">
        <v>17538.36</v>
      </c>
      <c r="R1198">
        <v>4783.3</v>
      </c>
      <c r="S1198">
        <v>1.1000000000000001</v>
      </c>
      <c r="T1198" t="s">
        <v>97</v>
      </c>
      <c r="U1198" t="s">
        <v>87</v>
      </c>
      <c r="V1198" t="s">
        <v>55</v>
      </c>
      <c r="W1198" t="s">
        <v>56</v>
      </c>
      <c r="X1198" t="s">
        <v>42</v>
      </c>
      <c r="Y1198" t="s">
        <v>113</v>
      </c>
      <c r="Z1198" t="s">
        <v>76</v>
      </c>
      <c r="AA1198" s="9">
        <f>Table1[[#This Row],[Date]]</f>
        <v>46123</v>
      </c>
    </row>
    <row r="1199" spans="1:27" x14ac:dyDescent="0.25">
      <c r="A1199" t="s">
        <v>2481</v>
      </c>
      <c r="B1199" s="1">
        <v>46124</v>
      </c>
      <c r="C1199" t="s">
        <v>27</v>
      </c>
      <c r="D1199" t="s">
        <v>2482</v>
      </c>
      <c r="E1199" t="s">
        <v>47</v>
      </c>
      <c r="F1199">
        <v>52</v>
      </c>
      <c r="G1199" t="s">
        <v>62</v>
      </c>
      <c r="H1199" t="s">
        <v>4087</v>
      </c>
      <c r="I1199" t="s">
        <v>32</v>
      </c>
      <c r="J1199" t="s">
        <v>33</v>
      </c>
      <c r="K1199" t="s">
        <v>71</v>
      </c>
      <c r="L1199">
        <v>13</v>
      </c>
      <c r="M1199">
        <v>2</v>
      </c>
      <c r="N1199" t="s">
        <v>80</v>
      </c>
      <c r="O1199" t="s">
        <v>73</v>
      </c>
      <c r="P1199" t="s">
        <v>82</v>
      </c>
      <c r="Q1199">
        <v>31991.4</v>
      </c>
      <c r="R1199">
        <v>1119.54</v>
      </c>
      <c r="S1199">
        <v>2.1</v>
      </c>
      <c r="T1199" t="s">
        <v>64</v>
      </c>
      <c r="U1199" t="s">
        <v>93</v>
      </c>
      <c r="V1199" t="s">
        <v>55</v>
      </c>
      <c r="W1199" t="s">
        <v>56</v>
      </c>
      <c r="X1199" t="s">
        <v>57</v>
      </c>
      <c r="Y1199" t="s">
        <v>75</v>
      </c>
      <c r="Z1199" t="s">
        <v>4089</v>
      </c>
      <c r="AA1199" s="9">
        <f>Table1[[#This Row],[Date]]</f>
        <v>46124</v>
      </c>
    </row>
    <row r="1200" spans="1:27" x14ac:dyDescent="0.25">
      <c r="A1200" t="s">
        <v>2483</v>
      </c>
      <c r="B1200" s="1">
        <v>46125</v>
      </c>
      <c r="C1200" t="s">
        <v>27</v>
      </c>
      <c r="D1200" t="s">
        <v>2484</v>
      </c>
      <c r="E1200" t="s">
        <v>29</v>
      </c>
      <c r="F1200">
        <v>54</v>
      </c>
      <c r="G1200" t="s">
        <v>62</v>
      </c>
      <c r="H1200" t="s">
        <v>4088</v>
      </c>
      <c r="I1200" t="s">
        <v>49</v>
      </c>
      <c r="J1200" t="s">
        <v>33</v>
      </c>
      <c r="K1200" t="s">
        <v>118</v>
      </c>
      <c r="L1200">
        <v>10</v>
      </c>
      <c r="M1200">
        <v>1</v>
      </c>
      <c r="N1200" t="s">
        <v>72</v>
      </c>
      <c r="O1200" t="s">
        <v>52</v>
      </c>
      <c r="P1200" t="s">
        <v>37</v>
      </c>
      <c r="Q1200">
        <v>11111.53</v>
      </c>
      <c r="R1200">
        <v>2288.75</v>
      </c>
      <c r="S1200">
        <v>4.4000000000000004</v>
      </c>
      <c r="T1200" t="s">
        <v>92</v>
      </c>
      <c r="U1200" t="s">
        <v>65</v>
      </c>
      <c r="V1200" t="s">
        <v>74</v>
      </c>
      <c r="W1200" t="s">
        <v>41</v>
      </c>
      <c r="X1200" t="s">
        <v>42</v>
      </c>
      <c r="Y1200" t="s">
        <v>66</v>
      </c>
      <c r="Z1200" t="s">
        <v>76</v>
      </c>
      <c r="AA1200" s="9">
        <f>Table1[[#This Row],[Date]]</f>
        <v>46125</v>
      </c>
    </row>
    <row r="1201" spans="1:27" x14ac:dyDescent="0.25">
      <c r="A1201" t="s">
        <v>2485</v>
      </c>
      <c r="B1201" s="1">
        <v>46126</v>
      </c>
      <c r="C1201" t="s">
        <v>59</v>
      </c>
      <c r="D1201" t="s">
        <v>2486</v>
      </c>
      <c r="E1201" t="s">
        <v>47</v>
      </c>
      <c r="F1201">
        <v>36</v>
      </c>
      <c r="G1201" t="s">
        <v>30</v>
      </c>
      <c r="H1201" t="s">
        <v>31</v>
      </c>
      <c r="I1201" t="s">
        <v>32</v>
      </c>
      <c r="J1201" t="s">
        <v>33</v>
      </c>
      <c r="K1201" t="s">
        <v>100</v>
      </c>
      <c r="L1201">
        <v>12</v>
      </c>
      <c r="M1201">
        <v>1</v>
      </c>
      <c r="N1201" t="s">
        <v>72</v>
      </c>
      <c r="O1201" t="s">
        <v>73</v>
      </c>
      <c r="P1201" t="s">
        <v>37</v>
      </c>
      <c r="Q1201">
        <v>22413.55</v>
      </c>
      <c r="R1201">
        <v>573.67999999999995</v>
      </c>
      <c r="S1201">
        <v>1.1000000000000001</v>
      </c>
      <c r="T1201" t="s">
        <v>54</v>
      </c>
      <c r="U1201" t="s">
        <v>39</v>
      </c>
      <c r="V1201" t="s">
        <v>55</v>
      </c>
      <c r="W1201" t="s">
        <v>101</v>
      </c>
      <c r="X1201" t="s">
        <v>42</v>
      </c>
      <c r="Y1201" t="s">
        <v>43</v>
      </c>
      <c r="Z1201" t="s">
        <v>84</v>
      </c>
      <c r="AA1201" s="9">
        <f>Table1[[#This Row],[Date]]</f>
        <v>46126</v>
      </c>
    </row>
    <row r="1202" spans="1:27" x14ac:dyDescent="0.25">
      <c r="A1202" t="s">
        <v>2487</v>
      </c>
      <c r="B1202" s="1">
        <v>46127</v>
      </c>
      <c r="C1202" t="s">
        <v>59</v>
      </c>
      <c r="D1202" t="s">
        <v>2488</v>
      </c>
      <c r="E1202" t="s">
        <v>47</v>
      </c>
      <c r="F1202">
        <v>61</v>
      </c>
      <c r="G1202" t="s">
        <v>62</v>
      </c>
      <c r="H1202" t="s">
        <v>4087</v>
      </c>
      <c r="I1202" t="s">
        <v>32</v>
      </c>
      <c r="J1202" t="s">
        <v>33</v>
      </c>
      <c r="K1202" t="s">
        <v>71</v>
      </c>
      <c r="L1202">
        <v>5</v>
      </c>
      <c r="M1202">
        <v>5</v>
      </c>
      <c r="N1202" t="s">
        <v>80</v>
      </c>
      <c r="O1202" t="s">
        <v>52</v>
      </c>
      <c r="P1202" t="s">
        <v>53</v>
      </c>
      <c r="Q1202">
        <v>25676.35</v>
      </c>
      <c r="R1202">
        <v>3016.41</v>
      </c>
      <c r="S1202">
        <v>2.7</v>
      </c>
      <c r="T1202" t="s">
        <v>64</v>
      </c>
      <c r="U1202" t="s">
        <v>39</v>
      </c>
      <c r="V1202" t="s">
        <v>55</v>
      </c>
      <c r="W1202" t="s">
        <v>41</v>
      </c>
      <c r="X1202" t="s">
        <v>42</v>
      </c>
      <c r="Y1202" t="s">
        <v>113</v>
      </c>
      <c r="Z1202" t="s">
        <v>88</v>
      </c>
      <c r="AA1202" s="9">
        <f>Table1[[#This Row],[Date]]</f>
        <v>46127</v>
      </c>
    </row>
    <row r="1203" spans="1:27" x14ac:dyDescent="0.25">
      <c r="A1203" t="s">
        <v>2489</v>
      </c>
      <c r="B1203" s="1">
        <v>46128</v>
      </c>
      <c r="C1203" t="s">
        <v>103</v>
      </c>
      <c r="D1203" t="s">
        <v>2490</v>
      </c>
      <c r="E1203" t="s">
        <v>69</v>
      </c>
      <c r="F1203">
        <v>46</v>
      </c>
      <c r="G1203" t="s">
        <v>62</v>
      </c>
      <c r="H1203" t="s">
        <v>79</v>
      </c>
      <c r="I1203" t="s">
        <v>49</v>
      </c>
      <c r="J1203" t="s">
        <v>33</v>
      </c>
      <c r="K1203" t="s">
        <v>34</v>
      </c>
      <c r="L1203">
        <v>2</v>
      </c>
      <c r="M1203">
        <v>4</v>
      </c>
      <c r="N1203" t="s">
        <v>35</v>
      </c>
      <c r="O1203" t="s">
        <v>36</v>
      </c>
      <c r="P1203" t="s">
        <v>63</v>
      </c>
      <c r="Q1203">
        <v>24584.16</v>
      </c>
      <c r="R1203">
        <v>1877.26</v>
      </c>
      <c r="S1203">
        <v>1.5</v>
      </c>
      <c r="T1203" t="s">
        <v>54</v>
      </c>
      <c r="U1203" t="s">
        <v>93</v>
      </c>
      <c r="V1203" t="s">
        <v>55</v>
      </c>
      <c r="W1203" t="s">
        <v>41</v>
      </c>
      <c r="X1203" t="s">
        <v>42</v>
      </c>
      <c r="Y1203" t="s">
        <v>113</v>
      </c>
      <c r="Z1203" t="s">
        <v>88</v>
      </c>
      <c r="AA1203" s="9">
        <f>Table1[[#This Row],[Date]]</f>
        <v>46128</v>
      </c>
    </row>
    <row r="1204" spans="1:27" x14ac:dyDescent="0.25">
      <c r="A1204" t="s">
        <v>2491</v>
      </c>
      <c r="B1204" s="1">
        <v>46129</v>
      </c>
      <c r="C1204" t="s">
        <v>45</v>
      </c>
      <c r="D1204" t="s">
        <v>2492</v>
      </c>
      <c r="E1204" t="s">
        <v>29</v>
      </c>
      <c r="F1204">
        <v>24</v>
      </c>
      <c r="G1204" t="s">
        <v>70</v>
      </c>
      <c r="H1204" t="s">
        <v>48</v>
      </c>
      <c r="I1204" t="s">
        <v>49</v>
      </c>
      <c r="J1204" t="s">
        <v>33</v>
      </c>
      <c r="K1204" t="s">
        <v>50</v>
      </c>
      <c r="L1204">
        <v>11</v>
      </c>
      <c r="M1204">
        <v>1</v>
      </c>
      <c r="N1204" t="s">
        <v>72</v>
      </c>
      <c r="O1204" t="s">
        <v>81</v>
      </c>
      <c r="P1204" t="s">
        <v>37</v>
      </c>
      <c r="Q1204">
        <v>48775.22</v>
      </c>
      <c r="R1204">
        <v>1765.87</v>
      </c>
      <c r="S1204">
        <v>2.7</v>
      </c>
      <c r="T1204" t="s">
        <v>64</v>
      </c>
      <c r="U1204" t="s">
        <v>87</v>
      </c>
      <c r="V1204" t="s">
        <v>83</v>
      </c>
      <c r="W1204" t="s">
        <v>101</v>
      </c>
      <c r="X1204" t="s">
        <v>57</v>
      </c>
      <c r="Y1204" t="s">
        <v>66</v>
      </c>
      <c r="Z1204" t="s">
        <v>4089</v>
      </c>
      <c r="AA1204" s="9">
        <f>Table1[[#This Row],[Date]]</f>
        <v>46129</v>
      </c>
    </row>
    <row r="1205" spans="1:27" x14ac:dyDescent="0.25">
      <c r="A1205" t="s">
        <v>2493</v>
      </c>
      <c r="B1205" s="1">
        <v>46130</v>
      </c>
      <c r="C1205" t="s">
        <v>103</v>
      </c>
      <c r="D1205" t="s">
        <v>2494</v>
      </c>
      <c r="E1205" t="s">
        <v>61</v>
      </c>
      <c r="F1205">
        <v>45</v>
      </c>
      <c r="G1205" t="s">
        <v>70</v>
      </c>
      <c r="H1205" t="s">
        <v>4087</v>
      </c>
      <c r="I1205" t="s">
        <v>32</v>
      </c>
      <c r="J1205" t="s">
        <v>33</v>
      </c>
      <c r="K1205" t="s">
        <v>71</v>
      </c>
      <c r="L1205">
        <v>2</v>
      </c>
      <c r="M1205">
        <v>5</v>
      </c>
      <c r="N1205" t="s">
        <v>72</v>
      </c>
      <c r="O1205" t="s">
        <v>52</v>
      </c>
      <c r="P1205" t="s">
        <v>63</v>
      </c>
      <c r="Q1205">
        <v>5138.7</v>
      </c>
      <c r="R1205">
        <v>4134.88</v>
      </c>
      <c r="S1205">
        <v>4.4000000000000004</v>
      </c>
      <c r="T1205" t="s">
        <v>92</v>
      </c>
      <c r="U1205" t="s">
        <v>65</v>
      </c>
      <c r="V1205" t="s">
        <v>55</v>
      </c>
      <c r="W1205" t="s">
        <v>101</v>
      </c>
      <c r="X1205" t="s">
        <v>42</v>
      </c>
      <c r="Y1205" t="s">
        <v>43</v>
      </c>
      <c r="Z1205" t="s">
        <v>76</v>
      </c>
      <c r="AA1205" s="9">
        <f>Table1[[#This Row],[Date]]</f>
        <v>46130</v>
      </c>
    </row>
    <row r="1206" spans="1:27" x14ac:dyDescent="0.25">
      <c r="A1206" t="s">
        <v>2495</v>
      </c>
      <c r="B1206" s="1">
        <v>46131</v>
      </c>
      <c r="C1206" t="s">
        <v>59</v>
      </c>
      <c r="D1206" t="s">
        <v>2496</v>
      </c>
      <c r="E1206" t="s">
        <v>69</v>
      </c>
      <c r="F1206">
        <v>26</v>
      </c>
      <c r="G1206" t="s">
        <v>70</v>
      </c>
      <c r="H1206" t="s">
        <v>31</v>
      </c>
      <c r="I1206" t="s">
        <v>32</v>
      </c>
      <c r="J1206" t="s">
        <v>33</v>
      </c>
      <c r="K1206" t="s">
        <v>100</v>
      </c>
      <c r="L1206">
        <v>2</v>
      </c>
      <c r="M1206">
        <v>2</v>
      </c>
      <c r="N1206" t="s">
        <v>80</v>
      </c>
      <c r="O1206" t="s">
        <v>52</v>
      </c>
      <c r="P1206" t="s">
        <v>37</v>
      </c>
      <c r="Q1206">
        <v>47695.5</v>
      </c>
      <c r="R1206">
        <v>47.81</v>
      </c>
      <c r="S1206">
        <v>3.5</v>
      </c>
      <c r="T1206" t="s">
        <v>92</v>
      </c>
      <c r="U1206" t="s">
        <v>87</v>
      </c>
      <c r="V1206" t="s">
        <v>83</v>
      </c>
      <c r="W1206" t="s">
        <v>101</v>
      </c>
      <c r="X1206" t="s">
        <v>42</v>
      </c>
      <c r="Y1206" t="s">
        <v>66</v>
      </c>
      <c r="Z1206" t="s">
        <v>4089</v>
      </c>
      <c r="AA1206" s="9">
        <f>Table1[[#This Row],[Date]]</f>
        <v>46131</v>
      </c>
    </row>
    <row r="1207" spans="1:27" x14ac:dyDescent="0.25">
      <c r="A1207" t="s">
        <v>2497</v>
      </c>
      <c r="B1207" s="1">
        <v>46132</v>
      </c>
      <c r="C1207" t="s">
        <v>103</v>
      </c>
      <c r="D1207" t="s">
        <v>2498</v>
      </c>
      <c r="E1207" t="s">
        <v>69</v>
      </c>
      <c r="F1207">
        <v>45</v>
      </c>
      <c r="G1207" t="s">
        <v>70</v>
      </c>
      <c r="H1207" t="s">
        <v>4088</v>
      </c>
      <c r="I1207" t="s">
        <v>49</v>
      </c>
      <c r="J1207" t="s">
        <v>33</v>
      </c>
      <c r="K1207" t="s">
        <v>118</v>
      </c>
      <c r="L1207">
        <v>2</v>
      </c>
      <c r="M1207">
        <v>5</v>
      </c>
      <c r="N1207" t="s">
        <v>80</v>
      </c>
      <c r="O1207" t="s">
        <v>81</v>
      </c>
      <c r="P1207" t="s">
        <v>53</v>
      </c>
      <c r="Q1207">
        <v>30351.05</v>
      </c>
      <c r="R1207">
        <v>3989.73</v>
      </c>
      <c r="S1207">
        <v>3.9</v>
      </c>
      <c r="T1207" t="s">
        <v>92</v>
      </c>
      <c r="U1207" t="s">
        <v>87</v>
      </c>
      <c r="V1207" t="s">
        <v>74</v>
      </c>
      <c r="W1207" t="s">
        <v>101</v>
      </c>
      <c r="X1207" t="s">
        <v>42</v>
      </c>
      <c r="Y1207" t="s">
        <v>43</v>
      </c>
      <c r="Z1207" t="s">
        <v>94</v>
      </c>
      <c r="AA1207" s="9">
        <f>Table1[[#This Row],[Date]]</f>
        <v>46132</v>
      </c>
    </row>
    <row r="1208" spans="1:27" x14ac:dyDescent="0.25">
      <c r="A1208" t="s">
        <v>2499</v>
      </c>
      <c r="B1208" s="1">
        <v>46133</v>
      </c>
      <c r="C1208" t="s">
        <v>59</v>
      </c>
      <c r="D1208" t="s">
        <v>2500</v>
      </c>
      <c r="E1208" t="s">
        <v>29</v>
      </c>
      <c r="F1208">
        <v>23</v>
      </c>
      <c r="G1208" t="s">
        <v>62</v>
      </c>
      <c r="H1208" t="s">
        <v>79</v>
      </c>
      <c r="I1208" t="s">
        <v>49</v>
      </c>
      <c r="J1208" t="s">
        <v>33</v>
      </c>
      <c r="K1208" t="s">
        <v>34</v>
      </c>
      <c r="L1208">
        <v>5</v>
      </c>
      <c r="M1208">
        <v>4</v>
      </c>
      <c r="N1208" t="s">
        <v>80</v>
      </c>
      <c r="O1208" t="s">
        <v>81</v>
      </c>
      <c r="P1208" t="s">
        <v>37</v>
      </c>
      <c r="Q1208">
        <v>40399.199999999997</v>
      </c>
      <c r="R1208">
        <v>2857.24</v>
      </c>
      <c r="S1208">
        <v>2.4</v>
      </c>
      <c r="T1208" t="s">
        <v>64</v>
      </c>
      <c r="U1208" t="s">
        <v>87</v>
      </c>
      <c r="V1208" t="s">
        <v>83</v>
      </c>
      <c r="W1208" t="s">
        <v>56</v>
      </c>
      <c r="X1208" t="s">
        <v>42</v>
      </c>
      <c r="Y1208" t="s">
        <v>113</v>
      </c>
      <c r="Z1208" t="s">
        <v>4089</v>
      </c>
      <c r="AA1208" s="9">
        <f>Table1[[#This Row],[Date]]</f>
        <v>46133</v>
      </c>
    </row>
    <row r="1209" spans="1:27" x14ac:dyDescent="0.25">
      <c r="A1209" t="s">
        <v>2501</v>
      </c>
      <c r="B1209" s="1">
        <v>46134</v>
      </c>
      <c r="C1209" t="s">
        <v>103</v>
      </c>
      <c r="D1209" t="s">
        <v>2502</v>
      </c>
      <c r="E1209" t="s">
        <v>29</v>
      </c>
      <c r="F1209">
        <v>46</v>
      </c>
      <c r="G1209" t="s">
        <v>30</v>
      </c>
      <c r="H1209" t="s">
        <v>4088</v>
      </c>
      <c r="I1209" t="s">
        <v>49</v>
      </c>
      <c r="J1209" t="s">
        <v>33</v>
      </c>
      <c r="K1209" t="s">
        <v>118</v>
      </c>
      <c r="L1209">
        <v>2</v>
      </c>
      <c r="M1209">
        <v>5</v>
      </c>
      <c r="N1209" t="s">
        <v>51</v>
      </c>
      <c r="O1209" t="s">
        <v>81</v>
      </c>
      <c r="P1209" t="s">
        <v>82</v>
      </c>
      <c r="Q1209">
        <v>23228.45</v>
      </c>
      <c r="R1209">
        <v>4930.49</v>
      </c>
      <c r="S1209">
        <v>4.8</v>
      </c>
      <c r="T1209" t="s">
        <v>38</v>
      </c>
      <c r="U1209" t="s">
        <v>65</v>
      </c>
      <c r="V1209" t="s">
        <v>55</v>
      </c>
      <c r="W1209" t="s">
        <v>56</v>
      </c>
      <c r="X1209" t="s">
        <v>57</v>
      </c>
      <c r="Y1209" t="s">
        <v>66</v>
      </c>
      <c r="Z1209" t="s">
        <v>4089</v>
      </c>
      <c r="AA1209" s="9">
        <f>Table1[[#This Row],[Date]]</f>
        <v>46134</v>
      </c>
    </row>
    <row r="1210" spans="1:27" x14ac:dyDescent="0.25">
      <c r="A1210" t="s">
        <v>2503</v>
      </c>
      <c r="B1210" s="1">
        <v>46135</v>
      </c>
      <c r="C1210" t="s">
        <v>59</v>
      </c>
      <c r="D1210" t="s">
        <v>2504</v>
      </c>
      <c r="E1210" t="s">
        <v>47</v>
      </c>
      <c r="F1210">
        <v>34</v>
      </c>
      <c r="G1210" t="s">
        <v>62</v>
      </c>
      <c r="H1210" t="s">
        <v>48</v>
      </c>
      <c r="I1210" t="s">
        <v>49</v>
      </c>
      <c r="J1210" t="s">
        <v>33</v>
      </c>
      <c r="K1210" t="s">
        <v>50</v>
      </c>
      <c r="L1210">
        <v>3</v>
      </c>
      <c r="M1210">
        <v>1</v>
      </c>
      <c r="N1210" t="s">
        <v>80</v>
      </c>
      <c r="O1210" t="s">
        <v>81</v>
      </c>
      <c r="P1210" t="s">
        <v>37</v>
      </c>
      <c r="Q1210">
        <v>24330.38</v>
      </c>
      <c r="R1210">
        <v>2947.22</v>
      </c>
      <c r="S1210">
        <v>3.8</v>
      </c>
      <c r="T1210" t="s">
        <v>92</v>
      </c>
      <c r="U1210" t="s">
        <v>93</v>
      </c>
      <c r="V1210" t="s">
        <v>55</v>
      </c>
      <c r="W1210" t="s">
        <v>41</v>
      </c>
      <c r="X1210" t="s">
        <v>57</v>
      </c>
      <c r="Y1210" t="s">
        <v>66</v>
      </c>
      <c r="Z1210" t="s">
        <v>4089</v>
      </c>
      <c r="AA1210" s="9">
        <f>Table1[[#This Row],[Date]]</f>
        <v>46135</v>
      </c>
    </row>
    <row r="1211" spans="1:27" x14ac:dyDescent="0.25">
      <c r="A1211" t="s">
        <v>2505</v>
      </c>
      <c r="B1211" s="1">
        <v>46136</v>
      </c>
      <c r="C1211" t="s">
        <v>59</v>
      </c>
      <c r="D1211" t="s">
        <v>2506</v>
      </c>
      <c r="E1211" t="s">
        <v>29</v>
      </c>
      <c r="F1211">
        <v>33</v>
      </c>
      <c r="G1211" t="s">
        <v>62</v>
      </c>
      <c r="H1211" t="s">
        <v>4087</v>
      </c>
      <c r="I1211" t="s">
        <v>32</v>
      </c>
      <c r="J1211" t="s">
        <v>33</v>
      </c>
      <c r="K1211" t="s">
        <v>71</v>
      </c>
      <c r="L1211">
        <v>5</v>
      </c>
      <c r="M1211">
        <v>1</v>
      </c>
      <c r="N1211" t="s">
        <v>35</v>
      </c>
      <c r="O1211" t="s">
        <v>81</v>
      </c>
      <c r="P1211" t="s">
        <v>37</v>
      </c>
      <c r="Q1211">
        <v>44328.35</v>
      </c>
      <c r="R1211">
        <v>276.89999999999998</v>
      </c>
      <c r="S1211">
        <v>2.7</v>
      </c>
      <c r="T1211" t="s">
        <v>97</v>
      </c>
      <c r="U1211" t="s">
        <v>65</v>
      </c>
      <c r="V1211" t="s">
        <v>55</v>
      </c>
      <c r="W1211" t="s">
        <v>56</v>
      </c>
      <c r="X1211" t="s">
        <v>57</v>
      </c>
      <c r="Y1211" t="s">
        <v>75</v>
      </c>
      <c r="Z1211" t="s">
        <v>4089</v>
      </c>
      <c r="AA1211" s="9">
        <f>Table1[[#This Row],[Date]]</f>
        <v>46136</v>
      </c>
    </row>
    <row r="1212" spans="1:27" x14ac:dyDescent="0.25">
      <c r="A1212" t="s">
        <v>2507</v>
      </c>
      <c r="B1212" s="1">
        <v>46137</v>
      </c>
      <c r="C1212" t="s">
        <v>59</v>
      </c>
      <c r="D1212" t="s">
        <v>2508</v>
      </c>
      <c r="E1212" t="s">
        <v>47</v>
      </c>
      <c r="F1212">
        <v>40</v>
      </c>
      <c r="G1212" t="s">
        <v>62</v>
      </c>
      <c r="H1212" t="s">
        <v>4087</v>
      </c>
      <c r="I1212" t="s">
        <v>32</v>
      </c>
      <c r="J1212" t="s">
        <v>33</v>
      </c>
      <c r="K1212" t="s">
        <v>71</v>
      </c>
      <c r="L1212">
        <v>8</v>
      </c>
      <c r="M1212">
        <v>3</v>
      </c>
      <c r="N1212" t="s">
        <v>72</v>
      </c>
      <c r="O1212" t="s">
        <v>73</v>
      </c>
      <c r="P1212" t="s">
        <v>63</v>
      </c>
      <c r="Q1212">
        <v>45108.92</v>
      </c>
      <c r="R1212">
        <v>253.23</v>
      </c>
      <c r="S1212">
        <v>2.7</v>
      </c>
      <c r="T1212" t="s">
        <v>64</v>
      </c>
      <c r="U1212" t="s">
        <v>65</v>
      </c>
      <c r="V1212" t="s">
        <v>83</v>
      </c>
      <c r="W1212" t="s">
        <v>41</v>
      </c>
      <c r="X1212" t="s">
        <v>42</v>
      </c>
      <c r="Y1212" t="s">
        <v>66</v>
      </c>
      <c r="Z1212" t="s">
        <v>76</v>
      </c>
      <c r="AA1212" s="9">
        <f>Table1[[#This Row],[Date]]</f>
        <v>46137</v>
      </c>
    </row>
    <row r="1213" spans="1:27" x14ac:dyDescent="0.25">
      <c r="A1213" t="s">
        <v>2509</v>
      </c>
      <c r="B1213" s="1">
        <v>46138</v>
      </c>
      <c r="C1213" t="s">
        <v>45</v>
      </c>
      <c r="D1213" t="s">
        <v>2510</v>
      </c>
      <c r="E1213" t="s">
        <v>69</v>
      </c>
      <c r="F1213">
        <v>48</v>
      </c>
      <c r="G1213" t="s">
        <v>30</v>
      </c>
      <c r="H1213" t="s">
        <v>31</v>
      </c>
      <c r="I1213" t="s">
        <v>32</v>
      </c>
      <c r="J1213" t="s">
        <v>33</v>
      </c>
      <c r="K1213" t="s">
        <v>100</v>
      </c>
      <c r="L1213">
        <v>3</v>
      </c>
      <c r="M1213">
        <v>5</v>
      </c>
      <c r="N1213" t="s">
        <v>72</v>
      </c>
      <c r="O1213" t="s">
        <v>36</v>
      </c>
      <c r="P1213" t="s">
        <v>63</v>
      </c>
      <c r="Q1213">
        <v>14218.38</v>
      </c>
      <c r="R1213">
        <v>4415.76</v>
      </c>
      <c r="S1213">
        <v>4.7</v>
      </c>
      <c r="T1213" t="s">
        <v>38</v>
      </c>
      <c r="U1213" t="s">
        <v>93</v>
      </c>
      <c r="V1213" t="s">
        <v>40</v>
      </c>
      <c r="W1213" t="s">
        <v>41</v>
      </c>
      <c r="X1213" t="s">
        <v>42</v>
      </c>
      <c r="Y1213" t="s">
        <v>43</v>
      </c>
      <c r="Z1213" t="s">
        <v>76</v>
      </c>
      <c r="AA1213" s="9">
        <f>Table1[[#This Row],[Date]]</f>
        <v>46138</v>
      </c>
    </row>
    <row r="1214" spans="1:27" x14ac:dyDescent="0.25">
      <c r="A1214" t="s">
        <v>2511</v>
      </c>
      <c r="B1214" s="1">
        <v>46139</v>
      </c>
      <c r="C1214" t="s">
        <v>103</v>
      </c>
      <c r="D1214" t="s">
        <v>2512</v>
      </c>
      <c r="E1214" t="s">
        <v>91</v>
      </c>
      <c r="F1214">
        <v>20</v>
      </c>
      <c r="G1214" t="s">
        <v>70</v>
      </c>
      <c r="H1214" t="s">
        <v>4087</v>
      </c>
      <c r="I1214" t="s">
        <v>32</v>
      </c>
      <c r="J1214" t="s">
        <v>33</v>
      </c>
      <c r="K1214" t="s">
        <v>71</v>
      </c>
      <c r="L1214">
        <v>9</v>
      </c>
      <c r="M1214">
        <v>2</v>
      </c>
      <c r="N1214" t="s">
        <v>51</v>
      </c>
      <c r="O1214" t="s">
        <v>36</v>
      </c>
      <c r="P1214" t="s">
        <v>82</v>
      </c>
      <c r="Q1214">
        <v>12364.37</v>
      </c>
      <c r="R1214">
        <v>4206.07</v>
      </c>
      <c r="S1214">
        <v>3.3</v>
      </c>
      <c r="T1214" t="s">
        <v>64</v>
      </c>
      <c r="U1214" t="s">
        <v>93</v>
      </c>
      <c r="V1214" t="s">
        <v>40</v>
      </c>
      <c r="W1214" t="s">
        <v>101</v>
      </c>
      <c r="X1214" t="s">
        <v>42</v>
      </c>
      <c r="Y1214" t="s">
        <v>75</v>
      </c>
      <c r="Z1214" t="s">
        <v>76</v>
      </c>
      <c r="AA1214" s="9">
        <f>Table1[[#This Row],[Date]]</f>
        <v>46139</v>
      </c>
    </row>
    <row r="1215" spans="1:27" x14ac:dyDescent="0.25">
      <c r="A1215" t="s">
        <v>2513</v>
      </c>
      <c r="B1215" s="1">
        <v>46140</v>
      </c>
      <c r="C1215" t="s">
        <v>103</v>
      </c>
      <c r="D1215" t="s">
        <v>2514</v>
      </c>
      <c r="E1215" t="s">
        <v>61</v>
      </c>
      <c r="F1215">
        <v>38</v>
      </c>
      <c r="G1215" t="s">
        <v>62</v>
      </c>
      <c r="H1215" t="s">
        <v>79</v>
      </c>
      <c r="I1215" t="s">
        <v>49</v>
      </c>
      <c r="J1215" t="s">
        <v>33</v>
      </c>
      <c r="K1215" t="s">
        <v>34</v>
      </c>
      <c r="L1215">
        <v>14</v>
      </c>
      <c r="M1215">
        <v>4</v>
      </c>
      <c r="N1215" t="s">
        <v>72</v>
      </c>
      <c r="O1215" t="s">
        <v>52</v>
      </c>
      <c r="P1215" t="s">
        <v>37</v>
      </c>
      <c r="Q1215">
        <v>26323.05</v>
      </c>
      <c r="R1215">
        <v>1729.45</v>
      </c>
      <c r="S1215">
        <v>3.8</v>
      </c>
      <c r="T1215" t="s">
        <v>92</v>
      </c>
      <c r="U1215" t="s">
        <v>93</v>
      </c>
      <c r="V1215" t="s">
        <v>74</v>
      </c>
      <c r="W1215" t="s">
        <v>101</v>
      </c>
      <c r="X1215" t="s">
        <v>57</v>
      </c>
      <c r="Y1215" t="s">
        <v>66</v>
      </c>
      <c r="Z1215" t="s">
        <v>94</v>
      </c>
      <c r="AA1215" s="9">
        <f>Table1[[#This Row],[Date]]</f>
        <v>46140</v>
      </c>
    </row>
    <row r="1216" spans="1:27" x14ac:dyDescent="0.25">
      <c r="A1216" t="s">
        <v>2515</v>
      </c>
      <c r="B1216" s="1">
        <v>46141</v>
      </c>
      <c r="C1216" t="s">
        <v>103</v>
      </c>
      <c r="D1216" t="s">
        <v>2516</v>
      </c>
      <c r="E1216" t="s">
        <v>69</v>
      </c>
      <c r="F1216">
        <v>43</v>
      </c>
      <c r="G1216" t="s">
        <v>62</v>
      </c>
      <c r="H1216" t="s">
        <v>48</v>
      </c>
      <c r="I1216" t="s">
        <v>49</v>
      </c>
      <c r="J1216" t="s">
        <v>33</v>
      </c>
      <c r="K1216" t="s">
        <v>50</v>
      </c>
      <c r="L1216">
        <v>8</v>
      </c>
      <c r="M1216">
        <v>3</v>
      </c>
      <c r="N1216" t="s">
        <v>72</v>
      </c>
      <c r="O1216" t="s">
        <v>81</v>
      </c>
      <c r="P1216" t="s">
        <v>63</v>
      </c>
      <c r="Q1216">
        <v>45313.02</v>
      </c>
      <c r="R1216">
        <v>3090.16</v>
      </c>
      <c r="S1216">
        <v>2.7</v>
      </c>
      <c r="T1216" t="s">
        <v>64</v>
      </c>
      <c r="U1216" t="s">
        <v>39</v>
      </c>
      <c r="V1216" t="s">
        <v>74</v>
      </c>
      <c r="W1216" t="s">
        <v>56</v>
      </c>
      <c r="X1216" t="s">
        <v>57</v>
      </c>
      <c r="Y1216" t="s">
        <v>66</v>
      </c>
      <c r="Z1216" t="s">
        <v>94</v>
      </c>
      <c r="AA1216" s="9">
        <f>Table1[[#This Row],[Date]]</f>
        <v>46141</v>
      </c>
    </row>
    <row r="1217" spans="1:27" x14ac:dyDescent="0.25">
      <c r="A1217" t="s">
        <v>2517</v>
      </c>
      <c r="B1217" s="1">
        <v>46142</v>
      </c>
      <c r="C1217" t="s">
        <v>59</v>
      </c>
      <c r="D1217" t="s">
        <v>2518</v>
      </c>
      <c r="E1217" t="s">
        <v>29</v>
      </c>
      <c r="F1217">
        <v>53</v>
      </c>
      <c r="G1217" t="s">
        <v>70</v>
      </c>
      <c r="H1217" t="s">
        <v>4088</v>
      </c>
      <c r="I1217" t="s">
        <v>49</v>
      </c>
      <c r="J1217" t="s">
        <v>33</v>
      </c>
      <c r="K1217" t="s">
        <v>118</v>
      </c>
      <c r="L1217">
        <v>10</v>
      </c>
      <c r="M1217">
        <v>5</v>
      </c>
      <c r="N1217" t="s">
        <v>35</v>
      </c>
      <c r="O1217" t="s">
        <v>73</v>
      </c>
      <c r="P1217" t="s">
        <v>37</v>
      </c>
      <c r="Q1217">
        <v>18150.689999999999</v>
      </c>
      <c r="R1217">
        <v>2447.96</v>
      </c>
      <c r="S1217">
        <v>1.9</v>
      </c>
      <c r="T1217" t="s">
        <v>54</v>
      </c>
      <c r="U1217" t="s">
        <v>39</v>
      </c>
      <c r="V1217" t="s">
        <v>74</v>
      </c>
      <c r="W1217" t="s">
        <v>56</v>
      </c>
      <c r="X1217" t="s">
        <v>42</v>
      </c>
      <c r="Y1217" t="s">
        <v>75</v>
      </c>
      <c r="Z1217" t="s">
        <v>4089</v>
      </c>
      <c r="AA1217" s="9">
        <f>Table1[[#This Row],[Date]]</f>
        <v>46142</v>
      </c>
    </row>
    <row r="1218" spans="1:27" x14ac:dyDescent="0.25">
      <c r="A1218" t="s">
        <v>2519</v>
      </c>
      <c r="B1218" s="1">
        <v>46143</v>
      </c>
      <c r="C1218" t="s">
        <v>103</v>
      </c>
      <c r="D1218" t="s">
        <v>2520</v>
      </c>
      <c r="E1218" t="s">
        <v>61</v>
      </c>
      <c r="F1218">
        <v>59</v>
      </c>
      <c r="G1218" t="s">
        <v>62</v>
      </c>
      <c r="H1218" t="s">
        <v>48</v>
      </c>
      <c r="I1218" t="s">
        <v>49</v>
      </c>
      <c r="J1218" t="s">
        <v>33</v>
      </c>
      <c r="K1218" t="s">
        <v>50</v>
      </c>
      <c r="L1218">
        <v>7</v>
      </c>
      <c r="M1218">
        <v>2</v>
      </c>
      <c r="N1218" t="s">
        <v>72</v>
      </c>
      <c r="O1218" t="s">
        <v>73</v>
      </c>
      <c r="P1218" t="s">
        <v>53</v>
      </c>
      <c r="Q1218">
        <v>33644.69</v>
      </c>
      <c r="R1218">
        <v>4835.82</v>
      </c>
      <c r="S1218">
        <v>3.9</v>
      </c>
      <c r="T1218" t="s">
        <v>92</v>
      </c>
      <c r="U1218" t="s">
        <v>93</v>
      </c>
      <c r="V1218" t="s">
        <v>55</v>
      </c>
      <c r="W1218" t="s">
        <v>56</v>
      </c>
      <c r="X1218" t="s">
        <v>42</v>
      </c>
      <c r="Y1218" t="s">
        <v>113</v>
      </c>
      <c r="Z1218" t="s">
        <v>76</v>
      </c>
      <c r="AA1218" s="9">
        <f>Table1[[#This Row],[Date]]</f>
        <v>46143</v>
      </c>
    </row>
    <row r="1219" spans="1:27" x14ac:dyDescent="0.25">
      <c r="A1219" t="s">
        <v>2521</v>
      </c>
      <c r="B1219" s="1">
        <v>46144</v>
      </c>
      <c r="C1219" t="s">
        <v>103</v>
      </c>
      <c r="D1219" t="s">
        <v>2522</v>
      </c>
      <c r="E1219" t="s">
        <v>91</v>
      </c>
      <c r="F1219">
        <v>54</v>
      </c>
      <c r="G1219" t="s">
        <v>30</v>
      </c>
      <c r="H1219" t="s">
        <v>4087</v>
      </c>
      <c r="I1219" t="s">
        <v>32</v>
      </c>
      <c r="J1219" t="s">
        <v>33</v>
      </c>
      <c r="K1219" t="s">
        <v>71</v>
      </c>
      <c r="L1219">
        <v>5</v>
      </c>
      <c r="M1219">
        <v>3</v>
      </c>
      <c r="N1219" t="s">
        <v>35</v>
      </c>
      <c r="O1219" t="s">
        <v>52</v>
      </c>
      <c r="P1219" t="s">
        <v>53</v>
      </c>
      <c r="Q1219">
        <v>36283.129999999997</v>
      </c>
      <c r="R1219">
        <v>4749.8</v>
      </c>
      <c r="S1219">
        <v>3.4</v>
      </c>
      <c r="T1219" t="s">
        <v>97</v>
      </c>
      <c r="U1219" t="s">
        <v>87</v>
      </c>
      <c r="V1219" t="s">
        <v>40</v>
      </c>
      <c r="W1219" t="s">
        <v>56</v>
      </c>
      <c r="X1219" t="s">
        <v>42</v>
      </c>
      <c r="Y1219" t="s">
        <v>66</v>
      </c>
      <c r="Z1219" t="s">
        <v>94</v>
      </c>
      <c r="AA1219" s="9">
        <f>Table1[[#This Row],[Date]]</f>
        <v>46144</v>
      </c>
    </row>
    <row r="1220" spans="1:27" x14ac:dyDescent="0.25">
      <c r="A1220" t="s">
        <v>2523</v>
      </c>
      <c r="B1220" s="1">
        <v>46145</v>
      </c>
      <c r="C1220" t="s">
        <v>59</v>
      </c>
      <c r="D1220" t="s">
        <v>2524</v>
      </c>
      <c r="E1220" t="s">
        <v>91</v>
      </c>
      <c r="F1220">
        <v>39</v>
      </c>
      <c r="G1220" t="s">
        <v>62</v>
      </c>
      <c r="H1220" t="s">
        <v>4088</v>
      </c>
      <c r="I1220" t="s">
        <v>49</v>
      </c>
      <c r="J1220" t="s">
        <v>33</v>
      </c>
      <c r="K1220" t="s">
        <v>118</v>
      </c>
      <c r="L1220">
        <v>7</v>
      </c>
      <c r="M1220">
        <v>1</v>
      </c>
      <c r="N1220" t="s">
        <v>51</v>
      </c>
      <c r="O1220" t="s">
        <v>81</v>
      </c>
      <c r="P1220" t="s">
        <v>82</v>
      </c>
      <c r="Q1220">
        <v>39597.71</v>
      </c>
      <c r="R1220">
        <v>4919.2</v>
      </c>
      <c r="S1220">
        <v>3</v>
      </c>
      <c r="T1220" t="s">
        <v>64</v>
      </c>
      <c r="U1220" t="s">
        <v>39</v>
      </c>
      <c r="V1220" t="s">
        <v>40</v>
      </c>
      <c r="W1220" t="s">
        <v>101</v>
      </c>
      <c r="X1220" t="s">
        <v>57</v>
      </c>
      <c r="Y1220" t="s">
        <v>4089</v>
      </c>
      <c r="Z1220" t="s">
        <v>88</v>
      </c>
      <c r="AA1220" s="9">
        <f>Table1[[#This Row],[Date]]</f>
        <v>46145</v>
      </c>
    </row>
    <row r="1221" spans="1:27" x14ac:dyDescent="0.25">
      <c r="A1221" t="s">
        <v>2525</v>
      </c>
      <c r="B1221" s="1">
        <v>46146</v>
      </c>
      <c r="C1221" t="s">
        <v>27</v>
      </c>
      <c r="D1221" t="s">
        <v>2526</v>
      </c>
      <c r="E1221" t="s">
        <v>47</v>
      </c>
      <c r="F1221">
        <v>59</v>
      </c>
      <c r="G1221" t="s">
        <v>62</v>
      </c>
      <c r="H1221" t="s">
        <v>31</v>
      </c>
      <c r="I1221" t="s">
        <v>32</v>
      </c>
      <c r="J1221" t="s">
        <v>33</v>
      </c>
      <c r="K1221" t="s">
        <v>100</v>
      </c>
      <c r="L1221">
        <v>5</v>
      </c>
      <c r="M1221">
        <v>4</v>
      </c>
      <c r="N1221" t="s">
        <v>35</v>
      </c>
      <c r="O1221" t="s">
        <v>36</v>
      </c>
      <c r="P1221" t="s">
        <v>53</v>
      </c>
      <c r="Q1221">
        <v>29504.45</v>
      </c>
      <c r="R1221">
        <v>4332.24</v>
      </c>
      <c r="S1221">
        <v>3.5</v>
      </c>
      <c r="T1221" t="s">
        <v>92</v>
      </c>
      <c r="U1221" t="s">
        <v>65</v>
      </c>
      <c r="V1221" t="s">
        <v>74</v>
      </c>
      <c r="W1221" t="s">
        <v>101</v>
      </c>
      <c r="X1221" t="s">
        <v>42</v>
      </c>
      <c r="Y1221" t="s">
        <v>113</v>
      </c>
      <c r="Z1221" t="s">
        <v>4089</v>
      </c>
      <c r="AA1221" s="9">
        <f>Table1[[#This Row],[Date]]</f>
        <v>46146</v>
      </c>
    </row>
    <row r="1222" spans="1:27" x14ac:dyDescent="0.25">
      <c r="A1222" t="s">
        <v>2527</v>
      </c>
      <c r="B1222" s="1">
        <v>46147</v>
      </c>
      <c r="C1222" t="s">
        <v>59</v>
      </c>
      <c r="D1222" t="s">
        <v>2528</v>
      </c>
      <c r="E1222" t="s">
        <v>61</v>
      </c>
      <c r="F1222">
        <v>29</v>
      </c>
      <c r="G1222" t="s">
        <v>70</v>
      </c>
      <c r="H1222" t="s">
        <v>48</v>
      </c>
      <c r="I1222" t="s">
        <v>49</v>
      </c>
      <c r="J1222" t="s">
        <v>33</v>
      </c>
      <c r="K1222" t="s">
        <v>50</v>
      </c>
      <c r="L1222">
        <v>8</v>
      </c>
      <c r="M1222">
        <v>5</v>
      </c>
      <c r="N1222" t="s">
        <v>80</v>
      </c>
      <c r="O1222" t="s">
        <v>81</v>
      </c>
      <c r="P1222" t="s">
        <v>63</v>
      </c>
      <c r="Q1222">
        <v>21915.39</v>
      </c>
      <c r="R1222">
        <v>4547.76</v>
      </c>
      <c r="S1222">
        <v>1.8</v>
      </c>
      <c r="T1222" t="s">
        <v>54</v>
      </c>
      <c r="U1222" t="s">
        <v>65</v>
      </c>
      <c r="V1222" t="s">
        <v>40</v>
      </c>
      <c r="W1222" t="s">
        <v>56</v>
      </c>
      <c r="X1222" t="s">
        <v>57</v>
      </c>
      <c r="Y1222" t="s">
        <v>66</v>
      </c>
      <c r="Z1222" t="s">
        <v>84</v>
      </c>
      <c r="AA1222" s="9">
        <f>Table1[[#This Row],[Date]]</f>
        <v>46147</v>
      </c>
    </row>
    <row r="1223" spans="1:27" x14ac:dyDescent="0.25">
      <c r="A1223" t="s">
        <v>2529</v>
      </c>
      <c r="B1223" s="1">
        <v>46148</v>
      </c>
      <c r="C1223" t="s">
        <v>103</v>
      </c>
      <c r="D1223" t="s">
        <v>2530</v>
      </c>
      <c r="E1223" t="s">
        <v>47</v>
      </c>
      <c r="F1223">
        <v>59</v>
      </c>
      <c r="G1223" t="s">
        <v>62</v>
      </c>
      <c r="H1223" t="s">
        <v>4088</v>
      </c>
      <c r="I1223" t="s">
        <v>49</v>
      </c>
      <c r="J1223" t="s">
        <v>33</v>
      </c>
      <c r="K1223" t="s">
        <v>118</v>
      </c>
      <c r="L1223">
        <v>10</v>
      </c>
      <c r="M1223">
        <v>2</v>
      </c>
      <c r="N1223" t="s">
        <v>80</v>
      </c>
      <c r="O1223" t="s">
        <v>73</v>
      </c>
      <c r="P1223" t="s">
        <v>63</v>
      </c>
      <c r="Q1223">
        <v>48449.75</v>
      </c>
      <c r="R1223">
        <v>1086.3900000000001</v>
      </c>
      <c r="S1223">
        <v>4.2</v>
      </c>
      <c r="T1223" t="s">
        <v>97</v>
      </c>
      <c r="U1223" t="s">
        <v>39</v>
      </c>
      <c r="V1223" t="s">
        <v>74</v>
      </c>
      <c r="W1223" t="s">
        <v>41</v>
      </c>
      <c r="X1223" t="s">
        <v>57</v>
      </c>
      <c r="Y1223" t="s">
        <v>113</v>
      </c>
      <c r="Z1223" t="s">
        <v>76</v>
      </c>
      <c r="AA1223" s="9">
        <f>Table1[[#This Row],[Date]]</f>
        <v>46148</v>
      </c>
    </row>
    <row r="1224" spans="1:27" x14ac:dyDescent="0.25">
      <c r="A1224" t="s">
        <v>2531</v>
      </c>
      <c r="B1224" s="1">
        <v>46149</v>
      </c>
      <c r="C1224" t="s">
        <v>59</v>
      </c>
      <c r="D1224" t="s">
        <v>2532</v>
      </c>
      <c r="E1224" t="s">
        <v>69</v>
      </c>
      <c r="F1224">
        <v>30</v>
      </c>
      <c r="G1224" t="s">
        <v>62</v>
      </c>
      <c r="H1224" t="s">
        <v>4088</v>
      </c>
      <c r="I1224" t="s">
        <v>49</v>
      </c>
      <c r="J1224" t="s">
        <v>33</v>
      </c>
      <c r="K1224" t="s">
        <v>118</v>
      </c>
      <c r="L1224">
        <v>4</v>
      </c>
      <c r="M1224">
        <v>1</v>
      </c>
      <c r="N1224" t="s">
        <v>51</v>
      </c>
      <c r="O1224" t="s">
        <v>81</v>
      </c>
      <c r="P1224" t="s">
        <v>82</v>
      </c>
      <c r="Q1224">
        <v>31732.55</v>
      </c>
      <c r="R1224">
        <v>4155.03</v>
      </c>
      <c r="S1224">
        <v>4.8</v>
      </c>
      <c r="T1224" t="s">
        <v>97</v>
      </c>
      <c r="U1224" t="s">
        <v>65</v>
      </c>
      <c r="V1224" t="s">
        <v>55</v>
      </c>
      <c r="W1224" t="s">
        <v>101</v>
      </c>
      <c r="X1224" t="s">
        <v>57</v>
      </c>
      <c r="Y1224" t="s">
        <v>43</v>
      </c>
      <c r="Z1224" t="s">
        <v>4089</v>
      </c>
      <c r="AA1224" s="9">
        <f>Table1[[#This Row],[Date]]</f>
        <v>46149</v>
      </c>
    </row>
    <row r="1225" spans="1:27" x14ac:dyDescent="0.25">
      <c r="A1225" t="s">
        <v>2533</v>
      </c>
      <c r="B1225" s="1">
        <v>46150</v>
      </c>
      <c r="C1225" t="s">
        <v>27</v>
      </c>
      <c r="D1225" t="s">
        <v>2534</v>
      </c>
      <c r="E1225" t="s">
        <v>61</v>
      </c>
      <c r="F1225">
        <v>28</v>
      </c>
      <c r="G1225" t="s">
        <v>30</v>
      </c>
      <c r="H1225" t="s">
        <v>4088</v>
      </c>
      <c r="I1225" t="s">
        <v>49</v>
      </c>
      <c r="J1225" t="s">
        <v>33</v>
      </c>
      <c r="K1225" t="s">
        <v>118</v>
      </c>
      <c r="L1225">
        <v>4</v>
      </c>
      <c r="M1225">
        <v>3</v>
      </c>
      <c r="N1225" t="s">
        <v>72</v>
      </c>
      <c r="O1225" t="s">
        <v>36</v>
      </c>
      <c r="P1225" t="s">
        <v>37</v>
      </c>
      <c r="Q1225">
        <v>37242.559999999998</v>
      </c>
      <c r="R1225">
        <v>3544.29</v>
      </c>
      <c r="S1225">
        <v>4.5999999999999996</v>
      </c>
      <c r="T1225" t="s">
        <v>97</v>
      </c>
      <c r="U1225" t="s">
        <v>93</v>
      </c>
      <c r="V1225" t="s">
        <v>40</v>
      </c>
      <c r="W1225" t="s">
        <v>101</v>
      </c>
      <c r="X1225" t="s">
        <v>57</v>
      </c>
      <c r="Y1225" t="s">
        <v>113</v>
      </c>
      <c r="Z1225" t="s">
        <v>4089</v>
      </c>
      <c r="AA1225" s="9">
        <f>Table1[[#This Row],[Date]]</f>
        <v>46150</v>
      </c>
    </row>
    <row r="1226" spans="1:27" x14ac:dyDescent="0.25">
      <c r="A1226" t="s">
        <v>2535</v>
      </c>
      <c r="B1226" s="1">
        <v>46151</v>
      </c>
      <c r="C1226" t="s">
        <v>59</v>
      </c>
      <c r="D1226" t="s">
        <v>2536</v>
      </c>
      <c r="E1226" t="s">
        <v>69</v>
      </c>
      <c r="F1226">
        <v>33</v>
      </c>
      <c r="G1226" t="s">
        <v>70</v>
      </c>
      <c r="H1226" t="s">
        <v>79</v>
      </c>
      <c r="I1226" t="s">
        <v>49</v>
      </c>
      <c r="J1226" t="s">
        <v>33</v>
      </c>
      <c r="K1226" t="s">
        <v>34</v>
      </c>
      <c r="L1226">
        <v>3</v>
      </c>
      <c r="M1226">
        <v>4</v>
      </c>
      <c r="N1226" t="s">
        <v>35</v>
      </c>
      <c r="O1226" t="s">
        <v>36</v>
      </c>
      <c r="P1226" t="s">
        <v>63</v>
      </c>
      <c r="Q1226">
        <v>19214.189999999999</v>
      </c>
      <c r="R1226">
        <v>4813.93</v>
      </c>
      <c r="S1226">
        <v>2.2999999999999998</v>
      </c>
      <c r="T1226" t="s">
        <v>64</v>
      </c>
      <c r="U1226" t="s">
        <v>65</v>
      </c>
      <c r="V1226" t="s">
        <v>55</v>
      </c>
      <c r="W1226" t="s">
        <v>101</v>
      </c>
      <c r="X1226" t="s">
        <v>42</v>
      </c>
      <c r="Y1226" t="s">
        <v>75</v>
      </c>
      <c r="Z1226" t="s">
        <v>84</v>
      </c>
      <c r="AA1226" s="9">
        <f>Table1[[#This Row],[Date]]</f>
        <v>46151</v>
      </c>
    </row>
    <row r="1227" spans="1:27" x14ac:dyDescent="0.25">
      <c r="A1227" t="s">
        <v>2537</v>
      </c>
      <c r="B1227" s="1">
        <v>46152</v>
      </c>
      <c r="C1227" t="s">
        <v>103</v>
      </c>
      <c r="D1227" t="s">
        <v>2538</v>
      </c>
      <c r="E1227" t="s">
        <v>47</v>
      </c>
      <c r="F1227">
        <v>25</v>
      </c>
      <c r="G1227" t="s">
        <v>70</v>
      </c>
      <c r="H1227" t="s">
        <v>48</v>
      </c>
      <c r="I1227" t="s">
        <v>49</v>
      </c>
      <c r="J1227" t="s">
        <v>33</v>
      </c>
      <c r="K1227" t="s">
        <v>50</v>
      </c>
      <c r="L1227">
        <v>2</v>
      </c>
      <c r="M1227">
        <v>3</v>
      </c>
      <c r="N1227" t="s">
        <v>80</v>
      </c>
      <c r="O1227" t="s">
        <v>52</v>
      </c>
      <c r="P1227" t="s">
        <v>53</v>
      </c>
      <c r="Q1227">
        <v>34487.61</v>
      </c>
      <c r="R1227">
        <v>2856.31</v>
      </c>
      <c r="S1227">
        <v>2.6</v>
      </c>
      <c r="T1227" t="s">
        <v>64</v>
      </c>
      <c r="U1227" t="s">
        <v>39</v>
      </c>
      <c r="V1227" t="s">
        <v>55</v>
      </c>
      <c r="W1227" t="s">
        <v>101</v>
      </c>
      <c r="X1227" t="s">
        <v>57</v>
      </c>
      <c r="Y1227" t="s">
        <v>66</v>
      </c>
      <c r="Z1227" t="s">
        <v>88</v>
      </c>
      <c r="AA1227" s="9">
        <f>Table1[[#This Row],[Date]]</f>
        <v>46152</v>
      </c>
    </row>
    <row r="1228" spans="1:27" x14ac:dyDescent="0.25">
      <c r="A1228" t="s">
        <v>2539</v>
      </c>
      <c r="B1228" s="1">
        <v>46153</v>
      </c>
      <c r="C1228" t="s">
        <v>27</v>
      </c>
      <c r="D1228" t="s">
        <v>2540</v>
      </c>
      <c r="E1228" t="s">
        <v>61</v>
      </c>
      <c r="F1228">
        <v>57</v>
      </c>
      <c r="G1228" t="s">
        <v>30</v>
      </c>
      <c r="H1228" t="s">
        <v>4088</v>
      </c>
      <c r="I1228" t="s">
        <v>49</v>
      </c>
      <c r="J1228" t="s">
        <v>33</v>
      </c>
      <c r="K1228" t="s">
        <v>118</v>
      </c>
      <c r="L1228">
        <v>2</v>
      </c>
      <c r="M1228">
        <v>3</v>
      </c>
      <c r="N1228" t="s">
        <v>35</v>
      </c>
      <c r="O1228" t="s">
        <v>73</v>
      </c>
      <c r="P1228" t="s">
        <v>63</v>
      </c>
      <c r="Q1228">
        <v>15116.49</v>
      </c>
      <c r="R1228">
        <v>425.84</v>
      </c>
      <c r="S1228">
        <v>4.2</v>
      </c>
      <c r="T1228" t="s">
        <v>92</v>
      </c>
      <c r="U1228" t="s">
        <v>87</v>
      </c>
      <c r="V1228" t="s">
        <v>40</v>
      </c>
      <c r="W1228" t="s">
        <v>56</v>
      </c>
      <c r="X1228" t="s">
        <v>42</v>
      </c>
      <c r="Y1228" t="s">
        <v>113</v>
      </c>
      <c r="Z1228" t="s">
        <v>94</v>
      </c>
      <c r="AA1228" s="9">
        <f>Table1[[#This Row],[Date]]</f>
        <v>46153</v>
      </c>
    </row>
    <row r="1229" spans="1:27" x14ac:dyDescent="0.25">
      <c r="A1229" t="s">
        <v>2541</v>
      </c>
      <c r="B1229" s="1">
        <v>46154</v>
      </c>
      <c r="C1229" t="s">
        <v>45</v>
      </c>
      <c r="D1229" t="s">
        <v>2542</v>
      </c>
      <c r="E1229" t="s">
        <v>47</v>
      </c>
      <c r="F1229">
        <v>57</v>
      </c>
      <c r="G1229" t="s">
        <v>62</v>
      </c>
      <c r="H1229" t="s">
        <v>48</v>
      </c>
      <c r="I1229" t="s">
        <v>49</v>
      </c>
      <c r="J1229" t="s">
        <v>33</v>
      </c>
      <c r="K1229" t="s">
        <v>50</v>
      </c>
      <c r="L1229">
        <v>14</v>
      </c>
      <c r="M1229">
        <v>2</v>
      </c>
      <c r="N1229" t="s">
        <v>80</v>
      </c>
      <c r="O1229" t="s">
        <v>81</v>
      </c>
      <c r="P1229" t="s">
        <v>82</v>
      </c>
      <c r="Q1229">
        <v>14519.56</v>
      </c>
      <c r="R1229">
        <v>2986.99</v>
      </c>
      <c r="S1229">
        <v>3.4</v>
      </c>
      <c r="T1229" t="s">
        <v>97</v>
      </c>
      <c r="U1229" t="s">
        <v>65</v>
      </c>
      <c r="V1229" t="s">
        <v>83</v>
      </c>
      <c r="W1229" t="s">
        <v>56</v>
      </c>
      <c r="X1229" t="s">
        <v>57</v>
      </c>
      <c r="Y1229" t="s">
        <v>4089</v>
      </c>
      <c r="Z1229" t="s">
        <v>94</v>
      </c>
      <c r="AA1229" s="9">
        <f>Table1[[#This Row],[Date]]</f>
        <v>46154</v>
      </c>
    </row>
    <row r="1230" spans="1:27" x14ac:dyDescent="0.25">
      <c r="A1230" t="s">
        <v>2543</v>
      </c>
      <c r="B1230" s="1">
        <v>46155</v>
      </c>
      <c r="C1230" t="s">
        <v>103</v>
      </c>
      <c r="D1230" t="s">
        <v>2544</v>
      </c>
      <c r="E1230" t="s">
        <v>61</v>
      </c>
      <c r="F1230">
        <v>62</v>
      </c>
      <c r="G1230" t="s">
        <v>70</v>
      </c>
      <c r="H1230" t="s">
        <v>4088</v>
      </c>
      <c r="I1230" t="s">
        <v>49</v>
      </c>
      <c r="J1230" t="s">
        <v>33</v>
      </c>
      <c r="K1230" t="s">
        <v>118</v>
      </c>
      <c r="L1230">
        <v>4</v>
      </c>
      <c r="M1230">
        <v>1</v>
      </c>
      <c r="N1230" t="s">
        <v>35</v>
      </c>
      <c r="O1230" t="s">
        <v>81</v>
      </c>
      <c r="P1230" t="s">
        <v>53</v>
      </c>
      <c r="Q1230">
        <v>36591.94</v>
      </c>
      <c r="R1230">
        <v>3432.9</v>
      </c>
      <c r="S1230">
        <v>3.2</v>
      </c>
      <c r="T1230" t="s">
        <v>64</v>
      </c>
      <c r="U1230" t="s">
        <v>65</v>
      </c>
      <c r="V1230" t="s">
        <v>74</v>
      </c>
      <c r="W1230" t="s">
        <v>41</v>
      </c>
      <c r="X1230" t="s">
        <v>42</v>
      </c>
      <c r="Y1230" t="s">
        <v>43</v>
      </c>
      <c r="Z1230" t="s">
        <v>84</v>
      </c>
      <c r="AA1230" s="9">
        <f>Table1[[#This Row],[Date]]</f>
        <v>46155</v>
      </c>
    </row>
    <row r="1231" spans="1:27" x14ac:dyDescent="0.25">
      <c r="A1231" t="s">
        <v>2545</v>
      </c>
      <c r="B1231" s="1">
        <v>46156</v>
      </c>
      <c r="C1231" t="s">
        <v>27</v>
      </c>
      <c r="D1231" t="s">
        <v>2546</v>
      </c>
      <c r="E1231" t="s">
        <v>47</v>
      </c>
      <c r="F1231">
        <v>19</v>
      </c>
      <c r="G1231" t="s">
        <v>70</v>
      </c>
      <c r="H1231" t="s">
        <v>31</v>
      </c>
      <c r="I1231" t="s">
        <v>32</v>
      </c>
      <c r="J1231" t="s">
        <v>33</v>
      </c>
      <c r="K1231" t="s">
        <v>100</v>
      </c>
      <c r="L1231">
        <v>8</v>
      </c>
      <c r="M1231">
        <v>5</v>
      </c>
      <c r="N1231" t="s">
        <v>72</v>
      </c>
      <c r="O1231" t="s">
        <v>52</v>
      </c>
      <c r="P1231" t="s">
        <v>53</v>
      </c>
      <c r="Q1231">
        <v>27505.55</v>
      </c>
      <c r="R1231">
        <v>1101.6099999999999</v>
      </c>
      <c r="S1231">
        <v>4.7</v>
      </c>
      <c r="T1231" t="s">
        <v>38</v>
      </c>
      <c r="U1231" t="s">
        <v>87</v>
      </c>
      <c r="V1231" t="s">
        <v>40</v>
      </c>
      <c r="W1231" t="s">
        <v>101</v>
      </c>
      <c r="X1231" t="s">
        <v>57</v>
      </c>
      <c r="Y1231" t="s">
        <v>43</v>
      </c>
      <c r="Z1231" t="s">
        <v>84</v>
      </c>
      <c r="AA1231" s="9">
        <f>Table1[[#This Row],[Date]]</f>
        <v>46156</v>
      </c>
    </row>
    <row r="1232" spans="1:27" x14ac:dyDescent="0.25">
      <c r="A1232" t="s">
        <v>2547</v>
      </c>
      <c r="B1232" s="1">
        <v>46157</v>
      </c>
      <c r="C1232" t="s">
        <v>27</v>
      </c>
      <c r="D1232" t="s">
        <v>2548</v>
      </c>
      <c r="E1232" t="s">
        <v>91</v>
      </c>
      <c r="F1232">
        <v>47</v>
      </c>
      <c r="G1232" t="s">
        <v>62</v>
      </c>
      <c r="H1232" t="s">
        <v>31</v>
      </c>
      <c r="I1232" t="s">
        <v>32</v>
      </c>
      <c r="J1232" t="s">
        <v>33</v>
      </c>
      <c r="K1232" t="s">
        <v>100</v>
      </c>
      <c r="L1232">
        <v>12</v>
      </c>
      <c r="M1232">
        <v>2</v>
      </c>
      <c r="N1232" t="s">
        <v>51</v>
      </c>
      <c r="O1232" t="s">
        <v>52</v>
      </c>
      <c r="P1232" t="s">
        <v>53</v>
      </c>
      <c r="Q1232">
        <v>35114</v>
      </c>
      <c r="R1232">
        <v>1970.57</v>
      </c>
      <c r="S1232">
        <v>3.1</v>
      </c>
      <c r="T1232" t="s">
        <v>97</v>
      </c>
      <c r="U1232" t="s">
        <v>39</v>
      </c>
      <c r="V1232" t="s">
        <v>55</v>
      </c>
      <c r="W1232" t="s">
        <v>56</v>
      </c>
      <c r="X1232" t="s">
        <v>57</v>
      </c>
      <c r="Y1232" t="s">
        <v>113</v>
      </c>
      <c r="Z1232" t="s">
        <v>94</v>
      </c>
      <c r="AA1232" s="9">
        <f>Table1[[#This Row],[Date]]</f>
        <v>46157</v>
      </c>
    </row>
    <row r="1233" spans="1:27" x14ac:dyDescent="0.25">
      <c r="A1233" t="s">
        <v>2549</v>
      </c>
      <c r="B1233" s="1">
        <v>46158</v>
      </c>
      <c r="C1233" t="s">
        <v>45</v>
      </c>
      <c r="D1233" t="s">
        <v>2550</v>
      </c>
      <c r="E1233" t="s">
        <v>47</v>
      </c>
      <c r="F1233">
        <v>47</v>
      </c>
      <c r="G1233" t="s">
        <v>62</v>
      </c>
      <c r="H1233" t="s">
        <v>31</v>
      </c>
      <c r="I1233" t="s">
        <v>32</v>
      </c>
      <c r="J1233" t="s">
        <v>33</v>
      </c>
      <c r="K1233" t="s">
        <v>100</v>
      </c>
      <c r="L1233">
        <v>10</v>
      </c>
      <c r="M1233">
        <v>4</v>
      </c>
      <c r="N1233" t="s">
        <v>72</v>
      </c>
      <c r="O1233" t="s">
        <v>52</v>
      </c>
      <c r="P1233" t="s">
        <v>82</v>
      </c>
      <c r="Q1233">
        <v>15663.61</v>
      </c>
      <c r="R1233">
        <v>2992.52</v>
      </c>
      <c r="S1233">
        <v>3.1</v>
      </c>
      <c r="T1233" t="s">
        <v>64</v>
      </c>
      <c r="U1233" t="s">
        <v>87</v>
      </c>
      <c r="V1233" t="s">
        <v>74</v>
      </c>
      <c r="W1233" t="s">
        <v>56</v>
      </c>
      <c r="X1233" t="s">
        <v>57</v>
      </c>
      <c r="Y1233" t="s">
        <v>75</v>
      </c>
      <c r="Z1233" t="s">
        <v>88</v>
      </c>
      <c r="AA1233" s="9">
        <f>Table1[[#This Row],[Date]]</f>
        <v>46158</v>
      </c>
    </row>
    <row r="1234" spans="1:27" x14ac:dyDescent="0.25">
      <c r="A1234" t="s">
        <v>2551</v>
      </c>
      <c r="B1234" s="1">
        <v>46159</v>
      </c>
      <c r="C1234" t="s">
        <v>59</v>
      </c>
      <c r="D1234" t="s">
        <v>2552</v>
      </c>
      <c r="E1234" t="s">
        <v>91</v>
      </c>
      <c r="F1234">
        <v>29</v>
      </c>
      <c r="G1234" t="s">
        <v>70</v>
      </c>
      <c r="H1234" t="s">
        <v>4087</v>
      </c>
      <c r="I1234" t="s">
        <v>32</v>
      </c>
      <c r="J1234" t="s">
        <v>33</v>
      </c>
      <c r="K1234" t="s">
        <v>71</v>
      </c>
      <c r="L1234">
        <v>3</v>
      </c>
      <c r="M1234">
        <v>3</v>
      </c>
      <c r="N1234" t="s">
        <v>35</v>
      </c>
      <c r="O1234" t="s">
        <v>73</v>
      </c>
      <c r="P1234" t="s">
        <v>82</v>
      </c>
      <c r="Q1234">
        <v>31140</v>
      </c>
      <c r="R1234">
        <v>1870.53</v>
      </c>
      <c r="S1234">
        <v>1.2</v>
      </c>
      <c r="T1234" t="s">
        <v>97</v>
      </c>
      <c r="U1234" t="s">
        <v>65</v>
      </c>
      <c r="V1234" t="s">
        <v>55</v>
      </c>
      <c r="W1234" t="s">
        <v>101</v>
      </c>
      <c r="X1234" t="s">
        <v>42</v>
      </c>
      <c r="Y1234" t="s">
        <v>43</v>
      </c>
      <c r="Z1234" t="s">
        <v>88</v>
      </c>
      <c r="AA1234" s="9">
        <f>Table1[[#This Row],[Date]]</f>
        <v>46159</v>
      </c>
    </row>
    <row r="1235" spans="1:27" x14ac:dyDescent="0.25">
      <c r="A1235" t="s">
        <v>2553</v>
      </c>
      <c r="B1235" s="1">
        <v>46160</v>
      </c>
      <c r="C1235" t="s">
        <v>59</v>
      </c>
      <c r="D1235" t="s">
        <v>2554</v>
      </c>
      <c r="E1235" t="s">
        <v>47</v>
      </c>
      <c r="F1235">
        <v>27</v>
      </c>
      <c r="G1235" t="s">
        <v>62</v>
      </c>
      <c r="H1235" t="s">
        <v>4088</v>
      </c>
      <c r="I1235" t="s">
        <v>49</v>
      </c>
      <c r="J1235" t="s">
        <v>33</v>
      </c>
      <c r="K1235" t="s">
        <v>118</v>
      </c>
      <c r="L1235">
        <v>8</v>
      </c>
      <c r="M1235">
        <v>4</v>
      </c>
      <c r="N1235" t="s">
        <v>80</v>
      </c>
      <c r="O1235" t="s">
        <v>81</v>
      </c>
      <c r="P1235" t="s">
        <v>37</v>
      </c>
      <c r="Q1235">
        <v>23864.880000000001</v>
      </c>
      <c r="R1235">
        <v>1874.74</v>
      </c>
      <c r="S1235">
        <v>1.3</v>
      </c>
      <c r="T1235" t="s">
        <v>54</v>
      </c>
      <c r="U1235" t="s">
        <v>39</v>
      </c>
      <c r="V1235" t="s">
        <v>74</v>
      </c>
      <c r="W1235" t="s">
        <v>56</v>
      </c>
      <c r="X1235" t="s">
        <v>57</v>
      </c>
      <c r="Y1235" t="s">
        <v>113</v>
      </c>
      <c r="Z1235" t="s">
        <v>4089</v>
      </c>
      <c r="AA1235" s="9">
        <f>Table1[[#This Row],[Date]]</f>
        <v>46160</v>
      </c>
    </row>
    <row r="1236" spans="1:27" x14ac:dyDescent="0.25">
      <c r="A1236" t="s">
        <v>2555</v>
      </c>
      <c r="B1236" s="1">
        <v>46161</v>
      </c>
      <c r="C1236" t="s">
        <v>103</v>
      </c>
      <c r="D1236" t="s">
        <v>2556</v>
      </c>
      <c r="E1236" t="s">
        <v>61</v>
      </c>
      <c r="F1236">
        <v>61</v>
      </c>
      <c r="G1236" t="s">
        <v>70</v>
      </c>
      <c r="H1236" t="s">
        <v>4087</v>
      </c>
      <c r="I1236" t="s">
        <v>32</v>
      </c>
      <c r="J1236" t="s">
        <v>33</v>
      </c>
      <c r="K1236" t="s">
        <v>71</v>
      </c>
      <c r="L1236">
        <v>2</v>
      </c>
      <c r="M1236">
        <v>2</v>
      </c>
      <c r="N1236" t="s">
        <v>80</v>
      </c>
      <c r="O1236" t="s">
        <v>52</v>
      </c>
      <c r="P1236" t="s">
        <v>37</v>
      </c>
      <c r="Q1236">
        <v>31057.13</v>
      </c>
      <c r="R1236">
        <v>665.43</v>
      </c>
      <c r="S1236">
        <v>1</v>
      </c>
      <c r="T1236" t="s">
        <v>54</v>
      </c>
      <c r="U1236" t="s">
        <v>93</v>
      </c>
      <c r="V1236" t="s">
        <v>40</v>
      </c>
      <c r="W1236" t="s">
        <v>56</v>
      </c>
      <c r="X1236" t="s">
        <v>57</v>
      </c>
      <c r="Y1236" t="s">
        <v>113</v>
      </c>
      <c r="Z1236" t="s">
        <v>84</v>
      </c>
      <c r="AA1236" s="9">
        <f>Table1[[#This Row],[Date]]</f>
        <v>46161</v>
      </c>
    </row>
    <row r="1237" spans="1:27" x14ac:dyDescent="0.25">
      <c r="A1237" t="s">
        <v>2557</v>
      </c>
      <c r="B1237" s="1">
        <v>46162</v>
      </c>
      <c r="C1237" t="s">
        <v>45</v>
      </c>
      <c r="D1237" t="s">
        <v>2558</v>
      </c>
      <c r="E1237" t="s">
        <v>61</v>
      </c>
      <c r="F1237">
        <v>28</v>
      </c>
      <c r="G1237" t="s">
        <v>62</v>
      </c>
      <c r="H1237" t="s">
        <v>48</v>
      </c>
      <c r="I1237" t="s">
        <v>49</v>
      </c>
      <c r="J1237" t="s">
        <v>33</v>
      </c>
      <c r="K1237" t="s">
        <v>50</v>
      </c>
      <c r="L1237">
        <v>3</v>
      </c>
      <c r="M1237">
        <v>2</v>
      </c>
      <c r="N1237" t="s">
        <v>51</v>
      </c>
      <c r="O1237" t="s">
        <v>73</v>
      </c>
      <c r="P1237" t="s">
        <v>37</v>
      </c>
      <c r="Q1237">
        <v>16671.349999999999</v>
      </c>
      <c r="R1237">
        <v>4703.7299999999996</v>
      </c>
      <c r="S1237">
        <v>4.7</v>
      </c>
      <c r="T1237" t="s">
        <v>38</v>
      </c>
      <c r="U1237" t="s">
        <v>39</v>
      </c>
      <c r="V1237" t="s">
        <v>55</v>
      </c>
      <c r="W1237" t="s">
        <v>56</v>
      </c>
      <c r="X1237" t="s">
        <v>57</v>
      </c>
      <c r="Y1237" t="s">
        <v>43</v>
      </c>
      <c r="Z1237" t="s">
        <v>84</v>
      </c>
      <c r="AA1237" s="9">
        <f>Table1[[#This Row],[Date]]</f>
        <v>46162</v>
      </c>
    </row>
    <row r="1238" spans="1:27" x14ac:dyDescent="0.25">
      <c r="A1238" t="s">
        <v>2559</v>
      </c>
      <c r="B1238" s="1">
        <v>46163</v>
      </c>
      <c r="C1238" t="s">
        <v>59</v>
      </c>
      <c r="D1238" t="s">
        <v>2560</v>
      </c>
      <c r="E1238" t="s">
        <v>61</v>
      </c>
      <c r="F1238">
        <v>32</v>
      </c>
      <c r="G1238" t="s">
        <v>62</v>
      </c>
      <c r="H1238" t="s">
        <v>4087</v>
      </c>
      <c r="I1238" t="s">
        <v>32</v>
      </c>
      <c r="J1238" t="s">
        <v>33</v>
      </c>
      <c r="K1238" t="s">
        <v>71</v>
      </c>
      <c r="L1238">
        <v>7</v>
      </c>
      <c r="M1238">
        <v>5</v>
      </c>
      <c r="N1238" t="s">
        <v>72</v>
      </c>
      <c r="O1238" t="s">
        <v>81</v>
      </c>
      <c r="P1238" t="s">
        <v>82</v>
      </c>
      <c r="Q1238">
        <v>36626.199999999997</v>
      </c>
      <c r="R1238">
        <v>3752.47</v>
      </c>
      <c r="S1238">
        <v>2.6</v>
      </c>
      <c r="T1238" t="s">
        <v>64</v>
      </c>
      <c r="U1238" t="s">
        <v>39</v>
      </c>
      <c r="V1238" t="s">
        <v>74</v>
      </c>
      <c r="W1238" t="s">
        <v>41</v>
      </c>
      <c r="X1238" t="s">
        <v>57</v>
      </c>
      <c r="Y1238" t="s">
        <v>113</v>
      </c>
      <c r="Z1238" t="s">
        <v>84</v>
      </c>
      <c r="AA1238" s="9">
        <f>Table1[[#This Row],[Date]]</f>
        <v>46163</v>
      </c>
    </row>
    <row r="1239" spans="1:27" x14ac:dyDescent="0.25">
      <c r="A1239" t="s">
        <v>2561</v>
      </c>
      <c r="B1239" s="1">
        <v>46164</v>
      </c>
      <c r="C1239" t="s">
        <v>45</v>
      </c>
      <c r="D1239" t="s">
        <v>2562</v>
      </c>
      <c r="E1239" t="s">
        <v>29</v>
      </c>
      <c r="F1239">
        <v>33</v>
      </c>
      <c r="G1239" t="s">
        <v>30</v>
      </c>
      <c r="H1239" t="s">
        <v>48</v>
      </c>
      <c r="I1239" t="s">
        <v>49</v>
      </c>
      <c r="J1239" t="s">
        <v>33</v>
      </c>
      <c r="K1239" t="s">
        <v>50</v>
      </c>
      <c r="L1239">
        <v>12</v>
      </c>
      <c r="M1239">
        <v>3</v>
      </c>
      <c r="N1239" t="s">
        <v>72</v>
      </c>
      <c r="O1239" t="s">
        <v>36</v>
      </c>
      <c r="P1239" t="s">
        <v>53</v>
      </c>
      <c r="Q1239">
        <v>40878.68</v>
      </c>
      <c r="R1239">
        <v>6.22</v>
      </c>
      <c r="S1239">
        <v>2.9</v>
      </c>
      <c r="T1239" t="s">
        <v>64</v>
      </c>
      <c r="U1239" t="s">
        <v>93</v>
      </c>
      <c r="V1239" t="s">
        <v>74</v>
      </c>
      <c r="W1239" t="s">
        <v>56</v>
      </c>
      <c r="X1239" t="s">
        <v>42</v>
      </c>
      <c r="Y1239" t="s">
        <v>113</v>
      </c>
      <c r="Z1239" t="s">
        <v>94</v>
      </c>
      <c r="AA1239" s="9">
        <f>Table1[[#This Row],[Date]]</f>
        <v>46164</v>
      </c>
    </row>
    <row r="1240" spans="1:27" x14ac:dyDescent="0.25">
      <c r="A1240" t="s">
        <v>2563</v>
      </c>
      <c r="B1240" s="1">
        <v>46165</v>
      </c>
      <c r="C1240" t="s">
        <v>59</v>
      </c>
      <c r="D1240" t="s">
        <v>2564</v>
      </c>
      <c r="E1240" t="s">
        <v>69</v>
      </c>
      <c r="F1240">
        <v>34</v>
      </c>
      <c r="G1240" t="s">
        <v>62</v>
      </c>
      <c r="H1240" t="s">
        <v>48</v>
      </c>
      <c r="I1240" t="s">
        <v>49</v>
      </c>
      <c r="J1240" t="s">
        <v>33</v>
      </c>
      <c r="K1240" t="s">
        <v>50</v>
      </c>
      <c r="L1240">
        <v>6</v>
      </c>
      <c r="M1240">
        <v>2</v>
      </c>
      <c r="N1240" t="s">
        <v>72</v>
      </c>
      <c r="O1240" t="s">
        <v>52</v>
      </c>
      <c r="P1240" t="s">
        <v>53</v>
      </c>
      <c r="Q1240">
        <v>15216.07</v>
      </c>
      <c r="R1240">
        <v>3828.07</v>
      </c>
      <c r="S1240">
        <v>4.4000000000000004</v>
      </c>
      <c r="T1240" t="s">
        <v>97</v>
      </c>
      <c r="U1240" t="s">
        <v>39</v>
      </c>
      <c r="V1240" t="s">
        <v>40</v>
      </c>
      <c r="W1240" t="s">
        <v>101</v>
      </c>
      <c r="X1240" t="s">
        <v>42</v>
      </c>
      <c r="Y1240" t="s">
        <v>4089</v>
      </c>
      <c r="Z1240" t="s">
        <v>94</v>
      </c>
      <c r="AA1240" s="9">
        <f>Table1[[#This Row],[Date]]</f>
        <v>46165</v>
      </c>
    </row>
    <row r="1241" spans="1:27" x14ac:dyDescent="0.25">
      <c r="A1241" t="s">
        <v>2565</v>
      </c>
      <c r="B1241" s="1">
        <v>46166</v>
      </c>
      <c r="C1241" t="s">
        <v>27</v>
      </c>
      <c r="D1241" t="s">
        <v>2566</v>
      </c>
      <c r="E1241" t="s">
        <v>61</v>
      </c>
      <c r="F1241">
        <v>43</v>
      </c>
      <c r="G1241" t="s">
        <v>30</v>
      </c>
      <c r="H1241" t="s">
        <v>48</v>
      </c>
      <c r="I1241" t="s">
        <v>49</v>
      </c>
      <c r="J1241" t="s">
        <v>33</v>
      </c>
      <c r="K1241" t="s">
        <v>50</v>
      </c>
      <c r="L1241">
        <v>9</v>
      </c>
      <c r="M1241">
        <v>4</v>
      </c>
      <c r="N1241" t="s">
        <v>80</v>
      </c>
      <c r="O1241" t="s">
        <v>73</v>
      </c>
      <c r="P1241" t="s">
        <v>63</v>
      </c>
      <c r="Q1241">
        <v>17129.169999999998</v>
      </c>
      <c r="R1241">
        <v>3698.97</v>
      </c>
      <c r="S1241">
        <v>3.4</v>
      </c>
      <c r="T1241" t="s">
        <v>64</v>
      </c>
      <c r="U1241" t="s">
        <v>65</v>
      </c>
      <c r="V1241" t="s">
        <v>74</v>
      </c>
      <c r="W1241" t="s">
        <v>101</v>
      </c>
      <c r="X1241" t="s">
        <v>42</v>
      </c>
      <c r="Y1241" t="s">
        <v>113</v>
      </c>
      <c r="Z1241" t="s">
        <v>94</v>
      </c>
      <c r="AA1241" s="9">
        <f>Table1[[#This Row],[Date]]</f>
        <v>46166</v>
      </c>
    </row>
    <row r="1242" spans="1:27" x14ac:dyDescent="0.25">
      <c r="A1242" t="s">
        <v>2567</v>
      </c>
      <c r="B1242" s="1">
        <v>46167</v>
      </c>
      <c r="C1242" t="s">
        <v>59</v>
      </c>
      <c r="D1242" t="s">
        <v>2568</v>
      </c>
      <c r="E1242" t="s">
        <v>91</v>
      </c>
      <c r="F1242">
        <v>19</v>
      </c>
      <c r="G1242" t="s">
        <v>62</v>
      </c>
      <c r="H1242" t="s">
        <v>4087</v>
      </c>
      <c r="I1242" t="s">
        <v>32</v>
      </c>
      <c r="J1242" t="s">
        <v>33</v>
      </c>
      <c r="K1242" t="s">
        <v>71</v>
      </c>
      <c r="L1242">
        <v>13</v>
      </c>
      <c r="M1242">
        <v>5</v>
      </c>
      <c r="N1242" t="s">
        <v>51</v>
      </c>
      <c r="O1242" t="s">
        <v>81</v>
      </c>
      <c r="P1242" t="s">
        <v>37</v>
      </c>
      <c r="Q1242">
        <v>34074.25</v>
      </c>
      <c r="R1242">
        <v>48.65</v>
      </c>
      <c r="S1242">
        <v>3.4</v>
      </c>
      <c r="T1242" t="s">
        <v>97</v>
      </c>
      <c r="U1242" t="s">
        <v>65</v>
      </c>
      <c r="V1242" t="s">
        <v>74</v>
      </c>
      <c r="W1242" t="s">
        <v>101</v>
      </c>
      <c r="X1242" t="s">
        <v>42</v>
      </c>
      <c r="Y1242" t="s">
        <v>113</v>
      </c>
      <c r="Z1242" t="s">
        <v>88</v>
      </c>
      <c r="AA1242" s="9">
        <f>Table1[[#This Row],[Date]]</f>
        <v>46167</v>
      </c>
    </row>
    <row r="1243" spans="1:27" x14ac:dyDescent="0.25">
      <c r="A1243" t="s">
        <v>2569</v>
      </c>
      <c r="B1243" s="1">
        <v>46168</v>
      </c>
      <c r="C1243" t="s">
        <v>45</v>
      </c>
      <c r="D1243" t="s">
        <v>2570</v>
      </c>
      <c r="E1243" t="s">
        <v>61</v>
      </c>
      <c r="F1243">
        <v>67</v>
      </c>
      <c r="G1243" t="s">
        <v>70</v>
      </c>
      <c r="H1243" t="s">
        <v>4088</v>
      </c>
      <c r="I1243" t="s">
        <v>49</v>
      </c>
      <c r="J1243" t="s">
        <v>33</v>
      </c>
      <c r="K1243" t="s">
        <v>118</v>
      </c>
      <c r="L1243">
        <v>12</v>
      </c>
      <c r="M1243">
        <v>4</v>
      </c>
      <c r="N1243" t="s">
        <v>80</v>
      </c>
      <c r="O1243" t="s">
        <v>81</v>
      </c>
      <c r="P1243" t="s">
        <v>53</v>
      </c>
      <c r="Q1243">
        <v>35692.5</v>
      </c>
      <c r="R1243">
        <v>1848.02</v>
      </c>
      <c r="S1243">
        <v>2.2000000000000002</v>
      </c>
      <c r="T1243" t="s">
        <v>64</v>
      </c>
      <c r="U1243" t="s">
        <v>65</v>
      </c>
      <c r="V1243" t="s">
        <v>55</v>
      </c>
      <c r="W1243" t="s">
        <v>56</v>
      </c>
      <c r="X1243" t="s">
        <v>57</v>
      </c>
      <c r="Y1243" t="s">
        <v>75</v>
      </c>
      <c r="Z1243" t="s">
        <v>94</v>
      </c>
      <c r="AA1243" s="9">
        <f>Table1[[#This Row],[Date]]</f>
        <v>46168</v>
      </c>
    </row>
    <row r="1244" spans="1:27" x14ac:dyDescent="0.25">
      <c r="A1244" t="s">
        <v>2571</v>
      </c>
      <c r="B1244" s="1">
        <v>46169</v>
      </c>
      <c r="C1244" t="s">
        <v>27</v>
      </c>
      <c r="D1244" t="s">
        <v>2572</v>
      </c>
      <c r="E1244" t="s">
        <v>29</v>
      </c>
      <c r="F1244">
        <v>29</v>
      </c>
      <c r="G1244" t="s">
        <v>70</v>
      </c>
      <c r="H1244" t="s">
        <v>4087</v>
      </c>
      <c r="I1244" t="s">
        <v>32</v>
      </c>
      <c r="J1244" t="s">
        <v>33</v>
      </c>
      <c r="K1244" t="s">
        <v>71</v>
      </c>
      <c r="L1244">
        <v>3</v>
      </c>
      <c r="M1244">
        <v>3</v>
      </c>
      <c r="N1244" t="s">
        <v>72</v>
      </c>
      <c r="O1244" t="s">
        <v>52</v>
      </c>
      <c r="P1244" t="s">
        <v>53</v>
      </c>
      <c r="Q1244">
        <v>36092.69</v>
      </c>
      <c r="R1244">
        <v>3033.74</v>
      </c>
      <c r="S1244">
        <v>4.3</v>
      </c>
      <c r="T1244" t="s">
        <v>92</v>
      </c>
      <c r="U1244" t="s">
        <v>65</v>
      </c>
      <c r="V1244" t="s">
        <v>40</v>
      </c>
      <c r="W1244" t="s">
        <v>41</v>
      </c>
      <c r="X1244" t="s">
        <v>57</v>
      </c>
      <c r="Y1244" t="s">
        <v>43</v>
      </c>
      <c r="Z1244" t="s">
        <v>4089</v>
      </c>
      <c r="AA1244" s="9">
        <f>Table1[[#This Row],[Date]]</f>
        <v>46169</v>
      </c>
    </row>
    <row r="1245" spans="1:27" x14ac:dyDescent="0.25">
      <c r="A1245" t="s">
        <v>2573</v>
      </c>
      <c r="B1245" s="1">
        <v>46170</v>
      </c>
      <c r="C1245" t="s">
        <v>27</v>
      </c>
      <c r="D1245" t="s">
        <v>2574</v>
      </c>
      <c r="E1245" t="s">
        <v>91</v>
      </c>
      <c r="F1245">
        <v>68</v>
      </c>
      <c r="G1245" t="s">
        <v>62</v>
      </c>
      <c r="H1245" t="s">
        <v>4088</v>
      </c>
      <c r="I1245" t="s">
        <v>49</v>
      </c>
      <c r="J1245" t="s">
        <v>33</v>
      </c>
      <c r="K1245" t="s">
        <v>118</v>
      </c>
      <c r="L1245">
        <v>2</v>
      </c>
      <c r="M1245">
        <v>5</v>
      </c>
      <c r="N1245" t="s">
        <v>35</v>
      </c>
      <c r="O1245" t="s">
        <v>52</v>
      </c>
      <c r="P1245" t="s">
        <v>53</v>
      </c>
      <c r="Q1245">
        <v>35086.83</v>
      </c>
      <c r="R1245">
        <v>2263.75</v>
      </c>
      <c r="S1245">
        <v>1.7</v>
      </c>
      <c r="T1245" t="s">
        <v>54</v>
      </c>
      <c r="U1245" t="s">
        <v>93</v>
      </c>
      <c r="V1245" t="s">
        <v>40</v>
      </c>
      <c r="W1245" t="s">
        <v>56</v>
      </c>
      <c r="X1245" t="s">
        <v>57</v>
      </c>
      <c r="Y1245" t="s">
        <v>75</v>
      </c>
      <c r="Z1245" t="s">
        <v>94</v>
      </c>
      <c r="AA1245" s="9">
        <f>Table1[[#This Row],[Date]]</f>
        <v>46170</v>
      </c>
    </row>
    <row r="1246" spans="1:27" x14ac:dyDescent="0.25">
      <c r="A1246" t="s">
        <v>2575</v>
      </c>
      <c r="B1246" s="1">
        <v>46171</v>
      </c>
      <c r="C1246" t="s">
        <v>27</v>
      </c>
      <c r="D1246" t="s">
        <v>2576</v>
      </c>
      <c r="E1246" t="s">
        <v>29</v>
      </c>
      <c r="F1246">
        <v>43</v>
      </c>
      <c r="G1246" t="s">
        <v>62</v>
      </c>
      <c r="H1246" t="s">
        <v>4088</v>
      </c>
      <c r="I1246" t="s">
        <v>49</v>
      </c>
      <c r="J1246" t="s">
        <v>33</v>
      </c>
      <c r="K1246" t="s">
        <v>118</v>
      </c>
      <c r="L1246">
        <v>8</v>
      </c>
      <c r="M1246">
        <v>5</v>
      </c>
      <c r="N1246" t="s">
        <v>80</v>
      </c>
      <c r="O1246" t="s">
        <v>81</v>
      </c>
      <c r="P1246" t="s">
        <v>53</v>
      </c>
      <c r="Q1246">
        <v>21461.96</v>
      </c>
      <c r="R1246">
        <v>3889.93</v>
      </c>
      <c r="S1246">
        <v>1.2</v>
      </c>
      <c r="T1246" t="s">
        <v>97</v>
      </c>
      <c r="U1246" t="s">
        <v>65</v>
      </c>
      <c r="V1246" t="s">
        <v>55</v>
      </c>
      <c r="W1246" t="s">
        <v>101</v>
      </c>
      <c r="X1246" t="s">
        <v>42</v>
      </c>
      <c r="Y1246" t="s">
        <v>66</v>
      </c>
      <c r="Z1246" t="s">
        <v>88</v>
      </c>
      <c r="AA1246" s="9">
        <f>Table1[[#This Row],[Date]]</f>
        <v>46171</v>
      </c>
    </row>
    <row r="1247" spans="1:27" x14ac:dyDescent="0.25">
      <c r="A1247" t="s">
        <v>2577</v>
      </c>
      <c r="B1247" s="1">
        <v>46172</v>
      </c>
      <c r="C1247" t="s">
        <v>45</v>
      </c>
      <c r="D1247" t="s">
        <v>2578</v>
      </c>
      <c r="E1247" t="s">
        <v>91</v>
      </c>
      <c r="F1247">
        <v>40</v>
      </c>
      <c r="G1247" t="s">
        <v>70</v>
      </c>
      <c r="H1247" t="s">
        <v>48</v>
      </c>
      <c r="I1247" t="s">
        <v>49</v>
      </c>
      <c r="J1247" t="s">
        <v>33</v>
      </c>
      <c r="K1247" t="s">
        <v>50</v>
      </c>
      <c r="L1247">
        <v>7</v>
      </c>
      <c r="M1247">
        <v>5</v>
      </c>
      <c r="N1247" t="s">
        <v>51</v>
      </c>
      <c r="O1247" t="s">
        <v>73</v>
      </c>
      <c r="P1247" t="s">
        <v>82</v>
      </c>
      <c r="Q1247">
        <v>21558.12</v>
      </c>
      <c r="R1247">
        <v>2127.29</v>
      </c>
      <c r="S1247">
        <v>1.8</v>
      </c>
      <c r="T1247" t="s">
        <v>54</v>
      </c>
      <c r="U1247" t="s">
        <v>39</v>
      </c>
      <c r="V1247" t="s">
        <v>83</v>
      </c>
      <c r="W1247" t="s">
        <v>41</v>
      </c>
      <c r="X1247" t="s">
        <v>57</v>
      </c>
      <c r="Y1247" t="s">
        <v>75</v>
      </c>
      <c r="Z1247" t="s">
        <v>84</v>
      </c>
      <c r="AA1247" s="9">
        <f>Table1[[#This Row],[Date]]</f>
        <v>46172</v>
      </c>
    </row>
    <row r="1248" spans="1:27" x14ac:dyDescent="0.25">
      <c r="A1248" t="s">
        <v>2579</v>
      </c>
      <c r="B1248" s="1">
        <v>46173</v>
      </c>
      <c r="C1248" t="s">
        <v>103</v>
      </c>
      <c r="D1248" t="s">
        <v>2580</v>
      </c>
      <c r="E1248" t="s">
        <v>47</v>
      </c>
      <c r="F1248">
        <v>35</v>
      </c>
      <c r="G1248" t="s">
        <v>62</v>
      </c>
      <c r="H1248" t="s">
        <v>4087</v>
      </c>
      <c r="I1248" t="s">
        <v>32</v>
      </c>
      <c r="J1248" t="s">
        <v>33</v>
      </c>
      <c r="K1248" t="s">
        <v>71</v>
      </c>
      <c r="L1248">
        <v>9</v>
      </c>
      <c r="M1248">
        <v>1</v>
      </c>
      <c r="N1248" t="s">
        <v>72</v>
      </c>
      <c r="O1248" t="s">
        <v>36</v>
      </c>
      <c r="P1248" t="s">
        <v>37</v>
      </c>
      <c r="Q1248">
        <v>14976.43</v>
      </c>
      <c r="R1248">
        <v>769.31</v>
      </c>
      <c r="S1248">
        <v>2.1</v>
      </c>
      <c r="T1248" t="s">
        <v>97</v>
      </c>
      <c r="U1248" t="s">
        <v>87</v>
      </c>
      <c r="V1248" t="s">
        <v>55</v>
      </c>
      <c r="W1248" t="s">
        <v>41</v>
      </c>
      <c r="X1248" t="s">
        <v>42</v>
      </c>
      <c r="Y1248" t="s">
        <v>66</v>
      </c>
      <c r="Z1248" t="s">
        <v>4089</v>
      </c>
      <c r="AA1248" s="9">
        <f>Table1[[#This Row],[Date]]</f>
        <v>46173</v>
      </c>
    </row>
    <row r="1249" spans="1:27" x14ac:dyDescent="0.25">
      <c r="A1249" t="s">
        <v>2581</v>
      </c>
      <c r="B1249" s="1">
        <v>46174</v>
      </c>
      <c r="C1249" t="s">
        <v>103</v>
      </c>
      <c r="D1249" t="s">
        <v>2582</v>
      </c>
      <c r="E1249" t="s">
        <v>69</v>
      </c>
      <c r="F1249">
        <v>49</v>
      </c>
      <c r="G1249" t="s">
        <v>30</v>
      </c>
      <c r="H1249" t="s">
        <v>4088</v>
      </c>
      <c r="I1249" t="s">
        <v>49</v>
      </c>
      <c r="J1249" t="s">
        <v>33</v>
      </c>
      <c r="K1249" t="s">
        <v>118</v>
      </c>
      <c r="L1249">
        <v>12</v>
      </c>
      <c r="M1249">
        <v>5</v>
      </c>
      <c r="N1249" t="s">
        <v>35</v>
      </c>
      <c r="O1249" t="s">
        <v>81</v>
      </c>
      <c r="P1249" t="s">
        <v>53</v>
      </c>
      <c r="Q1249">
        <v>10371.18</v>
      </c>
      <c r="R1249">
        <v>4882.08</v>
      </c>
      <c r="S1249">
        <v>2.1</v>
      </c>
      <c r="T1249" t="s">
        <v>97</v>
      </c>
      <c r="U1249" t="s">
        <v>93</v>
      </c>
      <c r="V1249" t="s">
        <v>55</v>
      </c>
      <c r="W1249" t="s">
        <v>56</v>
      </c>
      <c r="X1249" t="s">
        <v>42</v>
      </c>
      <c r="Y1249" t="s">
        <v>66</v>
      </c>
      <c r="Z1249" t="s">
        <v>88</v>
      </c>
      <c r="AA1249" s="9">
        <f>Table1[[#This Row],[Date]]</f>
        <v>46174</v>
      </c>
    </row>
    <row r="1250" spans="1:27" x14ac:dyDescent="0.25">
      <c r="A1250" t="s">
        <v>2583</v>
      </c>
      <c r="B1250" s="1">
        <v>46175</v>
      </c>
      <c r="C1250" t="s">
        <v>103</v>
      </c>
      <c r="D1250" t="s">
        <v>2584</v>
      </c>
      <c r="E1250" t="s">
        <v>69</v>
      </c>
      <c r="F1250">
        <v>66</v>
      </c>
      <c r="G1250" t="s">
        <v>30</v>
      </c>
      <c r="H1250" t="s">
        <v>31</v>
      </c>
      <c r="I1250" t="s">
        <v>32</v>
      </c>
      <c r="J1250" t="s">
        <v>33</v>
      </c>
      <c r="K1250" t="s">
        <v>100</v>
      </c>
      <c r="L1250">
        <v>14</v>
      </c>
      <c r="M1250">
        <v>4</v>
      </c>
      <c r="N1250" t="s">
        <v>80</v>
      </c>
      <c r="O1250" t="s">
        <v>73</v>
      </c>
      <c r="P1250" t="s">
        <v>53</v>
      </c>
      <c r="Q1250">
        <v>35551.14</v>
      </c>
      <c r="R1250">
        <v>1210.2</v>
      </c>
      <c r="S1250">
        <v>3.7</v>
      </c>
      <c r="T1250" t="s">
        <v>97</v>
      </c>
      <c r="U1250" t="s">
        <v>93</v>
      </c>
      <c r="V1250" t="s">
        <v>83</v>
      </c>
      <c r="W1250" t="s">
        <v>101</v>
      </c>
      <c r="X1250" t="s">
        <v>42</v>
      </c>
      <c r="Y1250" t="s">
        <v>75</v>
      </c>
      <c r="Z1250" t="s">
        <v>76</v>
      </c>
      <c r="AA1250" s="9">
        <f>Table1[[#This Row],[Date]]</f>
        <v>46175</v>
      </c>
    </row>
    <row r="1251" spans="1:27" x14ac:dyDescent="0.25">
      <c r="A1251" t="s">
        <v>2585</v>
      </c>
      <c r="B1251" s="1">
        <v>46176</v>
      </c>
      <c r="C1251" t="s">
        <v>45</v>
      </c>
      <c r="D1251" t="s">
        <v>2586</v>
      </c>
      <c r="E1251" t="s">
        <v>29</v>
      </c>
      <c r="F1251">
        <v>55</v>
      </c>
      <c r="G1251" t="s">
        <v>30</v>
      </c>
      <c r="H1251" t="s">
        <v>4088</v>
      </c>
      <c r="I1251" t="s">
        <v>49</v>
      </c>
      <c r="J1251" t="s">
        <v>33</v>
      </c>
      <c r="K1251" t="s">
        <v>118</v>
      </c>
      <c r="L1251">
        <v>9</v>
      </c>
      <c r="M1251">
        <v>4</v>
      </c>
      <c r="N1251" t="s">
        <v>35</v>
      </c>
      <c r="O1251" t="s">
        <v>52</v>
      </c>
      <c r="P1251" t="s">
        <v>53</v>
      </c>
      <c r="Q1251">
        <v>7379.87</v>
      </c>
      <c r="R1251">
        <v>3588.46</v>
      </c>
      <c r="S1251">
        <v>1.9</v>
      </c>
      <c r="T1251" t="s">
        <v>54</v>
      </c>
      <c r="U1251" t="s">
        <v>87</v>
      </c>
      <c r="V1251" t="s">
        <v>74</v>
      </c>
      <c r="W1251" t="s">
        <v>56</v>
      </c>
      <c r="X1251" t="s">
        <v>57</v>
      </c>
      <c r="Y1251" t="s">
        <v>4089</v>
      </c>
      <c r="Z1251" t="s">
        <v>84</v>
      </c>
      <c r="AA1251" s="9">
        <f>Table1[[#This Row],[Date]]</f>
        <v>46176</v>
      </c>
    </row>
    <row r="1252" spans="1:27" x14ac:dyDescent="0.25">
      <c r="A1252" t="s">
        <v>2587</v>
      </c>
      <c r="B1252" s="1">
        <v>46177</v>
      </c>
      <c r="C1252" t="s">
        <v>27</v>
      </c>
      <c r="D1252" t="s">
        <v>2588</v>
      </c>
      <c r="E1252" t="s">
        <v>69</v>
      </c>
      <c r="F1252">
        <v>64</v>
      </c>
      <c r="G1252" t="s">
        <v>30</v>
      </c>
      <c r="H1252" t="s">
        <v>31</v>
      </c>
      <c r="I1252" t="s">
        <v>32</v>
      </c>
      <c r="J1252" t="s">
        <v>33</v>
      </c>
      <c r="K1252" t="s">
        <v>100</v>
      </c>
      <c r="L1252">
        <v>3</v>
      </c>
      <c r="M1252">
        <v>3</v>
      </c>
      <c r="N1252" t="s">
        <v>35</v>
      </c>
      <c r="O1252" t="s">
        <v>81</v>
      </c>
      <c r="P1252" t="s">
        <v>53</v>
      </c>
      <c r="Q1252">
        <v>47076.24</v>
      </c>
      <c r="R1252">
        <v>715.78</v>
      </c>
      <c r="S1252">
        <v>3.7</v>
      </c>
      <c r="T1252" t="s">
        <v>97</v>
      </c>
      <c r="U1252" t="s">
        <v>65</v>
      </c>
      <c r="V1252" t="s">
        <v>40</v>
      </c>
      <c r="W1252" t="s">
        <v>101</v>
      </c>
      <c r="X1252" t="s">
        <v>57</v>
      </c>
      <c r="Y1252" t="s">
        <v>75</v>
      </c>
      <c r="Z1252" t="s">
        <v>94</v>
      </c>
      <c r="AA1252" s="9">
        <f>Table1[[#This Row],[Date]]</f>
        <v>46177</v>
      </c>
    </row>
    <row r="1253" spans="1:27" x14ac:dyDescent="0.25">
      <c r="A1253" t="s">
        <v>2589</v>
      </c>
      <c r="B1253" s="1">
        <v>46178</v>
      </c>
      <c r="C1253" t="s">
        <v>103</v>
      </c>
      <c r="D1253" t="s">
        <v>2590</v>
      </c>
      <c r="E1253" t="s">
        <v>29</v>
      </c>
      <c r="F1253">
        <v>20</v>
      </c>
      <c r="G1253" t="s">
        <v>30</v>
      </c>
      <c r="H1253" t="s">
        <v>4087</v>
      </c>
      <c r="I1253" t="s">
        <v>32</v>
      </c>
      <c r="J1253" t="s">
        <v>33</v>
      </c>
      <c r="K1253" t="s">
        <v>71</v>
      </c>
      <c r="L1253">
        <v>9</v>
      </c>
      <c r="M1253">
        <v>2</v>
      </c>
      <c r="N1253" t="s">
        <v>51</v>
      </c>
      <c r="O1253" t="s">
        <v>52</v>
      </c>
      <c r="P1253" t="s">
        <v>63</v>
      </c>
      <c r="Q1253">
        <v>41854.26</v>
      </c>
      <c r="R1253">
        <v>1645.06</v>
      </c>
      <c r="S1253">
        <v>1.4</v>
      </c>
      <c r="T1253" t="s">
        <v>54</v>
      </c>
      <c r="U1253" t="s">
        <v>65</v>
      </c>
      <c r="V1253" t="s">
        <v>40</v>
      </c>
      <c r="W1253" t="s">
        <v>41</v>
      </c>
      <c r="X1253" t="s">
        <v>57</v>
      </c>
      <c r="Y1253" t="s">
        <v>43</v>
      </c>
      <c r="Z1253" t="s">
        <v>88</v>
      </c>
      <c r="AA1253" s="9">
        <f>Table1[[#This Row],[Date]]</f>
        <v>46178</v>
      </c>
    </row>
    <row r="1254" spans="1:27" x14ac:dyDescent="0.25">
      <c r="A1254" t="s">
        <v>2591</v>
      </c>
      <c r="B1254" s="1">
        <v>46179</v>
      </c>
      <c r="C1254" t="s">
        <v>45</v>
      </c>
      <c r="D1254" t="s">
        <v>2592</v>
      </c>
      <c r="E1254" t="s">
        <v>29</v>
      </c>
      <c r="F1254">
        <v>55</v>
      </c>
      <c r="G1254" t="s">
        <v>62</v>
      </c>
      <c r="H1254" t="s">
        <v>4087</v>
      </c>
      <c r="I1254" t="s">
        <v>32</v>
      </c>
      <c r="J1254" t="s">
        <v>33</v>
      </c>
      <c r="K1254" t="s">
        <v>71</v>
      </c>
      <c r="L1254">
        <v>7</v>
      </c>
      <c r="M1254">
        <v>2</v>
      </c>
      <c r="N1254" t="s">
        <v>80</v>
      </c>
      <c r="O1254" t="s">
        <v>36</v>
      </c>
      <c r="P1254" t="s">
        <v>53</v>
      </c>
      <c r="Q1254">
        <v>43302.77</v>
      </c>
      <c r="R1254">
        <v>2210.14</v>
      </c>
      <c r="S1254">
        <v>1.6</v>
      </c>
      <c r="T1254" t="s">
        <v>54</v>
      </c>
      <c r="U1254" t="s">
        <v>39</v>
      </c>
      <c r="V1254" t="s">
        <v>83</v>
      </c>
      <c r="W1254" t="s">
        <v>56</v>
      </c>
      <c r="X1254" t="s">
        <v>42</v>
      </c>
      <c r="Y1254" t="s">
        <v>75</v>
      </c>
      <c r="Z1254" t="s">
        <v>76</v>
      </c>
      <c r="AA1254" s="9">
        <f>Table1[[#This Row],[Date]]</f>
        <v>46179</v>
      </c>
    </row>
    <row r="1255" spans="1:27" x14ac:dyDescent="0.25">
      <c r="A1255" t="s">
        <v>2593</v>
      </c>
      <c r="B1255" s="1">
        <v>46180</v>
      </c>
      <c r="C1255" t="s">
        <v>103</v>
      </c>
      <c r="D1255" t="s">
        <v>2594</v>
      </c>
      <c r="E1255" t="s">
        <v>29</v>
      </c>
      <c r="F1255">
        <v>20</v>
      </c>
      <c r="G1255" t="s">
        <v>62</v>
      </c>
      <c r="H1255" t="s">
        <v>4087</v>
      </c>
      <c r="I1255" t="s">
        <v>32</v>
      </c>
      <c r="J1255" t="s">
        <v>33</v>
      </c>
      <c r="K1255" t="s">
        <v>71</v>
      </c>
      <c r="L1255">
        <v>10</v>
      </c>
      <c r="M1255">
        <v>1</v>
      </c>
      <c r="N1255" t="s">
        <v>51</v>
      </c>
      <c r="O1255" t="s">
        <v>52</v>
      </c>
      <c r="P1255" t="s">
        <v>53</v>
      </c>
      <c r="Q1255">
        <v>45613.43</v>
      </c>
      <c r="R1255">
        <v>961.16</v>
      </c>
      <c r="S1255">
        <v>3</v>
      </c>
      <c r="T1255" t="s">
        <v>64</v>
      </c>
      <c r="U1255" t="s">
        <v>65</v>
      </c>
      <c r="V1255" t="s">
        <v>40</v>
      </c>
      <c r="W1255" t="s">
        <v>41</v>
      </c>
      <c r="X1255" t="s">
        <v>57</v>
      </c>
      <c r="Y1255" t="s">
        <v>4089</v>
      </c>
      <c r="Z1255" t="s">
        <v>88</v>
      </c>
      <c r="AA1255" s="9">
        <f>Table1[[#This Row],[Date]]</f>
        <v>46180</v>
      </c>
    </row>
    <row r="1256" spans="1:27" x14ac:dyDescent="0.25">
      <c r="A1256" t="s">
        <v>2595</v>
      </c>
      <c r="B1256" s="1">
        <v>46181</v>
      </c>
      <c r="C1256" t="s">
        <v>59</v>
      </c>
      <c r="D1256" t="s">
        <v>2596</v>
      </c>
      <c r="E1256" t="s">
        <v>69</v>
      </c>
      <c r="F1256">
        <v>47</v>
      </c>
      <c r="G1256" t="s">
        <v>30</v>
      </c>
      <c r="H1256" t="s">
        <v>4088</v>
      </c>
      <c r="I1256" t="s">
        <v>49</v>
      </c>
      <c r="J1256" t="s">
        <v>33</v>
      </c>
      <c r="K1256" t="s">
        <v>118</v>
      </c>
      <c r="L1256">
        <v>13</v>
      </c>
      <c r="M1256">
        <v>5</v>
      </c>
      <c r="N1256" t="s">
        <v>72</v>
      </c>
      <c r="O1256" t="s">
        <v>36</v>
      </c>
      <c r="P1256" t="s">
        <v>53</v>
      </c>
      <c r="Q1256">
        <v>22204.43</v>
      </c>
      <c r="R1256">
        <v>2249.8000000000002</v>
      </c>
      <c r="S1256">
        <v>4.7</v>
      </c>
      <c r="T1256" t="s">
        <v>38</v>
      </c>
      <c r="U1256" t="s">
        <v>65</v>
      </c>
      <c r="V1256" t="s">
        <v>83</v>
      </c>
      <c r="W1256" t="s">
        <v>101</v>
      </c>
      <c r="X1256" t="s">
        <v>57</v>
      </c>
      <c r="Y1256" t="s">
        <v>75</v>
      </c>
      <c r="Z1256" t="s">
        <v>94</v>
      </c>
      <c r="AA1256" s="9">
        <f>Table1[[#This Row],[Date]]</f>
        <v>46181</v>
      </c>
    </row>
    <row r="1257" spans="1:27" x14ac:dyDescent="0.25">
      <c r="A1257" t="s">
        <v>2597</v>
      </c>
      <c r="B1257" s="1">
        <v>46182</v>
      </c>
      <c r="C1257" t="s">
        <v>103</v>
      </c>
      <c r="D1257" t="s">
        <v>2598</v>
      </c>
      <c r="E1257" t="s">
        <v>29</v>
      </c>
      <c r="F1257">
        <v>18</v>
      </c>
      <c r="G1257" t="s">
        <v>62</v>
      </c>
      <c r="H1257" t="s">
        <v>79</v>
      </c>
      <c r="I1257" t="s">
        <v>49</v>
      </c>
      <c r="J1257" t="s">
        <v>33</v>
      </c>
      <c r="K1257" t="s">
        <v>34</v>
      </c>
      <c r="L1257">
        <v>8</v>
      </c>
      <c r="M1257">
        <v>1</v>
      </c>
      <c r="N1257" t="s">
        <v>35</v>
      </c>
      <c r="O1257" t="s">
        <v>52</v>
      </c>
      <c r="P1257" t="s">
        <v>63</v>
      </c>
      <c r="Q1257">
        <v>42794.93</v>
      </c>
      <c r="R1257">
        <v>785.81</v>
      </c>
      <c r="S1257">
        <v>4.4000000000000004</v>
      </c>
      <c r="T1257" t="s">
        <v>97</v>
      </c>
      <c r="U1257" t="s">
        <v>39</v>
      </c>
      <c r="V1257" t="s">
        <v>74</v>
      </c>
      <c r="W1257" t="s">
        <v>41</v>
      </c>
      <c r="X1257" t="s">
        <v>42</v>
      </c>
      <c r="Y1257" t="s">
        <v>4089</v>
      </c>
      <c r="Z1257" t="s">
        <v>88</v>
      </c>
      <c r="AA1257" s="9">
        <f>Table1[[#This Row],[Date]]</f>
        <v>46182</v>
      </c>
    </row>
    <row r="1258" spans="1:27" x14ac:dyDescent="0.25">
      <c r="A1258" t="s">
        <v>2599</v>
      </c>
      <c r="B1258" s="1">
        <v>46183</v>
      </c>
      <c r="C1258" t="s">
        <v>103</v>
      </c>
      <c r="D1258" t="s">
        <v>2600</v>
      </c>
      <c r="E1258" t="s">
        <v>69</v>
      </c>
      <c r="F1258">
        <v>47</v>
      </c>
      <c r="G1258" t="s">
        <v>62</v>
      </c>
      <c r="H1258" t="s">
        <v>4088</v>
      </c>
      <c r="I1258" t="s">
        <v>49</v>
      </c>
      <c r="J1258" t="s">
        <v>33</v>
      </c>
      <c r="K1258" t="s">
        <v>118</v>
      </c>
      <c r="L1258">
        <v>3</v>
      </c>
      <c r="M1258">
        <v>3</v>
      </c>
      <c r="N1258" t="s">
        <v>51</v>
      </c>
      <c r="O1258" t="s">
        <v>52</v>
      </c>
      <c r="P1258" t="s">
        <v>82</v>
      </c>
      <c r="Q1258">
        <v>10428.879999999999</v>
      </c>
      <c r="R1258">
        <v>2795.03</v>
      </c>
      <c r="S1258">
        <v>4.9000000000000004</v>
      </c>
      <c r="T1258" t="s">
        <v>38</v>
      </c>
      <c r="U1258" t="s">
        <v>65</v>
      </c>
      <c r="V1258" t="s">
        <v>83</v>
      </c>
      <c r="W1258" t="s">
        <v>41</v>
      </c>
      <c r="X1258" t="s">
        <v>57</v>
      </c>
      <c r="Y1258" t="s">
        <v>43</v>
      </c>
      <c r="Z1258" t="s">
        <v>76</v>
      </c>
      <c r="AA1258" s="9">
        <f>Table1[[#This Row],[Date]]</f>
        <v>46183</v>
      </c>
    </row>
    <row r="1259" spans="1:27" x14ac:dyDescent="0.25">
      <c r="A1259" t="s">
        <v>2601</v>
      </c>
      <c r="B1259" s="1">
        <v>46184</v>
      </c>
      <c r="C1259" t="s">
        <v>27</v>
      </c>
      <c r="D1259" t="s">
        <v>2602</v>
      </c>
      <c r="E1259" t="s">
        <v>29</v>
      </c>
      <c r="F1259">
        <v>62</v>
      </c>
      <c r="G1259" t="s">
        <v>30</v>
      </c>
      <c r="H1259" t="s">
        <v>4088</v>
      </c>
      <c r="I1259" t="s">
        <v>49</v>
      </c>
      <c r="J1259" t="s">
        <v>33</v>
      </c>
      <c r="K1259" t="s">
        <v>118</v>
      </c>
      <c r="L1259">
        <v>9</v>
      </c>
      <c r="M1259">
        <v>3</v>
      </c>
      <c r="N1259" t="s">
        <v>51</v>
      </c>
      <c r="O1259" t="s">
        <v>36</v>
      </c>
      <c r="P1259" t="s">
        <v>63</v>
      </c>
      <c r="Q1259">
        <v>4017.16</v>
      </c>
      <c r="R1259">
        <v>3318.57</v>
      </c>
      <c r="S1259">
        <v>3.6</v>
      </c>
      <c r="T1259" t="s">
        <v>92</v>
      </c>
      <c r="U1259" t="s">
        <v>87</v>
      </c>
      <c r="V1259" t="s">
        <v>40</v>
      </c>
      <c r="W1259" t="s">
        <v>41</v>
      </c>
      <c r="X1259" t="s">
        <v>57</v>
      </c>
      <c r="Y1259" t="s">
        <v>113</v>
      </c>
      <c r="Z1259" t="s">
        <v>88</v>
      </c>
      <c r="AA1259" s="9">
        <f>Table1[[#This Row],[Date]]</f>
        <v>46184</v>
      </c>
    </row>
    <row r="1260" spans="1:27" x14ac:dyDescent="0.25">
      <c r="A1260" t="s">
        <v>2603</v>
      </c>
      <c r="B1260" s="1">
        <v>46185</v>
      </c>
      <c r="C1260" t="s">
        <v>45</v>
      </c>
      <c r="D1260" t="s">
        <v>2604</v>
      </c>
      <c r="E1260" t="s">
        <v>61</v>
      </c>
      <c r="F1260">
        <v>49</v>
      </c>
      <c r="G1260" t="s">
        <v>62</v>
      </c>
      <c r="H1260" t="s">
        <v>48</v>
      </c>
      <c r="I1260" t="s">
        <v>49</v>
      </c>
      <c r="J1260" t="s">
        <v>33</v>
      </c>
      <c r="K1260" t="s">
        <v>50</v>
      </c>
      <c r="L1260">
        <v>10</v>
      </c>
      <c r="M1260">
        <v>2</v>
      </c>
      <c r="N1260" t="s">
        <v>72</v>
      </c>
      <c r="O1260" t="s">
        <v>52</v>
      </c>
      <c r="P1260" t="s">
        <v>53</v>
      </c>
      <c r="Q1260">
        <v>39889.9</v>
      </c>
      <c r="R1260">
        <v>312.17</v>
      </c>
      <c r="S1260">
        <v>3.7</v>
      </c>
      <c r="T1260" t="s">
        <v>92</v>
      </c>
      <c r="U1260" t="s">
        <v>65</v>
      </c>
      <c r="V1260" t="s">
        <v>40</v>
      </c>
      <c r="W1260" t="s">
        <v>56</v>
      </c>
      <c r="X1260" t="s">
        <v>42</v>
      </c>
      <c r="Y1260" t="s">
        <v>4089</v>
      </c>
      <c r="Z1260" t="s">
        <v>4089</v>
      </c>
      <c r="AA1260" s="9">
        <f>Table1[[#This Row],[Date]]</f>
        <v>46185</v>
      </c>
    </row>
    <row r="1261" spans="1:27" x14ac:dyDescent="0.25">
      <c r="A1261" t="s">
        <v>2605</v>
      </c>
      <c r="B1261" s="1">
        <v>46186</v>
      </c>
      <c r="C1261" t="s">
        <v>27</v>
      </c>
      <c r="D1261" t="s">
        <v>2606</v>
      </c>
      <c r="E1261" t="s">
        <v>29</v>
      </c>
      <c r="F1261">
        <v>45</v>
      </c>
      <c r="G1261" t="s">
        <v>62</v>
      </c>
      <c r="H1261" t="s">
        <v>48</v>
      </c>
      <c r="I1261" t="s">
        <v>49</v>
      </c>
      <c r="J1261" t="s">
        <v>33</v>
      </c>
      <c r="K1261" t="s">
        <v>50</v>
      </c>
      <c r="L1261">
        <v>8</v>
      </c>
      <c r="M1261">
        <v>3</v>
      </c>
      <c r="N1261" t="s">
        <v>80</v>
      </c>
      <c r="O1261" t="s">
        <v>73</v>
      </c>
      <c r="P1261" t="s">
        <v>82</v>
      </c>
      <c r="Q1261">
        <v>6515.44</v>
      </c>
      <c r="R1261">
        <v>4355.66</v>
      </c>
      <c r="S1261">
        <v>3.5</v>
      </c>
      <c r="T1261" t="s">
        <v>92</v>
      </c>
      <c r="U1261" t="s">
        <v>87</v>
      </c>
      <c r="V1261" t="s">
        <v>83</v>
      </c>
      <c r="W1261" t="s">
        <v>101</v>
      </c>
      <c r="X1261" t="s">
        <v>42</v>
      </c>
      <c r="Y1261" t="s">
        <v>4089</v>
      </c>
      <c r="Z1261" t="s">
        <v>4089</v>
      </c>
      <c r="AA1261" s="9">
        <f>Table1[[#This Row],[Date]]</f>
        <v>46186</v>
      </c>
    </row>
    <row r="1262" spans="1:27" x14ac:dyDescent="0.25">
      <c r="A1262" t="s">
        <v>2607</v>
      </c>
      <c r="B1262" s="1">
        <v>46187</v>
      </c>
      <c r="C1262" t="s">
        <v>27</v>
      </c>
      <c r="D1262" t="s">
        <v>2608</v>
      </c>
      <c r="E1262" t="s">
        <v>91</v>
      </c>
      <c r="F1262">
        <v>38</v>
      </c>
      <c r="G1262" t="s">
        <v>62</v>
      </c>
      <c r="H1262" t="s">
        <v>4088</v>
      </c>
      <c r="I1262" t="s">
        <v>49</v>
      </c>
      <c r="J1262" t="s">
        <v>33</v>
      </c>
      <c r="K1262" t="s">
        <v>118</v>
      </c>
      <c r="L1262">
        <v>5</v>
      </c>
      <c r="M1262">
        <v>5</v>
      </c>
      <c r="N1262" t="s">
        <v>51</v>
      </c>
      <c r="O1262" t="s">
        <v>52</v>
      </c>
      <c r="P1262" t="s">
        <v>53</v>
      </c>
      <c r="Q1262">
        <v>49460.66</v>
      </c>
      <c r="R1262">
        <v>925.7</v>
      </c>
      <c r="S1262">
        <v>3.5</v>
      </c>
      <c r="T1262" t="s">
        <v>92</v>
      </c>
      <c r="U1262" t="s">
        <v>87</v>
      </c>
      <c r="V1262" t="s">
        <v>40</v>
      </c>
      <c r="W1262" t="s">
        <v>41</v>
      </c>
      <c r="X1262" t="s">
        <v>57</v>
      </c>
      <c r="Y1262" t="s">
        <v>4089</v>
      </c>
      <c r="Z1262" t="s">
        <v>94</v>
      </c>
      <c r="AA1262" s="9">
        <f>Table1[[#This Row],[Date]]</f>
        <v>46187</v>
      </c>
    </row>
    <row r="1263" spans="1:27" x14ac:dyDescent="0.25">
      <c r="A1263" t="s">
        <v>2609</v>
      </c>
      <c r="B1263" s="1">
        <v>46188</v>
      </c>
      <c r="C1263" t="s">
        <v>27</v>
      </c>
      <c r="D1263" t="s">
        <v>2610</v>
      </c>
      <c r="E1263" t="s">
        <v>29</v>
      </c>
      <c r="F1263">
        <v>63</v>
      </c>
      <c r="G1263" t="s">
        <v>30</v>
      </c>
      <c r="H1263" t="s">
        <v>31</v>
      </c>
      <c r="I1263" t="s">
        <v>32</v>
      </c>
      <c r="J1263" t="s">
        <v>33</v>
      </c>
      <c r="K1263" t="s">
        <v>100</v>
      </c>
      <c r="L1263">
        <v>10</v>
      </c>
      <c r="M1263">
        <v>4</v>
      </c>
      <c r="N1263" t="s">
        <v>35</v>
      </c>
      <c r="O1263" t="s">
        <v>81</v>
      </c>
      <c r="P1263" t="s">
        <v>82</v>
      </c>
      <c r="Q1263">
        <v>34715.43</v>
      </c>
      <c r="R1263">
        <v>1126.81</v>
      </c>
      <c r="S1263">
        <v>1.6</v>
      </c>
      <c r="T1263" t="s">
        <v>97</v>
      </c>
      <c r="U1263" t="s">
        <v>87</v>
      </c>
      <c r="V1263" t="s">
        <v>83</v>
      </c>
      <c r="W1263" t="s">
        <v>41</v>
      </c>
      <c r="X1263" t="s">
        <v>42</v>
      </c>
      <c r="Y1263" t="s">
        <v>43</v>
      </c>
      <c r="Z1263" t="s">
        <v>76</v>
      </c>
      <c r="AA1263" s="9">
        <f>Table1[[#This Row],[Date]]</f>
        <v>46188</v>
      </c>
    </row>
    <row r="1264" spans="1:27" x14ac:dyDescent="0.25">
      <c r="A1264" t="s">
        <v>2611</v>
      </c>
      <c r="B1264" s="1">
        <v>46189</v>
      </c>
      <c r="C1264" t="s">
        <v>27</v>
      </c>
      <c r="D1264" t="s">
        <v>2612</v>
      </c>
      <c r="E1264" t="s">
        <v>47</v>
      </c>
      <c r="F1264">
        <v>30</v>
      </c>
      <c r="G1264" t="s">
        <v>62</v>
      </c>
      <c r="H1264" t="s">
        <v>48</v>
      </c>
      <c r="I1264" t="s">
        <v>49</v>
      </c>
      <c r="J1264" t="s">
        <v>33</v>
      </c>
      <c r="K1264" t="s">
        <v>50</v>
      </c>
      <c r="L1264">
        <v>5</v>
      </c>
      <c r="M1264">
        <v>3</v>
      </c>
      <c r="N1264" t="s">
        <v>35</v>
      </c>
      <c r="O1264" t="s">
        <v>52</v>
      </c>
      <c r="P1264" t="s">
        <v>53</v>
      </c>
      <c r="Q1264">
        <v>38412.14</v>
      </c>
      <c r="R1264">
        <v>3306.75</v>
      </c>
      <c r="S1264">
        <v>3.2</v>
      </c>
      <c r="T1264" t="s">
        <v>64</v>
      </c>
      <c r="U1264" t="s">
        <v>65</v>
      </c>
      <c r="V1264" t="s">
        <v>40</v>
      </c>
      <c r="W1264" t="s">
        <v>41</v>
      </c>
      <c r="X1264" t="s">
        <v>57</v>
      </c>
      <c r="Y1264" t="s">
        <v>66</v>
      </c>
      <c r="Z1264" t="s">
        <v>76</v>
      </c>
      <c r="AA1264" s="9">
        <f>Table1[[#This Row],[Date]]</f>
        <v>46189</v>
      </c>
    </row>
    <row r="1265" spans="1:27" x14ac:dyDescent="0.25">
      <c r="A1265" t="s">
        <v>2613</v>
      </c>
      <c r="B1265" s="1">
        <v>46190</v>
      </c>
      <c r="C1265" t="s">
        <v>27</v>
      </c>
      <c r="D1265" t="s">
        <v>2614</v>
      </c>
      <c r="E1265" t="s">
        <v>29</v>
      </c>
      <c r="F1265">
        <v>44</v>
      </c>
      <c r="G1265" t="s">
        <v>70</v>
      </c>
      <c r="H1265" t="s">
        <v>4088</v>
      </c>
      <c r="I1265" t="s">
        <v>49</v>
      </c>
      <c r="J1265" t="s">
        <v>33</v>
      </c>
      <c r="K1265" t="s">
        <v>118</v>
      </c>
      <c r="L1265">
        <v>13</v>
      </c>
      <c r="M1265">
        <v>1</v>
      </c>
      <c r="N1265" t="s">
        <v>35</v>
      </c>
      <c r="O1265" t="s">
        <v>73</v>
      </c>
      <c r="P1265" t="s">
        <v>53</v>
      </c>
      <c r="Q1265">
        <v>14552.78</v>
      </c>
      <c r="R1265">
        <v>2343.7600000000002</v>
      </c>
      <c r="S1265">
        <v>2.5</v>
      </c>
      <c r="T1265" t="s">
        <v>64</v>
      </c>
      <c r="U1265" t="s">
        <v>65</v>
      </c>
      <c r="V1265" t="s">
        <v>55</v>
      </c>
      <c r="W1265" t="s">
        <v>41</v>
      </c>
      <c r="X1265" t="s">
        <v>57</v>
      </c>
      <c r="Y1265" t="s">
        <v>4089</v>
      </c>
      <c r="Z1265" t="s">
        <v>76</v>
      </c>
      <c r="AA1265" s="9">
        <f>Table1[[#This Row],[Date]]</f>
        <v>46190</v>
      </c>
    </row>
    <row r="1266" spans="1:27" x14ac:dyDescent="0.25">
      <c r="A1266" t="s">
        <v>2615</v>
      </c>
      <c r="B1266" s="1">
        <v>46191</v>
      </c>
      <c r="C1266" t="s">
        <v>103</v>
      </c>
      <c r="D1266" t="s">
        <v>2616</v>
      </c>
      <c r="E1266" t="s">
        <v>91</v>
      </c>
      <c r="F1266">
        <v>53</v>
      </c>
      <c r="G1266" t="s">
        <v>70</v>
      </c>
      <c r="H1266" t="s">
        <v>79</v>
      </c>
      <c r="I1266" t="s">
        <v>49</v>
      </c>
      <c r="J1266" t="s">
        <v>33</v>
      </c>
      <c r="K1266" t="s">
        <v>34</v>
      </c>
      <c r="L1266">
        <v>5</v>
      </c>
      <c r="M1266">
        <v>5</v>
      </c>
      <c r="N1266" t="s">
        <v>35</v>
      </c>
      <c r="O1266" t="s">
        <v>81</v>
      </c>
      <c r="P1266" t="s">
        <v>82</v>
      </c>
      <c r="Q1266">
        <v>34671.67</v>
      </c>
      <c r="R1266">
        <v>2496.98</v>
      </c>
      <c r="S1266">
        <v>2.8</v>
      </c>
      <c r="T1266" t="s">
        <v>64</v>
      </c>
      <c r="U1266" t="s">
        <v>93</v>
      </c>
      <c r="V1266" t="s">
        <v>74</v>
      </c>
      <c r="W1266" t="s">
        <v>101</v>
      </c>
      <c r="X1266" t="s">
        <v>42</v>
      </c>
      <c r="Y1266" t="s">
        <v>43</v>
      </c>
      <c r="Z1266" t="s">
        <v>76</v>
      </c>
      <c r="AA1266" s="9">
        <f>Table1[[#This Row],[Date]]</f>
        <v>46191</v>
      </c>
    </row>
    <row r="1267" spans="1:27" x14ac:dyDescent="0.25">
      <c r="A1267" t="s">
        <v>2617</v>
      </c>
      <c r="B1267" s="1">
        <v>46192</v>
      </c>
      <c r="C1267" t="s">
        <v>27</v>
      </c>
      <c r="D1267" t="s">
        <v>2618</v>
      </c>
      <c r="E1267" t="s">
        <v>91</v>
      </c>
      <c r="F1267">
        <v>24</v>
      </c>
      <c r="G1267" t="s">
        <v>30</v>
      </c>
      <c r="H1267" t="s">
        <v>31</v>
      </c>
      <c r="I1267" t="s">
        <v>32</v>
      </c>
      <c r="J1267" t="s">
        <v>33</v>
      </c>
      <c r="K1267" t="s">
        <v>100</v>
      </c>
      <c r="L1267">
        <v>10</v>
      </c>
      <c r="M1267">
        <v>3</v>
      </c>
      <c r="N1267" t="s">
        <v>51</v>
      </c>
      <c r="O1267" t="s">
        <v>73</v>
      </c>
      <c r="P1267" t="s">
        <v>82</v>
      </c>
      <c r="Q1267">
        <v>5031.34</v>
      </c>
      <c r="R1267">
        <v>640.77</v>
      </c>
      <c r="S1267">
        <v>3.1</v>
      </c>
      <c r="T1267" t="s">
        <v>97</v>
      </c>
      <c r="U1267" t="s">
        <v>39</v>
      </c>
      <c r="V1267" t="s">
        <v>40</v>
      </c>
      <c r="W1267" t="s">
        <v>101</v>
      </c>
      <c r="X1267" t="s">
        <v>42</v>
      </c>
      <c r="Y1267" t="s">
        <v>113</v>
      </c>
      <c r="Z1267" t="s">
        <v>76</v>
      </c>
      <c r="AA1267" s="9">
        <f>Table1[[#This Row],[Date]]</f>
        <v>46192</v>
      </c>
    </row>
    <row r="1268" spans="1:27" x14ac:dyDescent="0.25">
      <c r="A1268" t="s">
        <v>2619</v>
      </c>
      <c r="B1268" s="1">
        <v>46193</v>
      </c>
      <c r="C1268" t="s">
        <v>27</v>
      </c>
      <c r="D1268" t="s">
        <v>2620</v>
      </c>
      <c r="E1268" t="s">
        <v>69</v>
      </c>
      <c r="F1268">
        <v>39</v>
      </c>
      <c r="G1268" t="s">
        <v>70</v>
      </c>
      <c r="H1268" t="s">
        <v>4087</v>
      </c>
      <c r="I1268" t="s">
        <v>32</v>
      </c>
      <c r="J1268" t="s">
        <v>33</v>
      </c>
      <c r="K1268" t="s">
        <v>71</v>
      </c>
      <c r="L1268">
        <v>9</v>
      </c>
      <c r="M1268">
        <v>3</v>
      </c>
      <c r="N1268" t="s">
        <v>35</v>
      </c>
      <c r="O1268" t="s">
        <v>81</v>
      </c>
      <c r="P1268" t="s">
        <v>53</v>
      </c>
      <c r="Q1268">
        <v>42377.81</v>
      </c>
      <c r="R1268">
        <v>4028.68</v>
      </c>
      <c r="S1268">
        <v>1.5</v>
      </c>
      <c r="T1268" t="s">
        <v>54</v>
      </c>
      <c r="U1268" t="s">
        <v>39</v>
      </c>
      <c r="V1268" t="s">
        <v>40</v>
      </c>
      <c r="W1268" t="s">
        <v>56</v>
      </c>
      <c r="X1268" t="s">
        <v>42</v>
      </c>
      <c r="Y1268" t="s">
        <v>4089</v>
      </c>
      <c r="Z1268" t="s">
        <v>84</v>
      </c>
      <c r="AA1268" s="9">
        <f>Table1[[#This Row],[Date]]</f>
        <v>46193</v>
      </c>
    </row>
    <row r="1269" spans="1:27" x14ac:dyDescent="0.25">
      <c r="A1269" t="s">
        <v>2621</v>
      </c>
      <c r="B1269" s="1">
        <v>46194</v>
      </c>
      <c r="C1269" t="s">
        <v>45</v>
      </c>
      <c r="D1269" t="s">
        <v>2622</v>
      </c>
      <c r="E1269" t="s">
        <v>61</v>
      </c>
      <c r="F1269">
        <v>27</v>
      </c>
      <c r="G1269" t="s">
        <v>30</v>
      </c>
      <c r="H1269" t="s">
        <v>4088</v>
      </c>
      <c r="I1269" t="s">
        <v>49</v>
      </c>
      <c r="J1269" t="s">
        <v>33</v>
      </c>
      <c r="K1269" t="s">
        <v>118</v>
      </c>
      <c r="L1269">
        <v>5</v>
      </c>
      <c r="M1269">
        <v>5</v>
      </c>
      <c r="N1269" t="s">
        <v>51</v>
      </c>
      <c r="O1269" t="s">
        <v>52</v>
      </c>
      <c r="P1269" t="s">
        <v>63</v>
      </c>
      <c r="Q1269">
        <v>10972.33</v>
      </c>
      <c r="R1269">
        <v>3085.27</v>
      </c>
      <c r="S1269">
        <v>2.4</v>
      </c>
      <c r="T1269" t="s">
        <v>64</v>
      </c>
      <c r="U1269" t="s">
        <v>93</v>
      </c>
      <c r="V1269" t="s">
        <v>40</v>
      </c>
      <c r="W1269" t="s">
        <v>101</v>
      </c>
      <c r="X1269" t="s">
        <v>42</v>
      </c>
      <c r="Y1269" t="s">
        <v>66</v>
      </c>
      <c r="Z1269" t="s">
        <v>88</v>
      </c>
      <c r="AA1269" s="9">
        <f>Table1[[#This Row],[Date]]</f>
        <v>46194</v>
      </c>
    </row>
    <row r="1270" spans="1:27" x14ac:dyDescent="0.25">
      <c r="A1270" t="s">
        <v>2623</v>
      </c>
      <c r="B1270" s="1">
        <v>46195</v>
      </c>
      <c r="C1270" t="s">
        <v>59</v>
      </c>
      <c r="D1270" t="s">
        <v>2624</v>
      </c>
      <c r="E1270" t="s">
        <v>29</v>
      </c>
      <c r="F1270">
        <v>56</v>
      </c>
      <c r="G1270" t="s">
        <v>70</v>
      </c>
      <c r="H1270" t="s">
        <v>4088</v>
      </c>
      <c r="I1270" t="s">
        <v>49</v>
      </c>
      <c r="J1270" t="s">
        <v>33</v>
      </c>
      <c r="K1270" t="s">
        <v>118</v>
      </c>
      <c r="L1270">
        <v>9</v>
      </c>
      <c r="M1270">
        <v>3</v>
      </c>
      <c r="N1270" t="s">
        <v>80</v>
      </c>
      <c r="O1270" t="s">
        <v>73</v>
      </c>
      <c r="P1270" t="s">
        <v>63</v>
      </c>
      <c r="Q1270">
        <v>35775.83</v>
      </c>
      <c r="R1270">
        <v>676.91</v>
      </c>
      <c r="S1270">
        <v>1.3</v>
      </c>
      <c r="T1270" t="s">
        <v>54</v>
      </c>
      <c r="U1270" t="s">
        <v>87</v>
      </c>
      <c r="V1270" t="s">
        <v>83</v>
      </c>
      <c r="W1270" t="s">
        <v>101</v>
      </c>
      <c r="X1270" t="s">
        <v>57</v>
      </c>
      <c r="Y1270" t="s">
        <v>43</v>
      </c>
      <c r="Z1270" t="s">
        <v>76</v>
      </c>
      <c r="AA1270" s="9">
        <f>Table1[[#This Row],[Date]]</f>
        <v>46195</v>
      </c>
    </row>
    <row r="1271" spans="1:27" x14ac:dyDescent="0.25">
      <c r="A1271" t="s">
        <v>2625</v>
      </c>
      <c r="B1271" s="1">
        <v>46196</v>
      </c>
      <c r="C1271" t="s">
        <v>103</v>
      </c>
      <c r="D1271" t="s">
        <v>2626</v>
      </c>
      <c r="E1271" t="s">
        <v>69</v>
      </c>
      <c r="F1271">
        <v>32</v>
      </c>
      <c r="G1271" t="s">
        <v>70</v>
      </c>
      <c r="H1271" t="s">
        <v>31</v>
      </c>
      <c r="I1271" t="s">
        <v>32</v>
      </c>
      <c r="J1271" t="s">
        <v>33</v>
      </c>
      <c r="K1271" t="s">
        <v>100</v>
      </c>
      <c r="L1271">
        <v>9</v>
      </c>
      <c r="M1271">
        <v>4</v>
      </c>
      <c r="N1271" t="s">
        <v>35</v>
      </c>
      <c r="O1271" t="s">
        <v>52</v>
      </c>
      <c r="P1271" t="s">
        <v>63</v>
      </c>
      <c r="Q1271">
        <v>13550.58</v>
      </c>
      <c r="R1271">
        <v>1870</v>
      </c>
      <c r="S1271">
        <v>4.9000000000000004</v>
      </c>
      <c r="T1271" t="s">
        <v>38</v>
      </c>
      <c r="U1271" t="s">
        <v>39</v>
      </c>
      <c r="V1271" t="s">
        <v>40</v>
      </c>
      <c r="W1271" t="s">
        <v>41</v>
      </c>
      <c r="X1271" t="s">
        <v>42</v>
      </c>
      <c r="Y1271" t="s">
        <v>113</v>
      </c>
      <c r="Z1271" t="s">
        <v>4089</v>
      </c>
      <c r="AA1271" s="9">
        <f>Table1[[#This Row],[Date]]</f>
        <v>46196</v>
      </c>
    </row>
    <row r="1272" spans="1:27" x14ac:dyDescent="0.25">
      <c r="A1272" t="s">
        <v>2627</v>
      </c>
      <c r="B1272" s="1">
        <v>46197</v>
      </c>
      <c r="C1272" t="s">
        <v>103</v>
      </c>
      <c r="D1272" t="s">
        <v>2628</v>
      </c>
      <c r="E1272" t="s">
        <v>61</v>
      </c>
      <c r="F1272">
        <v>32</v>
      </c>
      <c r="G1272" t="s">
        <v>70</v>
      </c>
      <c r="H1272" t="s">
        <v>48</v>
      </c>
      <c r="I1272" t="s">
        <v>49</v>
      </c>
      <c r="J1272" t="s">
        <v>33</v>
      </c>
      <c r="K1272" t="s">
        <v>50</v>
      </c>
      <c r="L1272">
        <v>8</v>
      </c>
      <c r="M1272">
        <v>2</v>
      </c>
      <c r="N1272" t="s">
        <v>80</v>
      </c>
      <c r="O1272" t="s">
        <v>81</v>
      </c>
      <c r="P1272" t="s">
        <v>63</v>
      </c>
      <c r="Q1272">
        <v>6217.3</v>
      </c>
      <c r="R1272">
        <v>4052.05</v>
      </c>
      <c r="S1272">
        <v>1.5</v>
      </c>
      <c r="T1272" t="s">
        <v>54</v>
      </c>
      <c r="U1272" t="s">
        <v>93</v>
      </c>
      <c r="V1272" t="s">
        <v>83</v>
      </c>
      <c r="W1272" t="s">
        <v>56</v>
      </c>
      <c r="X1272" t="s">
        <v>42</v>
      </c>
      <c r="Y1272" t="s">
        <v>66</v>
      </c>
      <c r="Z1272" t="s">
        <v>88</v>
      </c>
      <c r="AA1272" s="9">
        <f>Table1[[#This Row],[Date]]</f>
        <v>46197</v>
      </c>
    </row>
    <row r="1273" spans="1:27" x14ac:dyDescent="0.25">
      <c r="A1273" t="s">
        <v>2629</v>
      </c>
      <c r="B1273" s="1">
        <v>46198</v>
      </c>
      <c r="C1273" t="s">
        <v>103</v>
      </c>
      <c r="D1273" t="s">
        <v>2630</v>
      </c>
      <c r="E1273" t="s">
        <v>29</v>
      </c>
      <c r="F1273">
        <v>21</v>
      </c>
      <c r="G1273" t="s">
        <v>30</v>
      </c>
      <c r="H1273" t="s">
        <v>48</v>
      </c>
      <c r="I1273" t="s">
        <v>49</v>
      </c>
      <c r="J1273" t="s">
        <v>33</v>
      </c>
      <c r="K1273" t="s">
        <v>50</v>
      </c>
      <c r="L1273">
        <v>11</v>
      </c>
      <c r="M1273">
        <v>5</v>
      </c>
      <c r="N1273" t="s">
        <v>51</v>
      </c>
      <c r="O1273" t="s">
        <v>73</v>
      </c>
      <c r="P1273" t="s">
        <v>82</v>
      </c>
      <c r="Q1273">
        <v>25630.2</v>
      </c>
      <c r="R1273">
        <v>2841.78</v>
      </c>
      <c r="S1273">
        <v>2</v>
      </c>
      <c r="T1273" t="s">
        <v>97</v>
      </c>
      <c r="U1273" t="s">
        <v>87</v>
      </c>
      <c r="V1273" t="s">
        <v>40</v>
      </c>
      <c r="W1273" t="s">
        <v>56</v>
      </c>
      <c r="X1273" t="s">
        <v>42</v>
      </c>
      <c r="Y1273" t="s">
        <v>113</v>
      </c>
      <c r="Z1273" t="s">
        <v>94</v>
      </c>
      <c r="AA1273" s="9">
        <f>Table1[[#This Row],[Date]]</f>
        <v>46198</v>
      </c>
    </row>
    <row r="1274" spans="1:27" x14ac:dyDescent="0.25">
      <c r="A1274" t="s">
        <v>2631</v>
      </c>
      <c r="B1274" s="1">
        <v>46199</v>
      </c>
      <c r="C1274" t="s">
        <v>27</v>
      </c>
      <c r="D1274" t="s">
        <v>2632</v>
      </c>
      <c r="E1274" t="s">
        <v>47</v>
      </c>
      <c r="F1274">
        <v>49</v>
      </c>
      <c r="G1274" t="s">
        <v>30</v>
      </c>
      <c r="H1274" t="s">
        <v>48</v>
      </c>
      <c r="I1274" t="s">
        <v>49</v>
      </c>
      <c r="J1274" t="s">
        <v>33</v>
      </c>
      <c r="K1274" t="s">
        <v>50</v>
      </c>
      <c r="L1274">
        <v>14</v>
      </c>
      <c r="M1274">
        <v>1</v>
      </c>
      <c r="N1274" t="s">
        <v>72</v>
      </c>
      <c r="O1274" t="s">
        <v>36</v>
      </c>
      <c r="P1274" t="s">
        <v>82</v>
      </c>
      <c r="Q1274">
        <v>10956.45</v>
      </c>
      <c r="R1274">
        <v>543.24</v>
      </c>
      <c r="S1274">
        <v>4.5999999999999996</v>
      </c>
      <c r="T1274" t="s">
        <v>38</v>
      </c>
      <c r="U1274" t="s">
        <v>93</v>
      </c>
      <c r="V1274" t="s">
        <v>55</v>
      </c>
      <c r="W1274" t="s">
        <v>41</v>
      </c>
      <c r="X1274" t="s">
        <v>42</v>
      </c>
      <c r="Y1274" t="s">
        <v>66</v>
      </c>
      <c r="Z1274" t="s">
        <v>94</v>
      </c>
      <c r="AA1274" s="9">
        <f>Table1[[#This Row],[Date]]</f>
        <v>46199</v>
      </c>
    </row>
    <row r="1275" spans="1:27" x14ac:dyDescent="0.25">
      <c r="A1275" t="s">
        <v>2633</v>
      </c>
      <c r="B1275" s="1">
        <v>46200</v>
      </c>
      <c r="C1275" t="s">
        <v>27</v>
      </c>
      <c r="D1275" t="s">
        <v>2634</v>
      </c>
      <c r="E1275" t="s">
        <v>29</v>
      </c>
      <c r="F1275">
        <v>40</v>
      </c>
      <c r="G1275" t="s">
        <v>62</v>
      </c>
      <c r="H1275" t="s">
        <v>4087</v>
      </c>
      <c r="I1275" t="s">
        <v>32</v>
      </c>
      <c r="J1275" t="s">
        <v>33</v>
      </c>
      <c r="K1275" t="s">
        <v>71</v>
      </c>
      <c r="L1275">
        <v>7</v>
      </c>
      <c r="M1275">
        <v>3</v>
      </c>
      <c r="N1275" t="s">
        <v>80</v>
      </c>
      <c r="O1275" t="s">
        <v>73</v>
      </c>
      <c r="P1275" t="s">
        <v>63</v>
      </c>
      <c r="Q1275">
        <v>37283.870000000003</v>
      </c>
      <c r="R1275">
        <v>1863.89</v>
      </c>
      <c r="S1275">
        <v>2.9</v>
      </c>
      <c r="T1275" t="s">
        <v>97</v>
      </c>
      <c r="U1275" t="s">
        <v>65</v>
      </c>
      <c r="V1275" t="s">
        <v>55</v>
      </c>
      <c r="W1275" t="s">
        <v>56</v>
      </c>
      <c r="X1275" t="s">
        <v>57</v>
      </c>
      <c r="Y1275" t="s">
        <v>75</v>
      </c>
      <c r="Z1275" t="s">
        <v>76</v>
      </c>
      <c r="AA1275" s="9">
        <f>Table1[[#This Row],[Date]]</f>
        <v>46200</v>
      </c>
    </row>
    <row r="1276" spans="1:27" x14ac:dyDescent="0.25">
      <c r="A1276" t="s">
        <v>2635</v>
      </c>
      <c r="B1276" s="1">
        <v>46201</v>
      </c>
      <c r="C1276" t="s">
        <v>27</v>
      </c>
      <c r="D1276" t="s">
        <v>2636</v>
      </c>
      <c r="E1276" t="s">
        <v>91</v>
      </c>
      <c r="F1276">
        <v>23</v>
      </c>
      <c r="G1276" t="s">
        <v>30</v>
      </c>
      <c r="H1276" t="s">
        <v>31</v>
      </c>
      <c r="I1276" t="s">
        <v>32</v>
      </c>
      <c r="J1276" t="s">
        <v>33</v>
      </c>
      <c r="K1276" t="s">
        <v>100</v>
      </c>
      <c r="L1276">
        <v>9</v>
      </c>
      <c r="M1276">
        <v>2</v>
      </c>
      <c r="N1276" t="s">
        <v>35</v>
      </c>
      <c r="O1276" t="s">
        <v>52</v>
      </c>
      <c r="P1276" t="s">
        <v>37</v>
      </c>
      <c r="Q1276">
        <v>14165.59</v>
      </c>
      <c r="R1276">
        <v>1213.47</v>
      </c>
      <c r="S1276">
        <v>1.5</v>
      </c>
      <c r="T1276" t="s">
        <v>54</v>
      </c>
      <c r="U1276" t="s">
        <v>65</v>
      </c>
      <c r="V1276" t="s">
        <v>74</v>
      </c>
      <c r="W1276" t="s">
        <v>101</v>
      </c>
      <c r="X1276" t="s">
        <v>42</v>
      </c>
      <c r="Y1276" t="s">
        <v>75</v>
      </c>
      <c r="Z1276" t="s">
        <v>84</v>
      </c>
      <c r="AA1276" s="9">
        <f>Table1[[#This Row],[Date]]</f>
        <v>46201</v>
      </c>
    </row>
    <row r="1277" spans="1:27" x14ac:dyDescent="0.25">
      <c r="A1277" t="s">
        <v>2637</v>
      </c>
      <c r="B1277" s="1">
        <v>46202</v>
      </c>
      <c r="C1277" t="s">
        <v>45</v>
      </c>
      <c r="D1277" t="s">
        <v>2638</v>
      </c>
      <c r="E1277" t="s">
        <v>91</v>
      </c>
      <c r="F1277">
        <v>41</v>
      </c>
      <c r="G1277" t="s">
        <v>70</v>
      </c>
      <c r="H1277" t="s">
        <v>31</v>
      </c>
      <c r="I1277" t="s">
        <v>32</v>
      </c>
      <c r="J1277" t="s">
        <v>33</v>
      </c>
      <c r="K1277" t="s">
        <v>100</v>
      </c>
      <c r="L1277">
        <v>8</v>
      </c>
      <c r="M1277">
        <v>1</v>
      </c>
      <c r="N1277" t="s">
        <v>72</v>
      </c>
      <c r="O1277" t="s">
        <v>36</v>
      </c>
      <c r="P1277" t="s">
        <v>37</v>
      </c>
      <c r="Q1277">
        <v>19096.21</v>
      </c>
      <c r="R1277">
        <v>2587.33</v>
      </c>
      <c r="S1277">
        <v>2.5</v>
      </c>
      <c r="T1277" t="s">
        <v>64</v>
      </c>
      <c r="U1277" t="s">
        <v>87</v>
      </c>
      <c r="V1277" t="s">
        <v>83</v>
      </c>
      <c r="W1277" t="s">
        <v>56</v>
      </c>
      <c r="X1277" t="s">
        <v>42</v>
      </c>
      <c r="Y1277" t="s">
        <v>75</v>
      </c>
      <c r="Z1277" t="s">
        <v>84</v>
      </c>
      <c r="AA1277" s="9">
        <f>Table1[[#This Row],[Date]]</f>
        <v>46202</v>
      </c>
    </row>
    <row r="1278" spans="1:27" x14ac:dyDescent="0.25">
      <c r="A1278" t="s">
        <v>2639</v>
      </c>
      <c r="B1278" s="1">
        <v>46203</v>
      </c>
      <c r="C1278" t="s">
        <v>59</v>
      </c>
      <c r="D1278" t="s">
        <v>2640</v>
      </c>
      <c r="E1278" t="s">
        <v>47</v>
      </c>
      <c r="F1278">
        <v>37</v>
      </c>
      <c r="G1278" t="s">
        <v>70</v>
      </c>
      <c r="H1278" t="s">
        <v>48</v>
      </c>
      <c r="I1278" t="s">
        <v>49</v>
      </c>
      <c r="J1278" t="s">
        <v>33</v>
      </c>
      <c r="K1278" t="s">
        <v>50</v>
      </c>
      <c r="L1278">
        <v>6</v>
      </c>
      <c r="M1278">
        <v>1</v>
      </c>
      <c r="N1278" t="s">
        <v>80</v>
      </c>
      <c r="O1278" t="s">
        <v>36</v>
      </c>
      <c r="P1278" t="s">
        <v>37</v>
      </c>
      <c r="Q1278">
        <v>29669.64</v>
      </c>
      <c r="R1278">
        <v>4216.8100000000004</v>
      </c>
      <c r="S1278">
        <v>1.5</v>
      </c>
      <c r="T1278" t="s">
        <v>54</v>
      </c>
      <c r="U1278" t="s">
        <v>87</v>
      </c>
      <c r="V1278" t="s">
        <v>74</v>
      </c>
      <c r="W1278" t="s">
        <v>41</v>
      </c>
      <c r="X1278" t="s">
        <v>57</v>
      </c>
      <c r="Y1278" t="s">
        <v>113</v>
      </c>
      <c r="Z1278" t="s">
        <v>88</v>
      </c>
      <c r="AA1278" s="9">
        <f>Table1[[#This Row],[Date]]</f>
        <v>46203</v>
      </c>
    </row>
    <row r="1279" spans="1:27" x14ac:dyDescent="0.25">
      <c r="A1279" t="s">
        <v>2641</v>
      </c>
      <c r="B1279" s="1">
        <v>46204</v>
      </c>
      <c r="C1279" t="s">
        <v>27</v>
      </c>
      <c r="D1279" t="s">
        <v>2642</v>
      </c>
      <c r="E1279" t="s">
        <v>69</v>
      </c>
      <c r="F1279">
        <v>54</v>
      </c>
      <c r="G1279" t="s">
        <v>30</v>
      </c>
      <c r="H1279" t="s">
        <v>48</v>
      </c>
      <c r="I1279" t="s">
        <v>49</v>
      </c>
      <c r="J1279" t="s">
        <v>33</v>
      </c>
      <c r="K1279" t="s">
        <v>50</v>
      </c>
      <c r="L1279">
        <v>13</v>
      </c>
      <c r="M1279">
        <v>4</v>
      </c>
      <c r="N1279" t="s">
        <v>51</v>
      </c>
      <c r="O1279" t="s">
        <v>81</v>
      </c>
      <c r="P1279" t="s">
        <v>53</v>
      </c>
      <c r="Q1279">
        <v>16393.509999999998</v>
      </c>
      <c r="R1279">
        <v>2181.34</v>
      </c>
      <c r="S1279">
        <v>1.8</v>
      </c>
      <c r="T1279" t="s">
        <v>54</v>
      </c>
      <c r="U1279" t="s">
        <v>65</v>
      </c>
      <c r="V1279" t="s">
        <v>40</v>
      </c>
      <c r="W1279" t="s">
        <v>56</v>
      </c>
      <c r="X1279" t="s">
        <v>42</v>
      </c>
      <c r="Y1279" t="s">
        <v>75</v>
      </c>
      <c r="Z1279" t="s">
        <v>84</v>
      </c>
      <c r="AA1279" s="9">
        <f>Table1[[#This Row],[Date]]</f>
        <v>46204</v>
      </c>
    </row>
    <row r="1280" spans="1:27" x14ac:dyDescent="0.25">
      <c r="A1280" t="s">
        <v>2643</v>
      </c>
      <c r="B1280" s="1">
        <v>46205</v>
      </c>
      <c r="C1280" t="s">
        <v>59</v>
      </c>
      <c r="D1280" t="s">
        <v>2644</v>
      </c>
      <c r="E1280" t="s">
        <v>61</v>
      </c>
      <c r="F1280">
        <v>37</v>
      </c>
      <c r="G1280" t="s">
        <v>30</v>
      </c>
      <c r="H1280" t="s">
        <v>79</v>
      </c>
      <c r="I1280" t="s">
        <v>49</v>
      </c>
      <c r="J1280" t="s">
        <v>33</v>
      </c>
      <c r="K1280" t="s">
        <v>34</v>
      </c>
      <c r="L1280">
        <v>14</v>
      </c>
      <c r="M1280">
        <v>2</v>
      </c>
      <c r="N1280" t="s">
        <v>51</v>
      </c>
      <c r="O1280" t="s">
        <v>36</v>
      </c>
      <c r="P1280" t="s">
        <v>63</v>
      </c>
      <c r="Q1280">
        <v>20765.439999999999</v>
      </c>
      <c r="R1280">
        <v>2166.71</v>
      </c>
      <c r="S1280">
        <v>1.2</v>
      </c>
      <c r="T1280" t="s">
        <v>97</v>
      </c>
      <c r="U1280" t="s">
        <v>39</v>
      </c>
      <c r="V1280" t="s">
        <v>40</v>
      </c>
      <c r="W1280" t="s">
        <v>56</v>
      </c>
      <c r="X1280" t="s">
        <v>57</v>
      </c>
      <c r="Y1280" t="s">
        <v>43</v>
      </c>
      <c r="Z1280" t="s">
        <v>94</v>
      </c>
      <c r="AA1280" s="9">
        <f>Table1[[#This Row],[Date]]</f>
        <v>46205</v>
      </c>
    </row>
    <row r="1281" spans="1:27" x14ac:dyDescent="0.25">
      <c r="A1281" t="s">
        <v>2645</v>
      </c>
      <c r="B1281" s="1">
        <v>46206</v>
      </c>
      <c r="C1281" t="s">
        <v>45</v>
      </c>
      <c r="D1281" t="s">
        <v>2646</v>
      </c>
      <c r="E1281" t="s">
        <v>29</v>
      </c>
      <c r="F1281">
        <v>29</v>
      </c>
      <c r="G1281" t="s">
        <v>30</v>
      </c>
      <c r="H1281" t="s">
        <v>79</v>
      </c>
      <c r="I1281" t="s">
        <v>49</v>
      </c>
      <c r="J1281" t="s">
        <v>33</v>
      </c>
      <c r="K1281" t="s">
        <v>34</v>
      </c>
      <c r="L1281">
        <v>14</v>
      </c>
      <c r="M1281">
        <v>5</v>
      </c>
      <c r="N1281" t="s">
        <v>51</v>
      </c>
      <c r="O1281" t="s">
        <v>36</v>
      </c>
      <c r="P1281" t="s">
        <v>53</v>
      </c>
      <c r="Q1281">
        <v>41334.22</v>
      </c>
      <c r="R1281">
        <v>4526.75</v>
      </c>
      <c r="S1281">
        <v>2.8</v>
      </c>
      <c r="T1281" t="s">
        <v>97</v>
      </c>
      <c r="U1281" t="s">
        <v>39</v>
      </c>
      <c r="V1281" t="s">
        <v>55</v>
      </c>
      <c r="W1281" t="s">
        <v>56</v>
      </c>
      <c r="X1281" t="s">
        <v>57</v>
      </c>
      <c r="Y1281" t="s">
        <v>43</v>
      </c>
      <c r="Z1281" t="s">
        <v>76</v>
      </c>
      <c r="AA1281" s="9">
        <f>Table1[[#This Row],[Date]]</f>
        <v>46206</v>
      </c>
    </row>
    <row r="1282" spans="1:27" x14ac:dyDescent="0.25">
      <c r="A1282" t="s">
        <v>2647</v>
      </c>
      <c r="B1282" s="1">
        <v>46207</v>
      </c>
      <c r="C1282" t="s">
        <v>103</v>
      </c>
      <c r="D1282" t="s">
        <v>2648</v>
      </c>
      <c r="E1282" t="s">
        <v>91</v>
      </c>
      <c r="F1282">
        <v>50</v>
      </c>
      <c r="G1282" t="s">
        <v>62</v>
      </c>
      <c r="H1282" t="s">
        <v>4088</v>
      </c>
      <c r="I1282" t="s">
        <v>49</v>
      </c>
      <c r="J1282" t="s">
        <v>33</v>
      </c>
      <c r="K1282" t="s">
        <v>118</v>
      </c>
      <c r="L1282">
        <v>5</v>
      </c>
      <c r="M1282">
        <v>2</v>
      </c>
      <c r="N1282" t="s">
        <v>80</v>
      </c>
      <c r="O1282" t="s">
        <v>81</v>
      </c>
      <c r="P1282" t="s">
        <v>82</v>
      </c>
      <c r="Q1282">
        <v>11422.86</v>
      </c>
      <c r="R1282">
        <v>2880.93</v>
      </c>
      <c r="S1282">
        <v>4.2</v>
      </c>
      <c r="T1282" t="s">
        <v>92</v>
      </c>
      <c r="U1282" t="s">
        <v>65</v>
      </c>
      <c r="V1282" t="s">
        <v>74</v>
      </c>
      <c r="W1282" t="s">
        <v>41</v>
      </c>
      <c r="X1282" t="s">
        <v>57</v>
      </c>
      <c r="Y1282" t="s">
        <v>75</v>
      </c>
      <c r="Z1282" t="s">
        <v>4089</v>
      </c>
      <c r="AA1282" s="9">
        <f>Table1[[#This Row],[Date]]</f>
        <v>46207</v>
      </c>
    </row>
    <row r="1283" spans="1:27" x14ac:dyDescent="0.25">
      <c r="A1283" t="s">
        <v>2649</v>
      </c>
      <c r="B1283" s="1">
        <v>46208</v>
      </c>
      <c r="C1283" t="s">
        <v>27</v>
      </c>
      <c r="D1283" t="s">
        <v>2650</v>
      </c>
      <c r="E1283" t="s">
        <v>69</v>
      </c>
      <c r="F1283">
        <v>45</v>
      </c>
      <c r="G1283" t="s">
        <v>70</v>
      </c>
      <c r="H1283" t="s">
        <v>4088</v>
      </c>
      <c r="I1283" t="s">
        <v>49</v>
      </c>
      <c r="J1283" t="s">
        <v>33</v>
      </c>
      <c r="K1283" t="s">
        <v>118</v>
      </c>
      <c r="L1283">
        <v>13</v>
      </c>
      <c r="M1283">
        <v>2</v>
      </c>
      <c r="N1283" t="s">
        <v>51</v>
      </c>
      <c r="O1283" t="s">
        <v>73</v>
      </c>
      <c r="P1283" t="s">
        <v>82</v>
      </c>
      <c r="Q1283">
        <v>6863.47</v>
      </c>
      <c r="R1283">
        <v>2830.96</v>
      </c>
      <c r="S1283">
        <v>3.3</v>
      </c>
      <c r="T1283" t="s">
        <v>64</v>
      </c>
      <c r="U1283" t="s">
        <v>39</v>
      </c>
      <c r="V1283" t="s">
        <v>40</v>
      </c>
      <c r="W1283" t="s">
        <v>101</v>
      </c>
      <c r="X1283" t="s">
        <v>57</v>
      </c>
      <c r="Y1283" t="s">
        <v>66</v>
      </c>
      <c r="Z1283" t="s">
        <v>94</v>
      </c>
      <c r="AA1283" s="9">
        <f>Table1[[#This Row],[Date]]</f>
        <v>46208</v>
      </c>
    </row>
    <row r="1284" spans="1:27" x14ac:dyDescent="0.25">
      <c r="A1284" t="s">
        <v>2651</v>
      </c>
      <c r="B1284" s="1">
        <v>46209</v>
      </c>
      <c r="C1284" t="s">
        <v>59</v>
      </c>
      <c r="D1284" t="s">
        <v>2652</v>
      </c>
      <c r="E1284" t="s">
        <v>47</v>
      </c>
      <c r="F1284">
        <v>25</v>
      </c>
      <c r="G1284" t="s">
        <v>62</v>
      </c>
      <c r="H1284" t="s">
        <v>31</v>
      </c>
      <c r="I1284" t="s">
        <v>32</v>
      </c>
      <c r="J1284" t="s">
        <v>33</v>
      </c>
      <c r="K1284" t="s">
        <v>100</v>
      </c>
      <c r="L1284">
        <v>3</v>
      </c>
      <c r="M1284">
        <v>1</v>
      </c>
      <c r="N1284" t="s">
        <v>80</v>
      </c>
      <c r="O1284" t="s">
        <v>52</v>
      </c>
      <c r="P1284" t="s">
        <v>37</v>
      </c>
      <c r="Q1284">
        <v>18432.82</v>
      </c>
      <c r="R1284">
        <v>1309.55</v>
      </c>
      <c r="S1284">
        <v>3.4</v>
      </c>
      <c r="T1284" t="s">
        <v>64</v>
      </c>
      <c r="U1284" t="s">
        <v>65</v>
      </c>
      <c r="V1284" t="s">
        <v>40</v>
      </c>
      <c r="W1284" t="s">
        <v>56</v>
      </c>
      <c r="X1284" t="s">
        <v>42</v>
      </c>
      <c r="Y1284" t="s">
        <v>66</v>
      </c>
      <c r="Z1284" t="s">
        <v>94</v>
      </c>
      <c r="AA1284" s="9">
        <f>Table1[[#This Row],[Date]]</f>
        <v>46209</v>
      </c>
    </row>
    <row r="1285" spans="1:27" x14ac:dyDescent="0.25">
      <c r="A1285" t="s">
        <v>2653</v>
      </c>
      <c r="B1285" s="1">
        <v>46210</v>
      </c>
      <c r="C1285" t="s">
        <v>59</v>
      </c>
      <c r="D1285" t="s">
        <v>2654</v>
      </c>
      <c r="E1285" t="s">
        <v>91</v>
      </c>
      <c r="F1285">
        <v>18</v>
      </c>
      <c r="G1285" t="s">
        <v>62</v>
      </c>
      <c r="H1285" t="s">
        <v>31</v>
      </c>
      <c r="I1285" t="s">
        <v>32</v>
      </c>
      <c r="J1285" t="s">
        <v>33</v>
      </c>
      <c r="K1285" t="s">
        <v>100</v>
      </c>
      <c r="L1285">
        <v>12</v>
      </c>
      <c r="M1285">
        <v>4</v>
      </c>
      <c r="N1285" t="s">
        <v>35</v>
      </c>
      <c r="O1285" t="s">
        <v>73</v>
      </c>
      <c r="P1285" t="s">
        <v>37</v>
      </c>
      <c r="Q1285">
        <v>22945.71</v>
      </c>
      <c r="R1285">
        <v>3038.61</v>
      </c>
      <c r="S1285">
        <v>1.8</v>
      </c>
      <c r="T1285" t="s">
        <v>54</v>
      </c>
      <c r="U1285" t="s">
        <v>93</v>
      </c>
      <c r="V1285" t="s">
        <v>83</v>
      </c>
      <c r="W1285" t="s">
        <v>101</v>
      </c>
      <c r="X1285" t="s">
        <v>57</v>
      </c>
      <c r="Y1285" t="s">
        <v>113</v>
      </c>
      <c r="Z1285" t="s">
        <v>88</v>
      </c>
      <c r="AA1285" s="9">
        <f>Table1[[#This Row],[Date]]</f>
        <v>46210</v>
      </c>
    </row>
    <row r="1286" spans="1:27" x14ac:dyDescent="0.25">
      <c r="A1286" t="s">
        <v>2655</v>
      </c>
      <c r="B1286" s="1">
        <v>46211</v>
      </c>
      <c r="C1286" t="s">
        <v>27</v>
      </c>
      <c r="D1286" t="s">
        <v>2656</v>
      </c>
      <c r="E1286" t="s">
        <v>47</v>
      </c>
      <c r="F1286">
        <v>54</v>
      </c>
      <c r="G1286" t="s">
        <v>70</v>
      </c>
      <c r="H1286" t="s">
        <v>4087</v>
      </c>
      <c r="I1286" t="s">
        <v>32</v>
      </c>
      <c r="J1286" t="s">
        <v>33</v>
      </c>
      <c r="K1286" t="s">
        <v>71</v>
      </c>
      <c r="L1286">
        <v>9</v>
      </c>
      <c r="M1286">
        <v>4</v>
      </c>
      <c r="N1286" t="s">
        <v>35</v>
      </c>
      <c r="O1286" t="s">
        <v>36</v>
      </c>
      <c r="P1286" t="s">
        <v>82</v>
      </c>
      <c r="Q1286">
        <v>28504.99</v>
      </c>
      <c r="R1286">
        <v>2879.55</v>
      </c>
      <c r="S1286">
        <v>2.4</v>
      </c>
      <c r="T1286" t="s">
        <v>64</v>
      </c>
      <c r="U1286" t="s">
        <v>93</v>
      </c>
      <c r="V1286" t="s">
        <v>40</v>
      </c>
      <c r="W1286" t="s">
        <v>101</v>
      </c>
      <c r="X1286" t="s">
        <v>42</v>
      </c>
      <c r="Y1286" t="s">
        <v>66</v>
      </c>
      <c r="Z1286" t="s">
        <v>84</v>
      </c>
      <c r="AA1286" s="9">
        <f>Table1[[#This Row],[Date]]</f>
        <v>46211</v>
      </c>
    </row>
    <row r="1287" spans="1:27" x14ac:dyDescent="0.25">
      <c r="A1287" t="s">
        <v>2657</v>
      </c>
      <c r="B1287" s="1">
        <v>46212</v>
      </c>
      <c r="C1287" t="s">
        <v>103</v>
      </c>
      <c r="D1287" t="s">
        <v>2658</v>
      </c>
      <c r="E1287" t="s">
        <v>29</v>
      </c>
      <c r="F1287">
        <v>39</v>
      </c>
      <c r="G1287" t="s">
        <v>70</v>
      </c>
      <c r="H1287" t="s">
        <v>4087</v>
      </c>
      <c r="I1287" t="s">
        <v>32</v>
      </c>
      <c r="J1287" t="s">
        <v>33</v>
      </c>
      <c r="K1287" t="s">
        <v>71</v>
      </c>
      <c r="L1287">
        <v>10</v>
      </c>
      <c r="M1287">
        <v>2</v>
      </c>
      <c r="N1287" t="s">
        <v>80</v>
      </c>
      <c r="O1287" t="s">
        <v>52</v>
      </c>
      <c r="P1287" t="s">
        <v>37</v>
      </c>
      <c r="Q1287">
        <v>20503.91</v>
      </c>
      <c r="R1287">
        <v>1984.26</v>
      </c>
      <c r="S1287">
        <v>4.4000000000000004</v>
      </c>
      <c r="T1287" t="s">
        <v>92</v>
      </c>
      <c r="U1287" t="s">
        <v>93</v>
      </c>
      <c r="V1287" t="s">
        <v>74</v>
      </c>
      <c r="W1287" t="s">
        <v>101</v>
      </c>
      <c r="X1287" t="s">
        <v>57</v>
      </c>
      <c r="Y1287" t="s">
        <v>4089</v>
      </c>
      <c r="Z1287" t="s">
        <v>4089</v>
      </c>
      <c r="AA1287" s="9">
        <f>Table1[[#This Row],[Date]]</f>
        <v>46212</v>
      </c>
    </row>
    <row r="1288" spans="1:27" x14ac:dyDescent="0.25">
      <c r="A1288" t="s">
        <v>2659</v>
      </c>
      <c r="B1288" s="1">
        <v>46213</v>
      </c>
      <c r="C1288" t="s">
        <v>103</v>
      </c>
      <c r="D1288" t="s">
        <v>2660</v>
      </c>
      <c r="E1288" t="s">
        <v>61</v>
      </c>
      <c r="F1288">
        <v>23</v>
      </c>
      <c r="G1288" t="s">
        <v>30</v>
      </c>
      <c r="H1288" t="s">
        <v>79</v>
      </c>
      <c r="I1288" t="s">
        <v>49</v>
      </c>
      <c r="J1288" t="s">
        <v>33</v>
      </c>
      <c r="K1288" t="s">
        <v>34</v>
      </c>
      <c r="L1288">
        <v>5</v>
      </c>
      <c r="M1288">
        <v>2</v>
      </c>
      <c r="N1288" t="s">
        <v>80</v>
      </c>
      <c r="O1288" t="s">
        <v>73</v>
      </c>
      <c r="P1288" t="s">
        <v>37</v>
      </c>
      <c r="Q1288">
        <v>40125.85</v>
      </c>
      <c r="R1288">
        <v>4953.4799999999996</v>
      </c>
      <c r="S1288">
        <v>1.4</v>
      </c>
      <c r="T1288" t="s">
        <v>54</v>
      </c>
      <c r="U1288" t="s">
        <v>39</v>
      </c>
      <c r="V1288" t="s">
        <v>55</v>
      </c>
      <c r="W1288" t="s">
        <v>56</v>
      </c>
      <c r="X1288" t="s">
        <v>57</v>
      </c>
      <c r="Y1288" t="s">
        <v>66</v>
      </c>
      <c r="Z1288" t="s">
        <v>4089</v>
      </c>
      <c r="AA1288" s="9">
        <f>Table1[[#This Row],[Date]]</f>
        <v>46213</v>
      </c>
    </row>
    <row r="1289" spans="1:27" x14ac:dyDescent="0.25">
      <c r="A1289" t="s">
        <v>2661</v>
      </c>
      <c r="B1289" s="1">
        <v>46214</v>
      </c>
      <c r="C1289" t="s">
        <v>103</v>
      </c>
      <c r="D1289" t="s">
        <v>2662</v>
      </c>
      <c r="E1289" t="s">
        <v>91</v>
      </c>
      <c r="F1289">
        <v>38</v>
      </c>
      <c r="G1289" t="s">
        <v>30</v>
      </c>
      <c r="H1289" t="s">
        <v>4088</v>
      </c>
      <c r="I1289" t="s">
        <v>49</v>
      </c>
      <c r="J1289" t="s">
        <v>33</v>
      </c>
      <c r="K1289" t="s">
        <v>118</v>
      </c>
      <c r="L1289">
        <v>5</v>
      </c>
      <c r="M1289">
        <v>3</v>
      </c>
      <c r="N1289" t="s">
        <v>72</v>
      </c>
      <c r="O1289" t="s">
        <v>52</v>
      </c>
      <c r="P1289" t="s">
        <v>82</v>
      </c>
      <c r="Q1289">
        <v>4848.0200000000004</v>
      </c>
      <c r="R1289">
        <v>4409.45</v>
      </c>
      <c r="S1289">
        <v>4.4000000000000004</v>
      </c>
      <c r="T1289" t="s">
        <v>92</v>
      </c>
      <c r="U1289" t="s">
        <v>93</v>
      </c>
      <c r="V1289" t="s">
        <v>55</v>
      </c>
      <c r="W1289" t="s">
        <v>101</v>
      </c>
      <c r="X1289" t="s">
        <v>42</v>
      </c>
      <c r="Y1289" t="s">
        <v>43</v>
      </c>
      <c r="Z1289" t="s">
        <v>84</v>
      </c>
      <c r="AA1289" s="9">
        <f>Table1[[#This Row],[Date]]</f>
        <v>46214</v>
      </c>
    </row>
    <row r="1290" spans="1:27" x14ac:dyDescent="0.25">
      <c r="A1290" t="s">
        <v>2663</v>
      </c>
      <c r="B1290" s="1">
        <v>46215</v>
      </c>
      <c r="C1290" t="s">
        <v>45</v>
      </c>
      <c r="D1290" t="s">
        <v>2664</v>
      </c>
      <c r="E1290" t="s">
        <v>91</v>
      </c>
      <c r="F1290">
        <v>49</v>
      </c>
      <c r="G1290" t="s">
        <v>62</v>
      </c>
      <c r="H1290" t="s">
        <v>79</v>
      </c>
      <c r="I1290" t="s">
        <v>49</v>
      </c>
      <c r="J1290" t="s">
        <v>33</v>
      </c>
      <c r="K1290" t="s">
        <v>34</v>
      </c>
      <c r="L1290">
        <v>6</v>
      </c>
      <c r="M1290">
        <v>1</v>
      </c>
      <c r="N1290" t="s">
        <v>51</v>
      </c>
      <c r="O1290" t="s">
        <v>36</v>
      </c>
      <c r="P1290" t="s">
        <v>53</v>
      </c>
      <c r="Q1290">
        <v>23293.07</v>
      </c>
      <c r="R1290">
        <v>3747.93</v>
      </c>
      <c r="S1290">
        <v>2.9</v>
      </c>
      <c r="T1290" t="s">
        <v>64</v>
      </c>
      <c r="U1290" t="s">
        <v>87</v>
      </c>
      <c r="V1290" t="s">
        <v>40</v>
      </c>
      <c r="W1290" t="s">
        <v>56</v>
      </c>
      <c r="X1290" t="s">
        <v>42</v>
      </c>
      <c r="Y1290" t="s">
        <v>66</v>
      </c>
      <c r="Z1290" t="s">
        <v>76</v>
      </c>
      <c r="AA1290" s="9">
        <f>Table1[[#This Row],[Date]]</f>
        <v>46215</v>
      </c>
    </row>
    <row r="1291" spans="1:27" x14ac:dyDescent="0.25">
      <c r="A1291" t="s">
        <v>2665</v>
      </c>
      <c r="B1291" s="1">
        <v>46216</v>
      </c>
      <c r="C1291" t="s">
        <v>59</v>
      </c>
      <c r="D1291" t="s">
        <v>2666</v>
      </c>
      <c r="E1291" t="s">
        <v>29</v>
      </c>
      <c r="F1291">
        <v>52</v>
      </c>
      <c r="G1291" t="s">
        <v>30</v>
      </c>
      <c r="H1291" t="s">
        <v>79</v>
      </c>
      <c r="I1291" t="s">
        <v>49</v>
      </c>
      <c r="J1291" t="s">
        <v>33</v>
      </c>
      <c r="K1291" t="s">
        <v>34</v>
      </c>
      <c r="L1291">
        <v>3</v>
      </c>
      <c r="M1291">
        <v>5</v>
      </c>
      <c r="N1291" t="s">
        <v>35</v>
      </c>
      <c r="O1291" t="s">
        <v>73</v>
      </c>
      <c r="P1291" t="s">
        <v>37</v>
      </c>
      <c r="Q1291">
        <v>20966.03</v>
      </c>
      <c r="R1291">
        <v>2686.73</v>
      </c>
      <c r="S1291">
        <v>4.3</v>
      </c>
      <c r="T1291" t="s">
        <v>92</v>
      </c>
      <c r="U1291" t="s">
        <v>87</v>
      </c>
      <c r="V1291" t="s">
        <v>40</v>
      </c>
      <c r="W1291" t="s">
        <v>56</v>
      </c>
      <c r="X1291" t="s">
        <v>57</v>
      </c>
      <c r="Y1291" t="s">
        <v>113</v>
      </c>
      <c r="Z1291" t="s">
        <v>84</v>
      </c>
      <c r="AA1291" s="9">
        <f>Table1[[#This Row],[Date]]</f>
        <v>46216</v>
      </c>
    </row>
    <row r="1292" spans="1:27" x14ac:dyDescent="0.25">
      <c r="A1292" t="s">
        <v>2667</v>
      </c>
      <c r="B1292" s="1">
        <v>46217</v>
      </c>
      <c r="C1292" t="s">
        <v>59</v>
      </c>
      <c r="D1292" t="s">
        <v>2668</v>
      </c>
      <c r="E1292" t="s">
        <v>69</v>
      </c>
      <c r="F1292">
        <v>32</v>
      </c>
      <c r="G1292" t="s">
        <v>30</v>
      </c>
      <c r="H1292" t="s">
        <v>4088</v>
      </c>
      <c r="I1292" t="s">
        <v>49</v>
      </c>
      <c r="J1292" t="s">
        <v>33</v>
      </c>
      <c r="K1292" t="s">
        <v>118</v>
      </c>
      <c r="L1292">
        <v>8</v>
      </c>
      <c r="M1292">
        <v>5</v>
      </c>
      <c r="N1292" t="s">
        <v>35</v>
      </c>
      <c r="O1292" t="s">
        <v>52</v>
      </c>
      <c r="P1292" t="s">
        <v>53</v>
      </c>
      <c r="Q1292">
        <v>33436.19</v>
      </c>
      <c r="R1292">
        <v>2310.3000000000002</v>
      </c>
      <c r="S1292">
        <v>2.2999999999999998</v>
      </c>
      <c r="T1292" t="s">
        <v>64</v>
      </c>
      <c r="U1292" t="s">
        <v>93</v>
      </c>
      <c r="V1292" t="s">
        <v>40</v>
      </c>
      <c r="W1292" t="s">
        <v>56</v>
      </c>
      <c r="X1292" t="s">
        <v>42</v>
      </c>
      <c r="Y1292" t="s">
        <v>66</v>
      </c>
      <c r="Z1292" t="s">
        <v>76</v>
      </c>
      <c r="AA1292" s="9">
        <f>Table1[[#This Row],[Date]]</f>
        <v>46217</v>
      </c>
    </row>
    <row r="1293" spans="1:27" x14ac:dyDescent="0.25">
      <c r="A1293" t="s">
        <v>2669</v>
      </c>
      <c r="B1293" s="1">
        <v>46218</v>
      </c>
      <c r="C1293" t="s">
        <v>59</v>
      </c>
      <c r="D1293" t="s">
        <v>2670</v>
      </c>
      <c r="E1293" t="s">
        <v>61</v>
      </c>
      <c r="F1293">
        <v>22</v>
      </c>
      <c r="G1293" t="s">
        <v>70</v>
      </c>
      <c r="H1293" t="s">
        <v>4087</v>
      </c>
      <c r="I1293" t="s">
        <v>32</v>
      </c>
      <c r="J1293" t="s">
        <v>33</v>
      </c>
      <c r="K1293" t="s">
        <v>71</v>
      </c>
      <c r="L1293">
        <v>6</v>
      </c>
      <c r="M1293">
        <v>4</v>
      </c>
      <c r="N1293" t="s">
        <v>72</v>
      </c>
      <c r="O1293" t="s">
        <v>52</v>
      </c>
      <c r="P1293" t="s">
        <v>37</v>
      </c>
      <c r="Q1293">
        <v>48414.98</v>
      </c>
      <c r="R1293">
        <v>924.49</v>
      </c>
      <c r="S1293">
        <v>2.4</v>
      </c>
      <c r="T1293" t="s">
        <v>64</v>
      </c>
      <c r="U1293" t="s">
        <v>87</v>
      </c>
      <c r="V1293" t="s">
        <v>83</v>
      </c>
      <c r="W1293" t="s">
        <v>101</v>
      </c>
      <c r="X1293" t="s">
        <v>57</v>
      </c>
      <c r="Y1293" t="s">
        <v>113</v>
      </c>
      <c r="Z1293" t="s">
        <v>4089</v>
      </c>
      <c r="AA1293" s="9">
        <f>Table1[[#This Row],[Date]]</f>
        <v>46218</v>
      </c>
    </row>
    <row r="1294" spans="1:27" x14ac:dyDescent="0.25">
      <c r="A1294" t="s">
        <v>2671</v>
      </c>
      <c r="B1294" s="1">
        <v>46219</v>
      </c>
      <c r="C1294" t="s">
        <v>45</v>
      </c>
      <c r="D1294" t="s">
        <v>2672</v>
      </c>
      <c r="E1294" t="s">
        <v>91</v>
      </c>
      <c r="F1294">
        <v>63</v>
      </c>
      <c r="G1294" t="s">
        <v>70</v>
      </c>
      <c r="H1294" t="s">
        <v>4088</v>
      </c>
      <c r="I1294" t="s">
        <v>49</v>
      </c>
      <c r="J1294" t="s">
        <v>33</v>
      </c>
      <c r="K1294" t="s">
        <v>118</v>
      </c>
      <c r="L1294">
        <v>7</v>
      </c>
      <c r="M1294">
        <v>1</v>
      </c>
      <c r="N1294" t="s">
        <v>80</v>
      </c>
      <c r="O1294" t="s">
        <v>73</v>
      </c>
      <c r="P1294" t="s">
        <v>63</v>
      </c>
      <c r="Q1294">
        <v>26987.64</v>
      </c>
      <c r="R1294">
        <v>1528.69</v>
      </c>
      <c r="S1294">
        <v>4</v>
      </c>
      <c r="T1294" t="s">
        <v>97</v>
      </c>
      <c r="U1294" t="s">
        <v>93</v>
      </c>
      <c r="V1294" t="s">
        <v>40</v>
      </c>
      <c r="W1294" t="s">
        <v>56</v>
      </c>
      <c r="X1294" t="s">
        <v>42</v>
      </c>
      <c r="Y1294" t="s">
        <v>4089</v>
      </c>
      <c r="Z1294" t="s">
        <v>88</v>
      </c>
      <c r="AA1294" s="9">
        <f>Table1[[#This Row],[Date]]</f>
        <v>46219</v>
      </c>
    </row>
    <row r="1295" spans="1:27" x14ac:dyDescent="0.25">
      <c r="A1295" t="s">
        <v>2673</v>
      </c>
      <c r="B1295" s="1">
        <v>46220</v>
      </c>
      <c r="C1295" t="s">
        <v>59</v>
      </c>
      <c r="D1295" t="s">
        <v>2674</v>
      </c>
      <c r="E1295" t="s">
        <v>61</v>
      </c>
      <c r="F1295">
        <v>67</v>
      </c>
      <c r="G1295" t="s">
        <v>30</v>
      </c>
      <c r="H1295" t="s">
        <v>48</v>
      </c>
      <c r="I1295" t="s">
        <v>49</v>
      </c>
      <c r="J1295" t="s">
        <v>33</v>
      </c>
      <c r="K1295" t="s">
        <v>50</v>
      </c>
      <c r="L1295">
        <v>5</v>
      </c>
      <c r="M1295">
        <v>4</v>
      </c>
      <c r="N1295" t="s">
        <v>80</v>
      </c>
      <c r="O1295" t="s">
        <v>73</v>
      </c>
      <c r="P1295" t="s">
        <v>53</v>
      </c>
      <c r="Q1295">
        <v>49383.21</v>
      </c>
      <c r="R1295">
        <v>3869.8</v>
      </c>
      <c r="S1295">
        <v>4.0999999999999996</v>
      </c>
      <c r="T1295" t="s">
        <v>92</v>
      </c>
      <c r="U1295" t="s">
        <v>93</v>
      </c>
      <c r="V1295" t="s">
        <v>40</v>
      </c>
      <c r="W1295" t="s">
        <v>41</v>
      </c>
      <c r="X1295" t="s">
        <v>57</v>
      </c>
      <c r="Y1295" t="s">
        <v>75</v>
      </c>
      <c r="Z1295" t="s">
        <v>94</v>
      </c>
      <c r="AA1295" s="9">
        <f>Table1[[#This Row],[Date]]</f>
        <v>46220</v>
      </c>
    </row>
    <row r="1296" spans="1:27" x14ac:dyDescent="0.25">
      <c r="A1296" t="s">
        <v>2675</v>
      </c>
      <c r="B1296" s="1">
        <v>46221</v>
      </c>
      <c r="C1296" t="s">
        <v>45</v>
      </c>
      <c r="D1296" t="s">
        <v>2676</v>
      </c>
      <c r="E1296" t="s">
        <v>91</v>
      </c>
      <c r="F1296">
        <v>65</v>
      </c>
      <c r="G1296" t="s">
        <v>70</v>
      </c>
      <c r="H1296" t="s">
        <v>48</v>
      </c>
      <c r="I1296" t="s">
        <v>49</v>
      </c>
      <c r="J1296" t="s">
        <v>33</v>
      </c>
      <c r="K1296" t="s">
        <v>50</v>
      </c>
      <c r="L1296">
        <v>9</v>
      </c>
      <c r="M1296">
        <v>5</v>
      </c>
      <c r="N1296" t="s">
        <v>72</v>
      </c>
      <c r="O1296" t="s">
        <v>36</v>
      </c>
      <c r="P1296" t="s">
        <v>53</v>
      </c>
      <c r="Q1296">
        <v>17205.72</v>
      </c>
      <c r="R1296">
        <v>2268.7399999999998</v>
      </c>
      <c r="S1296">
        <v>1.9</v>
      </c>
      <c r="T1296" t="s">
        <v>97</v>
      </c>
      <c r="U1296" t="s">
        <v>65</v>
      </c>
      <c r="V1296" t="s">
        <v>83</v>
      </c>
      <c r="W1296" t="s">
        <v>41</v>
      </c>
      <c r="X1296" t="s">
        <v>42</v>
      </c>
      <c r="Y1296" t="s">
        <v>4089</v>
      </c>
      <c r="Z1296" t="s">
        <v>4089</v>
      </c>
      <c r="AA1296" s="9">
        <f>Table1[[#This Row],[Date]]</f>
        <v>46221</v>
      </c>
    </row>
    <row r="1297" spans="1:27" x14ac:dyDescent="0.25">
      <c r="A1297" t="s">
        <v>2677</v>
      </c>
      <c r="B1297" s="1">
        <v>46222</v>
      </c>
      <c r="C1297" t="s">
        <v>103</v>
      </c>
      <c r="D1297" t="s">
        <v>2678</v>
      </c>
      <c r="E1297" t="s">
        <v>61</v>
      </c>
      <c r="F1297">
        <v>23</v>
      </c>
      <c r="G1297" t="s">
        <v>30</v>
      </c>
      <c r="H1297" t="s">
        <v>48</v>
      </c>
      <c r="I1297" t="s">
        <v>49</v>
      </c>
      <c r="J1297" t="s">
        <v>33</v>
      </c>
      <c r="K1297" t="s">
        <v>50</v>
      </c>
      <c r="L1297">
        <v>9</v>
      </c>
      <c r="M1297">
        <v>2</v>
      </c>
      <c r="N1297" t="s">
        <v>51</v>
      </c>
      <c r="O1297" t="s">
        <v>81</v>
      </c>
      <c r="P1297" t="s">
        <v>37</v>
      </c>
      <c r="Q1297">
        <v>4450.8</v>
      </c>
      <c r="R1297">
        <v>4411.3500000000004</v>
      </c>
      <c r="S1297">
        <v>4.9000000000000004</v>
      </c>
      <c r="T1297" t="s">
        <v>38</v>
      </c>
      <c r="U1297" t="s">
        <v>93</v>
      </c>
      <c r="V1297" t="s">
        <v>74</v>
      </c>
      <c r="W1297" t="s">
        <v>41</v>
      </c>
      <c r="X1297" t="s">
        <v>42</v>
      </c>
      <c r="Y1297" t="s">
        <v>43</v>
      </c>
      <c r="Z1297" t="s">
        <v>4089</v>
      </c>
      <c r="AA1297" s="9">
        <f>Table1[[#This Row],[Date]]</f>
        <v>46222</v>
      </c>
    </row>
    <row r="1298" spans="1:27" x14ac:dyDescent="0.25">
      <c r="A1298" t="s">
        <v>2679</v>
      </c>
      <c r="B1298" s="1">
        <v>46223</v>
      </c>
      <c r="C1298" t="s">
        <v>27</v>
      </c>
      <c r="D1298" t="s">
        <v>2680</v>
      </c>
      <c r="E1298" t="s">
        <v>47</v>
      </c>
      <c r="F1298">
        <v>42</v>
      </c>
      <c r="G1298" t="s">
        <v>70</v>
      </c>
      <c r="H1298" t="s">
        <v>31</v>
      </c>
      <c r="I1298" t="s">
        <v>32</v>
      </c>
      <c r="J1298" t="s">
        <v>33</v>
      </c>
      <c r="K1298" t="s">
        <v>100</v>
      </c>
      <c r="L1298">
        <v>13</v>
      </c>
      <c r="M1298">
        <v>1</v>
      </c>
      <c r="N1298" t="s">
        <v>80</v>
      </c>
      <c r="O1298" t="s">
        <v>52</v>
      </c>
      <c r="P1298" t="s">
        <v>53</v>
      </c>
      <c r="Q1298">
        <v>10786.17</v>
      </c>
      <c r="R1298">
        <v>739.56</v>
      </c>
      <c r="S1298">
        <v>1.3</v>
      </c>
      <c r="T1298" t="s">
        <v>54</v>
      </c>
      <c r="U1298" t="s">
        <v>87</v>
      </c>
      <c r="V1298" t="s">
        <v>83</v>
      </c>
      <c r="W1298" t="s">
        <v>56</v>
      </c>
      <c r="X1298" t="s">
        <v>57</v>
      </c>
      <c r="Y1298" t="s">
        <v>4089</v>
      </c>
      <c r="Z1298" t="s">
        <v>4089</v>
      </c>
      <c r="AA1298" s="9">
        <f>Table1[[#This Row],[Date]]</f>
        <v>46223</v>
      </c>
    </row>
    <row r="1299" spans="1:27" x14ac:dyDescent="0.25">
      <c r="A1299" t="s">
        <v>2681</v>
      </c>
      <c r="B1299" s="1">
        <v>46224</v>
      </c>
      <c r="C1299" t="s">
        <v>59</v>
      </c>
      <c r="D1299" t="s">
        <v>2682</v>
      </c>
      <c r="E1299" t="s">
        <v>91</v>
      </c>
      <c r="F1299">
        <v>63</v>
      </c>
      <c r="G1299" t="s">
        <v>70</v>
      </c>
      <c r="H1299" t="s">
        <v>4087</v>
      </c>
      <c r="I1299" t="s">
        <v>32</v>
      </c>
      <c r="J1299" t="s">
        <v>33</v>
      </c>
      <c r="K1299" t="s">
        <v>71</v>
      </c>
      <c r="L1299">
        <v>6</v>
      </c>
      <c r="M1299">
        <v>1</v>
      </c>
      <c r="N1299" t="s">
        <v>80</v>
      </c>
      <c r="O1299" t="s">
        <v>73</v>
      </c>
      <c r="P1299" t="s">
        <v>63</v>
      </c>
      <c r="Q1299">
        <v>21570.87</v>
      </c>
      <c r="R1299">
        <v>2541.7399999999998</v>
      </c>
      <c r="S1299">
        <v>1.3</v>
      </c>
      <c r="T1299" t="s">
        <v>54</v>
      </c>
      <c r="U1299" t="s">
        <v>39</v>
      </c>
      <c r="V1299" t="s">
        <v>55</v>
      </c>
      <c r="W1299" t="s">
        <v>41</v>
      </c>
      <c r="X1299" t="s">
        <v>57</v>
      </c>
      <c r="Y1299" t="s">
        <v>4089</v>
      </c>
      <c r="Z1299" t="s">
        <v>94</v>
      </c>
      <c r="AA1299" s="9">
        <f>Table1[[#This Row],[Date]]</f>
        <v>46224</v>
      </c>
    </row>
    <row r="1300" spans="1:27" x14ac:dyDescent="0.25">
      <c r="A1300" t="s">
        <v>2683</v>
      </c>
      <c r="B1300" s="1">
        <v>46225</v>
      </c>
      <c r="C1300" t="s">
        <v>59</v>
      </c>
      <c r="D1300" t="s">
        <v>2684</v>
      </c>
      <c r="E1300" t="s">
        <v>61</v>
      </c>
      <c r="F1300">
        <v>57</v>
      </c>
      <c r="G1300" t="s">
        <v>70</v>
      </c>
      <c r="H1300" t="s">
        <v>4087</v>
      </c>
      <c r="I1300" t="s">
        <v>32</v>
      </c>
      <c r="J1300" t="s">
        <v>33</v>
      </c>
      <c r="K1300" t="s">
        <v>71</v>
      </c>
      <c r="L1300">
        <v>13</v>
      </c>
      <c r="M1300">
        <v>3</v>
      </c>
      <c r="N1300" t="s">
        <v>51</v>
      </c>
      <c r="O1300" t="s">
        <v>73</v>
      </c>
      <c r="P1300" t="s">
        <v>82</v>
      </c>
      <c r="Q1300">
        <v>17867.689999999999</v>
      </c>
      <c r="R1300">
        <v>3234.83</v>
      </c>
      <c r="S1300">
        <v>3.4</v>
      </c>
      <c r="T1300" t="s">
        <v>97</v>
      </c>
      <c r="U1300" t="s">
        <v>93</v>
      </c>
      <c r="V1300" t="s">
        <v>83</v>
      </c>
      <c r="W1300" t="s">
        <v>56</v>
      </c>
      <c r="X1300" t="s">
        <v>57</v>
      </c>
      <c r="Y1300" t="s">
        <v>43</v>
      </c>
      <c r="Z1300" t="s">
        <v>76</v>
      </c>
      <c r="AA1300" s="9">
        <f>Table1[[#This Row],[Date]]</f>
        <v>46225</v>
      </c>
    </row>
    <row r="1301" spans="1:27" x14ac:dyDescent="0.25">
      <c r="A1301" t="s">
        <v>2685</v>
      </c>
      <c r="B1301" s="1">
        <v>46226</v>
      </c>
      <c r="C1301" t="s">
        <v>103</v>
      </c>
      <c r="D1301" t="s">
        <v>2686</v>
      </c>
      <c r="E1301" t="s">
        <v>69</v>
      </c>
      <c r="F1301">
        <v>46</v>
      </c>
      <c r="G1301" t="s">
        <v>70</v>
      </c>
      <c r="H1301" t="s">
        <v>31</v>
      </c>
      <c r="I1301" t="s">
        <v>32</v>
      </c>
      <c r="J1301" t="s">
        <v>33</v>
      </c>
      <c r="K1301" t="s">
        <v>100</v>
      </c>
      <c r="L1301">
        <v>7</v>
      </c>
      <c r="M1301">
        <v>2</v>
      </c>
      <c r="N1301" t="s">
        <v>51</v>
      </c>
      <c r="O1301" t="s">
        <v>73</v>
      </c>
      <c r="P1301" t="s">
        <v>63</v>
      </c>
      <c r="Q1301">
        <v>7561.54</v>
      </c>
      <c r="R1301">
        <v>2584.2399999999998</v>
      </c>
      <c r="S1301">
        <v>3.9</v>
      </c>
      <c r="T1301" t="s">
        <v>92</v>
      </c>
      <c r="U1301" t="s">
        <v>65</v>
      </c>
      <c r="V1301" t="s">
        <v>83</v>
      </c>
      <c r="W1301" t="s">
        <v>56</v>
      </c>
      <c r="X1301" t="s">
        <v>42</v>
      </c>
      <c r="Y1301" t="s">
        <v>43</v>
      </c>
      <c r="Z1301" t="s">
        <v>88</v>
      </c>
      <c r="AA1301" s="9">
        <f>Table1[[#This Row],[Date]]</f>
        <v>46226</v>
      </c>
    </row>
    <row r="1302" spans="1:27" x14ac:dyDescent="0.25">
      <c r="A1302" t="s">
        <v>2687</v>
      </c>
      <c r="B1302" s="1">
        <v>46227</v>
      </c>
      <c r="C1302" t="s">
        <v>27</v>
      </c>
      <c r="D1302" t="s">
        <v>2688</v>
      </c>
      <c r="E1302" t="s">
        <v>47</v>
      </c>
      <c r="F1302">
        <v>24</v>
      </c>
      <c r="G1302" t="s">
        <v>30</v>
      </c>
      <c r="H1302" t="s">
        <v>79</v>
      </c>
      <c r="I1302" t="s">
        <v>49</v>
      </c>
      <c r="J1302" t="s">
        <v>33</v>
      </c>
      <c r="K1302" t="s">
        <v>34</v>
      </c>
      <c r="L1302">
        <v>4</v>
      </c>
      <c r="M1302">
        <v>2</v>
      </c>
      <c r="N1302" t="s">
        <v>72</v>
      </c>
      <c r="O1302" t="s">
        <v>52</v>
      </c>
      <c r="P1302" t="s">
        <v>82</v>
      </c>
      <c r="Q1302">
        <v>23335.03</v>
      </c>
      <c r="R1302">
        <v>4446.13</v>
      </c>
      <c r="S1302">
        <v>4.8</v>
      </c>
      <c r="T1302" t="s">
        <v>38</v>
      </c>
      <c r="U1302" t="s">
        <v>87</v>
      </c>
      <c r="V1302" t="s">
        <v>74</v>
      </c>
      <c r="W1302" t="s">
        <v>56</v>
      </c>
      <c r="X1302" t="s">
        <v>42</v>
      </c>
      <c r="Y1302" t="s">
        <v>75</v>
      </c>
      <c r="Z1302" t="s">
        <v>88</v>
      </c>
      <c r="AA1302" s="9">
        <f>Table1[[#This Row],[Date]]</f>
        <v>46227</v>
      </c>
    </row>
    <row r="1303" spans="1:27" x14ac:dyDescent="0.25">
      <c r="A1303" t="s">
        <v>2689</v>
      </c>
      <c r="B1303" s="1">
        <v>46228</v>
      </c>
      <c r="C1303" t="s">
        <v>45</v>
      </c>
      <c r="D1303" t="s">
        <v>2690</v>
      </c>
      <c r="E1303" t="s">
        <v>47</v>
      </c>
      <c r="F1303">
        <v>57</v>
      </c>
      <c r="G1303" t="s">
        <v>62</v>
      </c>
      <c r="H1303" t="s">
        <v>48</v>
      </c>
      <c r="I1303" t="s">
        <v>49</v>
      </c>
      <c r="J1303" t="s">
        <v>33</v>
      </c>
      <c r="K1303" t="s">
        <v>50</v>
      </c>
      <c r="L1303">
        <v>2</v>
      </c>
      <c r="M1303">
        <v>4</v>
      </c>
      <c r="N1303" t="s">
        <v>72</v>
      </c>
      <c r="O1303" t="s">
        <v>36</v>
      </c>
      <c r="P1303" t="s">
        <v>63</v>
      </c>
      <c r="Q1303">
        <v>18891.439999999999</v>
      </c>
      <c r="R1303">
        <v>4947.82</v>
      </c>
      <c r="S1303">
        <v>2.6</v>
      </c>
      <c r="T1303" t="s">
        <v>97</v>
      </c>
      <c r="U1303" t="s">
        <v>65</v>
      </c>
      <c r="V1303" t="s">
        <v>74</v>
      </c>
      <c r="W1303" t="s">
        <v>101</v>
      </c>
      <c r="X1303" t="s">
        <v>57</v>
      </c>
      <c r="Y1303" t="s">
        <v>75</v>
      </c>
      <c r="Z1303" t="s">
        <v>88</v>
      </c>
      <c r="AA1303" s="9">
        <f>Table1[[#This Row],[Date]]</f>
        <v>46228</v>
      </c>
    </row>
    <row r="1304" spans="1:27" x14ac:dyDescent="0.25">
      <c r="A1304" t="s">
        <v>2691</v>
      </c>
      <c r="B1304" s="1">
        <v>46229</v>
      </c>
      <c r="C1304" t="s">
        <v>27</v>
      </c>
      <c r="D1304" t="s">
        <v>2692</v>
      </c>
      <c r="E1304" t="s">
        <v>69</v>
      </c>
      <c r="F1304">
        <v>30</v>
      </c>
      <c r="G1304" t="s">
        <v>70</v>
      </c>
      <c r="H1304" t="s">
        <v>48</v>
      </c>
      <c r="I1304" t="s">
        <v>49</v>
      </c>
      <c r="J1304" t="s">
        <v>33</v>
      </c>
      <c r="K1304" t="s">
        <v>50</v>
      </c>
      <c r="L1304">
        <v>10</v>
      </c>
      <c r="M1304">
        <v>1</v>
      </c>
      <c r="N1304" t="s">
        <v>72</v>
      </c>
      <c r="O1304" t="s">
        <v>81</v>
      </c>
      <c r="P1304" t="s">
        <v>63</v>
      </c>
      <c r="Q1304">
        <v>8763.1</v>
      </c>
      <c r="R1304">
        <v>579.16999999999996</v>
      </c>
      <c r="S1304">
        <v>1.1000000000000001</v>
      </c>
      <c r="T1304" t="s">
        <v>97</v>
      </c>
      <c r="U1304" t="s">
        <v>93</v>
      </c>
      <c r="V1304" t="s">
        <v>40</v>
      </c>
      <c r="W1304" t="s">
        <v>41</v>
      </c>
      <c r="X1304" t="s">
        <v>42</v>
      </c>
      <c r="Y1304" t="s">
        <v>66</v>
      </c>
      <c r="Z1304" t="s">
        <v>76</v>
      </c>
      <c r="AA1304" s="9">
        <f>Table1[[#This Row],[Date]]</f>
        <v>46229</v>
      </c>
    </row>
    <row r="1305" spans="1:27" x14ac:dyDescent="0.25">
      <c r="A1305" t="s">
        <v>2693</v>
      </c>
      <c r="B1305" s="1">
        <v>46230</v>
      </c>
      <c r="C1305" t="s">
        <v>103</v>
      </c>
      <c r="D1305" t="s">
        <v>2694</v>
      </c>
      <c r="E1305" t="s">
        <v>61</v>
      </c>
      <c r="F1305">
        <v>55</v>
      </c>
      <c r="G1305" t="s">
        <v>30</v>
      </c>
      <c r="H1305" t="s">
        <v>79</v>
      </c>
      <c r="I1305" t="s">
        <v>49</v>
      </c>
      <c r="J1305" t="s">
        <v>33</v>
      </c>
      <c r="K1305" t="s">
        <v>34</v>
      </c>
      <c r="L1305">
        <v>10</v>
      </c>
      <c r="M1305">
        <v>4</v>
      </c>
      <c r="N1305" t="s">
        <v>80</v>
      </c>
      <c r="O1305" t="s">
        <v>52</v>
      </c>
      <c r="P1305" t="s">
        <v>53</v>
      </c>
      <c r="Q1305">
        <v>16917.509999999998</v>
      </c>
      <c r="R1305">
        <v>649.77</v>
      </c>
      <c r="S1305">
        <v>3.4</v>
      </c>
      <c r="T1305" t="s">
        <v>64</v>
      </c>
      <c r="U1305" t="s">
        <v>93</v>
      </c>
      <c r="V1305" t="s">
        <v>83</v>
      </c>
      <c r="W1305" t="s">
        <v>56</v>
      </c>
      <c r="X1305" t="s">
        <v>57</v>
      </c>
      <c r="Y1305" t="s">
        <v>113</v>
      </c>
      <c r="Z1305" t="s">
        <v>84</v>
      </c>
      <c r="AA1305" s="9">
        <f>Table1[[#This Row],[Date]]</f>
        <v>46230</v>
      </c>
    </row>
    <row r="1306" spans="1:27" x14ac:dyDescent="0.25">
      <c r="A1306" t="s">
        <v>2695</v>
      </c>
      <c r="B1306" s="1">
        <v>46231</v>
      </c>
      <c r="C1306" t="s">
        <v>103</v>
      </c>
      <c r="D1306" t="s">
        <v>2696</v>
      </c>
      <c r="E1306" t="s">
        <v>29</v>
      </c>
      <c r="F1306">
        <v>35</v>
      </c>
      <c r="G1306" t="s">
        <v>30</v>
      </c>
      <c r="H1306" t="s">
        <v>4088</v>
      </c>
      <c r="I1306" t="s">
        <v>49</v>
      </c>
      <c r="J1306" t="s">
        <v>33</v>
      </c>
      <c r="K1306" t="s">
        <v>118</v>
      </c>
      <c r="L1306">
        <v>4</v>
      </c>
      <c r="M1306">
        <v>2</v>
      </c>
      <c r="N1306" t="s">
        <v>72</v>
      </c>
      <c r="O1306" t="s">
        <v>36</v>
      </c>
      <c r="P1306" t="s">
        <v>63</v>
      </c>
      <c r="Q1306">
        <v>44662.49</v>
      </c>
      <c r="R1306">
        <v>651.62</v>
      </c>
      <c r="S1306">
        <v>2.2000000000000002</v>
      </c>
      <c r="T1306" t="s">
        <v>97</v>
      </c>
      <c r="U1306" t="s">
        <v>93</v>
      </c>
      <c r="V1306" t="s">
        <v>74</v>
      </c>
      <c r="W1306" t="s">
        <v>41</v>
      </c>
      <c r="X1306" t="s">
        <v>42</v>
      </c>
      <c r="Y1306" t="s">
        <v>43</v>
      </c>
      <c r="Z1306" t="s">
        <v>84</v>
      </c>
      <c r="AA1306" s="9">
        <f>Table1[[#This Row],[Date]]</f>
        <v>46231</v>
      </c>
    </row>
    <row r="1307" spans="1:27" x14ac:dyDescent="0.25">
      <c r="A1307" t="s">
        <v>2697</v>
      </c>
      <c r="B1307" s="1">
        <v>46232</v>
      </c>
      <c r="C1307" t="s">
        <v>27</v>
      </c>
      <c r="D1307" t="s">
        <v>2698</v>
      </c>
      <c r="E1307" t="s">
        <v>69</v>
      </c>
      <c r="F1307">
        <v>19</v>
      </c>
      <c r="G1307" t="s">
        <v>70</v>
      </c>
      <c r="H1307" t="s">
        <v>4088</v>
      </c>
      <c r="I1307" t="s">
        <v>49</v>
      </c>
      <c r="J1307" t="s">
        <v>33</v>
      </c>
      <c r="K1307" t="s">
        <v>118</v>
      </c>
      <c r="L1307">
        <v>5</v>
      </c>
      <c r="M1307">
        <v>3</v>
      </c>
      <c r="N1307" t="s">
        <v>80</v>
      </c>
      <c r="O1307" t="s">
        <v>52</v>
      </c>
      <c r="P1307" t="s">
        <v>37</v>
      </c>
      <c r="Q1307">
        <v>17196.3</v>
      </c>
      <c r="R1307">
        <v>3405.89</v>
      </c>
      <c r="S1307">
        <v>2.7</v>
      </c>
      <c r="T1307" t="s">
        <v>97</v>
      </c>
      <c r="U1307" t="s">
        <v>93</v>
      </c>
      <c r="V1307" t="s">
        <v>55</v>
      </c>
      <c r="W1307" t="s">
        <v>41</v>
      </c>
      <c r="X1307" t="s">
        <v>42</v>
      </c>
      <c r="Y1307" t="s">
        <v>4089</v>
      </c>
      <c r="Z1307" t="s">
        <v>88</v>
      </c>
      <c r="AA1307" s="9">
        <f>Table1[[#This Row],[Date]]</f>
        <v>46232</v>
      </c>
    </row>
    <row r="1308" spans="1:27" x14ac:dyDescent="0.25">
      <c r="A1308" t="s">
        <v>2699</v>
      </c>
      <c r="B1308" s="1">
        <v>46233</v>
      </c>
      <c r="C1308" t="s">
        <v>45</v>
      </c>
      <c r="D1308" t="s">
        <v>2700</v>
      </c>
      <c r="E1308" t="s">
        <v>61</v>
      </c>
      <c r="F1308">
        <v>25</v>
      </c>
      <c r="G1308" t="s">
        <v>62</v>
      </c>
      <c r="H1308" t="s">
        <v>4087</v>
      </c>
      <c r="I1308" t="s">
        <v>32</v>
      </c>
      <c r="J1308" t="s">
        <v>33</v>
      </c>
      <c r="K1308" t="s">
        <v>71</v>
      </c>
      <c r="L1308">
        <v>14</v>
      </c>
      <c r="M1308">
        <v>1</v>
      </c>
      <c r="N1308" t="s">
        <v>35</v>
      </c>
      <c r="O1308" t="s">
        <v>52</v>
      </c>
      <c r="P1308" t="s">
        <v>37</v>
      </c>
      <c r="Q1308">
        <v>36555.9</v>
      </c>
      <c r="R1308">
        <v>1863.38</v>
      </c>
      <c r="S1308">
        <v>3</v>
      </c>
      <c r="T1308" t="s">
        <v>64</v>
      </c>
      <c r="U1308" t="s">
        <v>87</v>
      </c>
      <c r="V1308" t="s">
        <v>40</v>
      </c>
      <c r="W1308" t="s">
        <v>101</v>
      </c>
      <c r="X1308" t="s">
        <v>42</v>
      </c>
      <c r="Y1308" t="s">
        <v>4089</v>
      </c>
      <c r="Z1308" t="s">
        <v>4089</v>
      </c>
      <c r="AA1308" s="9">
        <f>Table1[[#This Row],[Date]]</f>
        <v>46233</v>
      </c>
    </row>
    <row r="1309" spans="1:27" x14ac:dyDescent="0.25">
      <c r="A1309" t="s">
        <v>2701</v>
      </c>
      <c r="B1309" s="1">
        <v>46234</v>
      </c>
      <c r="C1309" t="s">
        <v>45</v>
      </c>
      <c r="D1309" t="s">
        <v>2702</v>
      </c>
      <c r="E1309" t="s">
        <v>69</v>
      </c>
      <c r="F1309">
        <v>28</v>
      </c>
      <c r="G1309" t="s">
        <v>70</v>
      </c>
      <c r="H1309" t="s">
        <v>31</v>
      </c>
      <c r="I1309" t="s">
        <v>32</v>
      </c>
      <c r="J1309" t="s">
        <v>33</v>
      </c>
      <c r="K1309" t="s">
        <v>100</v>
      </c>
      <c r="L1309">
        <v>8</v>
      </c>
      <c r="M1309">
        <v>2</v>
      </c>
      <c r="N1309" t="s">
        <v>51</v>
      </c>
      <c r="O1309" t="s">
        <v>73</v>
      </c>
      <c r="P1309" t="s">
        <v>37</v>
      </c>
      <c r="Q1309">
        <v>31766.21</v>
      </c>
      <c r="R1309">
        <v>3666.57</v>
      </c>
      <c r="S1309">
        <v>1.3</v>
      </c>
      <c r="T1309" t="s">
        <v>54</v>
      </c>
      <c r="U1309" t="s">
        <v>39</v>
      </c>
      <c r="V1309" t="s">
        <v>83</v>
      </c>
      <c r="W1309" t="s">
        <v>41</v>
      </c>
      <c r="X1309" t="s">
        <v>57</v>
      </c>
      <c r="Y1309" t="s">
        <v>75</v>
      </c>
      <c r="Z1309" t="s">
        <v>4089</v>
      </c>
      <c r="AA1309" s="9">
        <f>Table1[[#This Row],[Date]]</f>
        <v>46234</v>
      </c>
    </row>
    <row r="1310" spans="1:27" x14ac:dyDescent="0.25">
      <c r="A1310" t="s">
        <v>2703</v>
      </c>
      <c r="B1310" s="1">
        <v>46235</v>
      </c>
      <c r="C1310" t="s">
        <v>59</v>
      </c>
      <c r="D1310" t="s">
        <v>2704</v>
      </c>
      <c r="E1310" t="s">
        <v>69</v>
      </c>
      <c r="F1310">
        <v>50</v>
      </c>
      <c r="G1310" t="s">
        <v>30</v>
      </c>
      <c r="H1310" t="s">
        <v>4087</v>
      </c>
      <c r="I1310" t="s">
        <v>32</v>
      </c>
      <c r="J1310" t="s">
        <v>33</v>
      </c>
      <c r="K1310" t="s">
        <v>71</v>
      </c>
      <c r="L1310">
        <v>3</v>
      </c>
      <c r="M1310">
        <v>3</v>
      </c>
      <c r="N1310" t="s">
        <v>51</v>
      </c>
      <c r="O1310" t="s">
        <v>36</v>
      </c>
      <c r="P1310" t="s">
        <v>37</v>
      </c>
      <c r="Q1310">
        <v>23077.51</v>
      </c>
      <c r="R1310">
        <v>2027.36</v>
      </c>
      <c r="S1310">
        <v>2.9</v>
      </c>
      <c r="T1310" t="s">
        <v>64</v>
      </c>
      <c r="U1310" t="s">
        <v>93</v>
      </c>
      <c r="V1310" t="s">
        <v>55</v>
      </c>
      <c r="W1310" t="s">
        <v>56</v>
      </c>
      <c r="X1310" t="s">
        <v>42</v>
      </c>
      <c r="Y1310" t="s">
        <v>113</v>
      </c>
      <c r="Z1310" t="s">
        <v>94</v>
      </c>
      <c r="AA1310" s="9">
        <f>Table1[[#This Row],[Date]]</f>
        <v>46235</v>
      </c>
    </row>
    <row r="1311" spans="1:27" x14ac:dyDescent="0.25">
      <c r="A1311" t="s">
        <v>2705</v>
      </c>
      <c r="B1311" s="1">
        <v>46236</v>
      </c>
      <c r="C1311" t="s">
        <v>45</v>
      </c>
      <c r="D1311" t="s">
        <v>2706</v>
      </c>
      <c r="E1311" t="s">
        <v>91</v>
      </c>
      <c r="F1311">
        <v>55</v>
      </c>
      <c r="G1311" t="s">
        <v>62</v>
      </c>
      <c r="H1311" t="s">
        <v>4088</v>
      </c>
      <c r="I1311" t="s">
        <v>49</v>
      </c>
      <c r="J1311" t="s">
        <v>33</v>
      </c>
      <c r="K1311" t="s">
        <v>118</v>
      </c>
      <c r="L1311">
        <v>13</v>
      </c>
      <c r="M1311">
        <v>5</v>
      </c>
      <c r="N1311" t="s">
        <v>35</v>
      </c>
      <c r="O1311" t="s">
        <v>73</v>
      </c>
      <c r="P1311" t="s">
        <v>53</v>
      </c>
      <c r="Q1311">
        <v>14234.2</v>
      </c>
      <c r="R1311">
        <v>3138.03</v>
      </c>
      <c r="S1311">
        <v>2.7</v>
      </c>
      <c r="T1311" t="s">
        <v>64</v>
      </c>
      <c r="U1311" t="s">
        <v>65</v>
      </c>
      <c r="V1311" t="s">
        <v>74</v>
      </c>
      <c r="W1311" t="s">
        <v>56</v>
      </c>
      <c r="X1311" t="s">
        <v>42</v>
      </c>
      <c r="Y1311" t="s">
        <v>43</v>
      </c>
      <c r="Z1311" t="s">
        <v>84</v>
      </c>
      <c r="AA1311" s="9">
        <f>Table1[[#This Row],[Date]]</f>
        <v>46236</v>
      </c>
    </row>
    <row r="1312" spans="1:27" x14ac:dyDescent="0.25">
      <c r="A1312" t="s">
        <v>2707</v>
      </c>
      <c r="B1312" s="1">
        <v>46237</v>
      </c>
      <c r="C1312" t="s">
        <v>27</v>
      </c>
      <c r="D1312" t="s">
        <v>2708</v>
      </c>
      <c r="E1312" t="s">
        <v>61</v>
      </c>
      <c r="F1312">
        <v>65</v>
      </c>
      <c r="G1312" t="s">
        <v>30</v>
      </c>
      <c r="H1312" t="s">
        <v>79</v>
      </c>
      <c r="I1312" t="s">
        <v>49</v>
      </c>
      <c r="J1312" t="s">
        <v>33</v>
      </c>
      <c r="K1312" t="s">
        <v>34</v>
      </c>
      <c r="L1312">
        <v>4</v>
      </c>
      <c r="M1312">
        <v>2</v>
      </c>
      <c r="N1312" t="s">
        <v>72</v>
      </c>
      <c r="O1312" t="s">
        <v>73</v>
      </c>
      <c r="P1312" t="s">
        <v>37</v>
      </c>
      <c r="Q1312">
        <v>20343.689999999999</v>
      </c>
      <c r="R1312">
        <v>3849.29</v>
      </c>
      <c r="S1312">
        <v>3.9</v>
      </c>
      <c r="T1312" t="s">
        <v>92</v>
      </c>
      <c r="U1312" t="s">
        <v>87</v>
      </c>
      <c r="V1312" t="s">
        <v>40</v>
      </c>
      <c r="W1312" t="s">
        <v>41</v>
      </c>
      <c r="X1312" t="s">
        <v>42</v>
      </c>
      <c r="Y1312" t="s">
        <v>75</v>
      </c>
      <c r="Z1312" t="s">
        <v>4089</v>
      </c>
      <c r="AA1312" s="9">
        <f>Table1[[#This Row],[Date]]</f>
        <v>46237</v>
      </c>
    </row>
    <row r="1313" spans="1:27" x14ac:dyDescent="0.25">
      <c r="A1313" t="s">
        <v>2709</v>
      </c>
      <c r="B1313" s="1">
        <v>46238</v>
      </c>
      <c r="C1313" t="s">
        <v>103</v>
      </c>
      <c r="D1313" t="s">
        <v>2710</v>
      </c>
      <c r="E1313" t="s">
        <v>29</v>
      </c>
      <c r="F1313">
        <v>44</v>
      </c>
      <c r="G1313" t="s">
        <v>70</v>
      </c>
      <c r="H1313" t="s">
        <v>4087</v>
      </c>
      <c r="I1313" t="s">
        <v>32</v>
      </c>
      <c r="J1313" t="s">
        <v>33</v>
      </c>
      <c r="K1313" t="s">
        <v>71</v>
      </c>
      <c r="L1313">
        <v>7</v>
      </c>
      <c r="M1313">
        <v>5</v>
      </c>
      <c r="N1313" t="s">
        <v>80</v>
      </c>
      <c r="O1313" t="s">
        <v>36</v>
      </c>
      <c r="P1313" t="s">
        <v>63</v>
      </c>
      <c r="Q1313">
        <v>30829.040000000001</v>
      </c>
      <c r="R1313">
        <v>2741.08</v>
      </c>
      <c r="S1313">
        <v>3.6</v>
      </c>
      <c r="T1313" t="s">
        <v>92</v>
      </c>
      <c r="U1313" t="s">
        <v>87</v>
      </c>
      <c r="V1313" t="s">
        <v>55</v>
      </c>
      <c r="W1313" t="s">
        <v>41</v>
      </c>
      <c r="X1313" t="s">
        <v>42</v>
      </c>
      <c r="Y1313" t="s">
        <v>113</v>
      </c>
      <c r="Z1313" t="s">
        <v>88</v>
      </c>
      <c r="AA1313" s="9">
        <f>Table1[[#This Row],[Date]]</f>
        <v>46238</v>
      </c>
    </row>
    <row r="1314" spans="1:27" x14ac:dyDescent="0.25">
      <c r="A1314" t="s">
        <v>2711</v>
      </c>
      <c r="B1314" s="1">
        <v>46239</v>
      </c>
      <c r="C1314" t="s">
        <v>59</v>
      </c>
      <c r="D1314" t="s">
        <v>2712</v>
      </c>
      <c r="E1314" t="s">
        <v>91</v>
      </c>
      <c r="F1314">
        <v>37</v>
      </c>
      <c r="G1314" t="s">
        <v>62</v>
      </c>
      <c r="H1314" t="s">
        <v>48</v>
      </c>
      <c r="I1314" t="s">
        <v>49</v>
      </c>
      <c r="J1314" t="s">
        <v>33</v>
      </c>
      <c r="K1314" t="s">
        <v>50</v>
      </c>
      <c r="L1314">
        <v>12</v>
      </c>
      <c r="M1314">
        <v>4</v>
      </c>
      <c r="N1314" t="s">
        <v>80</v>
      </c>
      <c r="O1314" t="s">
        <v>73</v>
      </c>
      <c r="P1314" t="s">
        <v>37</v>
      </c>
      <c r="Q1314">
        <v>19485.400000000001</v>
      </c>
      <c r="R1314">
        <v>2697.52</v>
      </c>
      <c r="S1314">
        <v>1.7</v>
      </c>
      <c r="T1314" t="s">
        <v>54</v>
      </c>
      <c r="U1314" t="s">
        <v>87</v>
      </c>
      <c r="V1314" t="s">
        <v>83</v>
      </c>
      <c r="W1314" t="s">
        <v>101</v>
      </c>
      <c r="X1314" t="s">
        <v>57</v>
      </c>
      <c r="Y1314" t="s">
        <v>43</v>
      </c>
      <c r="Z1314" t="s">
        <v>94</v>
      </c>
      <c r="AA1314" s="9">
        <f>Table1[[#This Row],[Date]]</f>
        <v>46239</v>
      </c>
    </row>
    <row r="1315" spans="1:27" x14ac:dyDescent="0.25">
      <c r="A1315" t="s">
        <v>2713</v>
      </c>
      <c r="B1315" s="1">
        <v>46240</v>
      </c>
      <c r="C1315" t="s">
        <v>59</v>
      </c>
      <c r="D1315" t="s">
        <v>2714</v>
      </c>
      <c r="E1315" t="s">
        <v>69</v>
      </c>
      <c r="F1315">
        <v>29</v>
      </c>
      <c r="G1315" t="s">
        <v>30</v>
      </c>
      <c r="H1315" t="s">
        <v>48</v>
      </c>
      <c r="I1315" t="s">
        <v>49</v>
      </c>
      <c r="J1315" t="s">
        <v>33</v>
      </c>
      <c r="K1315" t="s">
        <v>50</v>
      </c>
      <c r="L1315">
        <v>9</v>
      </c>
      <c r="M1315">
        <v>5</v>
      </c>
      <c r="N1315" t="s">
        <v>80</v>
      </c>
      <c r="O1315" t="s">
        <v>73</v>
      </c>
      <c r="P1315" t="s">
        <v>53</v>
      </c>
      <c r="Q1315">
        <v>13100.13</v>
      </c>
      <c r="R1315">
        <v>441.17</v>
      </c>
      <c r="S1315">
        <v>1.8</v>
      </c>
      <c r="T1315" t="s">
        <v>54</v>
      </c>
      <c r="U1315" t="s">
        <v>65</v>
      </c>
      <c r="V1315" t="s">
        <v>55</v>
      </c>
      <c r="W1315" t="s">
        <v>56</v>
      </c>
      <c r="X1315" t="s">
        <v>42</v>
      </c>
      <c r="Y1315" t="s">
        <v>4089</v>
      </c>
      <c r="Z1315" t="s">
        <v>84</v>
      </c>
      <c r="AA1315" s="9">
        <f>Table1[[#This Row],[Date]]</f>
        <v>46240</v>
      </c>
    </row>
    <row r="1316" spans="1:27" x14ac:dyDescent="0.25">
      <c r="A1316" t="s">
        <v>2715</v>
      </c>
      <c r="B1316" s="1">
        <v>46241</v>
      </c>
      <c r="C1316" t="s">
        <v>103</v>
      </c>
      <c r="D1316" t="s">
        <v>2716</v>
      </c>
      <c r="E1316" t="s">
        <v>69</v>
      </c>
      <c r="F1316">
        <v>60</v>
      </c>
      <c r="G1316" t="s">
        <v>30</v>
      </c>
      <c r="H1316" t="s">
        <v>79</v>
      </c>
      <c r="I1316" t="s">
        <v>49</v>
      </c>
      <c r="J1316" t="s">
        <v>33</v>
      </c>
      <c r="K1316" t="s">
        <v>34</v>
      </c>
      <c r="L1316">
        <v>2</v>
      </c>
      <c r="M1316">
        <v>2</v>
      </c>
      <c r="N1316" t="s">
        <v>51</v>
      </c>
      <c r="O1316" t="s">
        <v>81</v>
      </c>
      <c r="P1316" t="s">
        <v>82</v>
      </c>
      <c r="Q1316">
        <v>8473.75</v>
      </c>
      <c r="R1316">
        <v>2053.91</v>
      </c>
      <c r="S1316">
        <v>2</v>
      </c>
      <c r="T1316" t="s">
        <v>64</v>
      </c>
      <c r="U1316" t="s">
        <v>39</v>
      </c>
      <c r="V1316" t="s">
        <v>40</v>
      </c>
      <c r="W1316" t="s">
        <v>41</v>
      </c>
      <c r="X1316" t="s">
        <v>42</v>
      </c>
      <c r="Y1316" t="s">
        <v>4089</v>
      </c>
      <c r="Z1316" t="s">
        <v>94</v>
      </c>
      <c r="AA1316" s="9">
        <f>Table1[[#This Row],[Date]]</f>
        <v>46241</v>
      </c>
    </row>
    <row r="1317" spans="1:27" x14ac:dyDescent="0.25">
      <c r="A1317" t="s">
        <v>2717</v>
      </c>
      <c r="B1317" s="1">
        <v>46242</v>
      </c>
      <c r="C1317" t="s">
        <v>45</v>
      </c>
      <c r="D1317" t="s">
        <v>2718</v>
      </c>
      <c r="E1317" t="s">
        <v>69</v>
      </c>
      <c r="F1317">
        <v>48</v>
      </c>
      <c r="G1317" t="s">
        <v>30</v>
      </c>
      <c r="H1317" t="s">
        <v>4088</v>
      </c>
      <c r="I1317" t="s">
        <v>49</v>
      </c>
      <c r="J1317" t="s">
        <v>33</v>
      </c>
      <c r="K1317" t="s">
        <v>118</v>
      </c>
      <c r="L1317">
        <v>5</v>
      </c>
      <c r="M1317">
        <v>5</v>
      </c>
      <c r="N1317" t="s">
        <v>72</v>
      </c>
      <c r="O1317" t="s">
        <v>36</v>
      </c>
      <c r="P1317" t="s">
        <v>63</v>
      </c>
      <c r="Q1317">
        <v>44349.05</v>
      </c>
      <c r="R1317">
        <v>2728.89</v>
      </c>
      <c r="S1317">
        <v>1.7</v>
      </c>
      <c r="T1317" t="s">
        <v>54</v>
      </c>
      <c r="U1317" t="s">
        <v>65</v>
      </c>
      <c r="V1317" t="s">
        <v>83</v>
      </c>
      <c r="W1317" t="s">
        <v>41</v>
      </c>
      <c r="X1317" t="s">
        <v>42</v>
      </c>
      <c r="Y1317" t="s">
        <v>75</v>
      </c>
      <c r="Z1317" t="s">
        <v>4089</v>
      </c>
      <c r="AA1317" s="9">
        <f>Table1[[#This Row],[Date]]</f>
        <v>46242</v>
      </c>
    </row>
    <row r="1318" spans="1:27" x14ac:dyDescent="0.25">
      <c r="A1318" t="s">
        <v>2719</v>
      </c>
      <c r="B1318" s="1">
        <v>46243</v>
      </c>
      <c r="C1318" t="s">
        <v>103</v>
      </c>
      <c r="D1318" t="s">
        <v>2720</v>
      </c>
      <c r="E1318" t="s">
        <v>61</v>
      </c>
      <c r="F1318">
        <v>44</v>
      </c>
      <c r="G1318" t="s">
        <v>70</v>
      </c>
      <c r="H1318" t="s">
        <v>48</v>
      </c>
      <c r="I1318" t="s">
        <v>49</v>
      </c>
      <c r="J1318" t="s">
        <v>33</v>
      </c>
      <c r="K1318" t="s">
        <v>50</v>
      </c>
      <c r="L1318">
        <v>2</v>
      </c>
      <c r="M1318">
        <v>1</v>
      </c>
      <c r="N1318" t="s">
        <v>80</v>
      </c>
      <c r="O1318" t="s">
        <v>36</v>
      </c>
      <c r="P1318" t="s">
        <v>63</v>
      </c>
      <c r="Q1318">
        <v>23694.71</v>
      </c>
      <c r="R1318">
        <v>2309.9</v>
      </c>
      <c r="S1318">
        <v>3.6</v>
      </c>
      <c r="T1318" t="s">
        <v>97</v>
      </c>
      <c r="U1318" t="s">
        <v>65</v>
      </c>
      <c r="V1318" t="s">
        <v>83</v>
      </c>
      <c r="W1318" t="s">
        <v>56</v>
      </c>
      <c r="X1318" t="s">
        <v>42</v>
      </c>
      <c r="Y1318" t="s">
        <v>113</v>
      </c>
      <c r="Z1318" t="s">
        <v>88</v>
      </c>
      <c r="AA1318" s="9">
        <f>Table1[[#This Row],[Date]]</f>
        <v>46243</v>
      </c>
    </row>
    <row r="1319" spans="1:27" x14ac:dyDescent="0.25">
      <c r="A1319" t="s">
        <v>2721</v>
      </c>
      <c r="B1319" s="1">
        <v>46244</v>
      </c>
      <c r="C1319" t="s">
        <v>45</v>
      </c>
      <c r="D1319" t="s">
        <v>2722</v>
      </c>
      <c r="E1319" t="s">
        <v>61</v>
      </c>
      <c r="F1319">
        <v>49</v>
      </c>
      <c r="G1319" t="s">
        <v>62</v>
      </c>
      <c r="H1319" t="s">
        <v>48</v>
      </c>
      <c r="I1319" t="s">
        <v>49</v>
      </c>
      <c r="J1319" t="s">
        <v>33</v>
      </c>
      <c r="K1319" t="s">
        <v>50</v>
      </c>
      <c r="L1319">
        <v>3</v>
      </c>
      <c r="M1319">
        <v>2</v>
      </c>
      <c r="N1319" t="s">
        <v>80</v>
      </c>
      <c r="O1319" t="s">
        <v>73</v>
      </c>
      <c r="P1319" t="s">
        <v>53</v>
      </c>
      <c r="Q1319">
        <v>32384.79</v>
      </c>
      <c r="R1319">
        <v>4503.91</v>
      </c>
      <c r="S1319">
        <v>5</v>
      </c>
      <c r="T1319" t="s">
        <v>97</v>
      </c>
      <c r="U1319" t="s">
        <v>65</v>
      </c>
      <c r="V1319" t="s">
        <v>55</v>
      </c>
      <c r="W1319" t="s">
        <v>41</v>
      </c>
      <c r="X1319" t="s">
        <v>57</v>
      </c>
      <c r="Y1319" t="s">
        <v>4089</v>
      </c>
      <c r="Z1319" t="s">
        <v>88</v>
      </c>
      <c r="AA1319" s="9">
        <f>Table1[[#This Row],[Date]]</f>
        <v>46244</v>
      </c>
    </row>
    <row r="1320" spans="1:27" x14ac:dyDescent="0.25">
      <c r="A1320" t="s">
        <v>2723</v>
      </c>
      <c r="B1320" s="1">
        <v>46245</v>
      </c>
      <c r="C1320" t="s">
        <v>103</v>
      </c>
      <c r="D1320" t="s">
        <v>2724</v>
      </c>
      <c r="E1320" t="s">
        <v>91</v>
      </c>
      <c r="F1320">
        <v>27</v>
      </c>
      <c r="G1320" t="s">
        <v>70</v>
      </c>
      <c r="H1320" t="s">
        <v>31</v>
      </c>
      <c r="I1320" t="s">
        <v>32</v>
      </c>
      <c r="J1320" t="s">
        <v>33</v>
      </c>
      <c r="K1320" t="s">
        <v>100</v>
      </c>
      <c r="L1320">
        <v>9</v>
      </c>
      <c r="M1320">
        <v>3</v>
      </c>
      <c r="N1320" t="s">
        <v>80</v>
      </c>
      <c r="O1320" t="s">
        <v>73</v>
      </c>
      <c r="P1320" t="s">
        <v>82</v>
      </c>
      <c r="Q1320">
        <v>26049.29</v>
      </c>
      <c r="R1320">
        <v>4532.6499999999996</v>
      </c>
      <c r="S1320">
        <v>3.6</v>
      </c>
      <c r="T1320" t="s">
        <v>92</v>
      </c>
      <c r="U1320" t="s">
        <v>93</v>
      </c>
      <c r="V1320" t="s">
        <v>40</v>
      </c>
      <c r="W1320" t="s">
        <v>101</v>
      </c>
      <c r="X1320" t="s">
        <v>42</v>
      </c>
      <c r="Y1320" t="s">
        <v>113</v>
      </c>
      <c r="Z1320" t="s">
        <v>88</v>
      </c>
      <c r="AA1320" s="9">
        <f>Table1[[#This Row],[Date]]</f>
        <v>46245</v>
      </c>
    </row>
    <row r="1321" spans="1:27" x14ac:dyDescent="0.25">
      <c r="A1321" t="s">
        <v>2725</v>
      </c>
      <c r="B1321" s="1">
        <v>46246</v>
      </c>
      <c r="C1321" t="s">
        <v>27</v>
      </c>
      <c r="D1321" t="s">
        <v>2726</v>
      </c>
      <c r="E1321" t="s">
        <v>29</v>
      </c>
      <c r="F1321">
        <v>20</v>
      </c>
      <c r="G1321" t="s">
        <v>70</v>
      </c>
      <c r="H1321" t="s">
        <v>4087</v>
      </c>
      <c r="I1321" t="s">
        <v>32</v>
      </c>
      <c r="J1321" t="s">
        <v>33</v>
      </c>
      <c r="K1321" t="s">
        <v>71</v>
      </c>
      <c r="L1321">
        <v>7</v>
      </c>
      <c r="M1321">
        <v>5</v>
      </c>
      <c r="N1321" t="s">
        <v>35</v>
      </c>
      <c r="O1321" t="s">
        <v>36</v>
      </c>
      <c r="P1321" t="s">
        <v>37</v>
      </c>
      <c r="Q1321">
        <v>44010.63</v>
      </c>
      <c r="R1321">
        <v>4109.59</v>
      </c>
      <c r="S1321">
        <v>3.4</v>
      </c>
      <c r="T1321" t="s">
        <v>64</v>
      </c>
      <c r="U1321" t="s">
        <v>93</v>
      </c>
      <c r="V1321" t="s">
        <v>83</v>
      </c>
      <c r="W1321" t="s">
        <v>41</v>
      </c>
      <c r="X1321" t="s">
        <v>42</v>
      </c>
      <c r="Y1321" t="s">
        <v>75</v>
      </c>
      <c r="Z1321" t="s">
        <v>4089</v>
      </c>
      <c r="AA1321" s="9">
        <f>Table1[[#This Row],[Date]]</f>
        <v>46246</v>
      </c>
    </row>
    <row r="1322" spans="1:27" x14ac:dyDescent="0.25">
      <c r="A1322" t="s">
        <v>2727</v>
      </c>
      <c r="B1322" s="1">
        <v>46247</v>
      </c>
      <c r="C1322" t="s">
        <v>45</v>
      </c>
      <c r="D1322" t="s">
        <v>2728</v>
      </c>
      <c r="E1322" t="s">
        <v>91</v>
      </c>
      <c r="F1322">
        <v>62</v>
      </c>
      <c r="G1322" t="s">
        <v>70</v>
      </c>
      <c r="H1322" t="s">
        <v>4088</v>
      </c>
      <c r="I1322" t="s">
        <v>49</v>
      </c>
      <c r="J1322" t="s">
        <v>33</v>
      </c>
      <c r="K1322" t="s">
        <v>118</v>
      </c>
      <c r="L1322">
        <v>10</v>
      </c>
      <c r="M1322">
        <v>1</v>
      </c>
      <c r="N1322" t="s">
        <v>80</v>
      </c>
      <c r="O1322" t="s">
        <v>36</v>
      </c>
      <c r="P1322" t="s">
        <v>82</v>
      </c>
      <c r="Q1322">
        <v>28705.94</v>
      </c>
      <c r="R1322">
        <v>1876.49</v>
      </c>
      <c r="S1322">
        <v>2.6</v>
      </c>
      <c r="T1322" t="s">
        <v>64</v>
      </c>
      <c r="U1322" t="s">
        <v>65</v>
      </c>
      <c r="V1322" t="s">
        <v>40</v>
      </c>
      <c r="W1322" t="s">
        <v>41</v>
      </c>
      <c r="X1322" t="s">
        <v>42</v>
      </c>
      <c r="Y1322" t="s">
        <v>66</v>
      </c>
      <c r="Z1322" t="s">
        <v>76</v>
      </c>
      <c r="AA1322" s="9">
        <f>Table1[[#This Row],[Date]]</f>
        <v>46247</v>
      </c>
    </row>
    <row r="1323" spans="1:27" x14ac:dyDescent="0.25">
      <c r="A1323" t="s">
        <v>2729</v>
      </c>
      <c r="B1323" s="1">
        <v>46248</v>
      </c>
      <c r="C1323" t="s">
        <v>27</v>
      </c>
      <c r="D1323" t="s">
        <v>2730</v>
      </c>
      <c r="E1323" t="s">
        <v>47</v>
      </c>
      <c r="F1323">
        <v>44</v>
      </c>
      <c r="G1323" t="s">
        <v>62</v>
      </c>
      <c r="H1323" t="s">
        <v>4087</v>
      </c>
      <c r="I1323" t="s">
        <v>32</v>
      </c>
      <c r="J1323" t="s">
        <v>33</v>
      </c>
      <c r="K1323" t="s">
        <v>71</v>
      </c>
      <c r="L1323">
        <v>3</v>
      </c>
      <c r="M1323">
        <v>4</v>
      </c>
      <c r="N1323" t="s">
        <v>35</v>
      </c>
      <c r="O1323" t="s">
        <v>52</v>
      </c>
      <c r="P1323" t="s">
        <v>63</v>
      </c>
      <c r="Q1323">
        <v>25596.73</v>
      </c>
      <c r="R1323">
        <v>3586.5</v>
      </c>
      <c r="S1323">
        <v>2.2999999999999998</v>
      </c>
      <c r="T1323" t="s">
        <v>97</v>
      </c>
      <c r="U1323" t="s">
        <v>65</v>
      </c>
      <c r="V1323" t="s">
        <v>74</v>
      </c>
      <c r="W1323" t="s">
        <v>101</v>
      </c>
      <c r="X1323" t="s">
        <v>42</v>
      </c>
      <c r="Y1323" t="s">
        <v>113</v>
      </c>
      <c r="Z1323" t="s">
        <v>88</v>
      </c>
      <c r="AA1323" s="9">
        <f>Table1[[#This Row],[Date]]</f>
        <v>46248</v>
      </c>
    </row>
    <row r="1324" spans="1:27" x14ac:dyDescent="0.25">
      <c r="A1324" t="s">
        <v>2731</v>
      </c>
      <c r="B1324" s="1">
        <v>46249</v>
      </c>
      <c r="C1324" t="s">
        <v>59</v>
      </c>
      <c r="D1324" t="s">
        <v>2732</v>
      </c>
      <c r="E1324" t="s">
        <v>69</v>
      </c>
      <c r="F1324">
        <v>52</v>
      </c>
      <c r="G1324" t="s">
        <v>70</v>
      </c>
      <c r="H1324" t="s">
        <v>4088</v>
      </c>
      <c r="I1324" t="s">
        <v>49</v>
      </c>
      <c r="J1324" t="s">
        <v>33</v>
      </c>
      <c r="K1324" t="s">
        <v>118</v>
      </c>
      <c r="L1324">
        <v>4</v>
      </c>
      <c r="M1324">
        <v>4</v>
      </c>
      <c r="N1324" t="s">
        <v>80</v>
      </c>
      <c r="O1324" t="s">
        <v>36</v>
      </c>
      <c r="P1324" t="s">
        <v>63</v>
      </c>
      <c r="Q1324">
        <v>46456.25</v>
      </c>
      <c r="R1324">
        <v>1976.44</v>
      </c>
      <c r="S1324">
        <v>4.5999999999999996</v>
      </c>
      <c r="T1324" t="s">
        <v>38</v>
      </c>
      <c r="U1324" t="s">
        <v>93</v>
      </c>
      <c r="V1324" t="s">
        <v>55</v>
      </c>
      <c r="W1324" t="s">
        <v>101</v>
      </c>
      <c r="X1324" t="s">
        <v>57</v>
      </c>
      <c r="Y1324" t="s">
        <v>113</v>
      </c>
      <c r="Z1324" t="s">
        <v>76</v>
      </c>
      <c r="AA1324" s="9">
        <f>Table1[[#This Row],[Date]]</f>
        <v>46249</v>
      </c>
    </row>
    <row r="1325" spans="1:27" x14ac:dyDescent="0.25">
      <c r="A1325" t="s">
        <v>2733</v>
      </c>
      <c r="B1325" s="1">
        <v>46250</v>
      </c>
      <c r="C1325" t="s">
        <v>103</v>
      </c>
      <c r="D1325" t="s">
        <v>2734</v>
      </c>
      <c r="E1325" t="s">
        <v>69</v>
      </c>
      <c r="F1325">
        <v>48</v>
      </c>
      <c r="G1325" t="s">
        <v>70</v>
      </c>
      <c r="H1325" t="s">
        <v>48</v>
      </c>
      <c r="I1325" t="s">
        <v>49</v>
      </c>
      <c r="J1325" t="s">
        <v>33</v>
      </c>
      <c r="K1325" t="s">
        <v>50</v>
      </c>
      <c r="L1325">
        <v>10</v>
      </c>
      <c r="M1325">
        <v>5</v>
      </c>
      <c r="N1325" t="s">
        <v>80</v>
      </c>
      <c r="O1325" t="s">
        <v>52</v>
      </c>
      <c r="P1325" t="s">
        <v>63</v>
      </c>
      <c r="Q1325">
        <v>36825.410000000003</v>
      </c>
      <c r="R1325">
        <v>1162.97</v>
      </c>
      <c r="S1325">
        <v>4.9000000000000004</v>
      </c>
      <c r="T1325" t="s">
        <v>38</v>
      </c>
      <c r="U1325" t="s">
        <v>93</v>
      </c>
      <c r="V1325" t="s">
        <v>40</v>
      </c>
      <c r="W1325" t="s">
        <v>101</v>
      </c>
      <c r="X1325" t="s">
        <v>42</v>
      </c>
      <c r="Y1325" t="s">
        <v>75</v>
      </c>
      <c r="Z1325" t="s">
        <v>88</v>
      </c>
      <c r="AA1325" s="9">
        <f>Table1[[#This Row],[Date]]</f>
        <v>46250</v>
      </c>
    </row>
    <row r="1326" spans="1:27" x14ac:dyDescent="0.25">
      <c r="A1326" t="s">
        <v>2735</v>
      </c>
      <c r="B1326" s="1">
        <v>46251</v>
      </c>
      <c r="C1326" t="s">
        <v>59</v>
      </c>
      <c r="D1326" t="s">
        <v>2736</v>
      </c>
      <c r="E1326" t="s">
        <v>69</v>
      </c>
      <c r="F1326">
        <v>32</v>
      </c>
      <c r="G1326" t="s">
        <v>70</v>
      </c>
      <c r="H1326" t="s">
        <v>31</v>
      </c>
      <c r="I1326" t="s">
        <v>32</v>
      </c>
      <c r="J1326" t="s">
        <v>33</v>
      </c>
      <c r="K1326" t="s">
        <v>100</v>
      </c>
      <c r="L1326">
        <v>10</v>
      </c>
      <c r="M1326">
        <v>4</v>
      </c>
      <c r="N1326" t="s">
        <v>80</v>
      </c>
      <c r="O1326" t="s">
        <v>73</v>
      </c>
      <c r="P1326" t="s">
        <v>82</v>
      </c>
      <c r="Q1326">
        <v>8242.85</v>
      </c>
      <c r="R1326">
        <v>1714.51</v>
      </c>
      <c r="S1326">
        <v>3</v>
      </c>
      <c r="T1326" t="s">
        <v>97</v>
      </c>
      <c r="U1326" t="s">
        <v>39</v>
      </c>
      <c r="V1326" t="s">
        <v>74</v>
      </c>
      <c r="W1326" t="s">
        <v>56</v>
      </c>
      <c r="X1326" t="s">
        <v>42</v>
      </c>
      <c r="Y1326" t="s">
        <v>66</v>
      </c>
      <c r="Z1326" t="s">
        <v>76</v>
      </c>
      <c r="AA1326" s="9">
        <f>Table1[[#This Row],[Date]]</f>
        <v>46251</v>
      </c>
    </row>
    <row r="1327" spans="1:27" x14ac:dyDescent="0.25">
      <c r="A1327" t="s">
        <v>2737</v>
      </c>
      <c r="B1327" s="1">
        <v>46252</v>
      </c>
      <c r="C1327" t="s">
        <v>59</v>
      </c>
      <c r="D1327" t="s">
        <v>2738</v>
      </c>
      <c r="E1327" t="s">
        <v>91</v>
      </c>
      <c r="F1327">
        <v>33</v>
      </c>
      <c r="G1327" t="s">
        <v>70</v>
      </c>
      <c r="H1327" t="s">
        <v>4087</v>
      </c>
      <c r="I1327" t="s">
        <v>32</v>
      </c>
      <c r="J1327" t="s">
        <v>33</v>
      </c>
      <c r="K1327" t="s">
        <v>71</v>
      </c>
      <c r="L1327">
        <v>14</v>
      </c>
      <c r="M1327">
        <v>3</v>
      </c>
      <c r="N1327" t="s">
        <v>35</v>
      </c>
      <c r="O1327" t="s">
        <v>81</v>
      </c>
      <c r="P1327" t="s">
        <v>37</v>
      </c>
      <c r="Q1327">
        <v>11352.11</v>
      </c>
      <c r="R1327">
        <v>354.82</v>
      </c>
      <c r="S1327">
        <v>2.2000000000000002</v>
      </c>
      <c r="T1327" t="s">
        <v>64</v>
      </c>
      <c r="U1327" t="s">
        <v>65</v>
      </c>
      <c r="V1327" t="s">
        <v>74</v>
      </c>
      <c r="W1327" t="s">
        <v>41</v>
      </c>
      <c r="X1327" t="s">
        <v>57</v>
      </c>
      <c r="Y1327" t="s">
        <v>4089</v>
      </c>
      <c r="Z1327" t="s">
        <v>84</v>
      </c>
      <c r="AA1327" s="9">
        <f>Table1[[#This Row],[Date]]</f>
        <v>46252</v>
      </c>
    </row>
    <row r="1328" spans="1:27" x14ac:dyDescent="0.25">
      <c r="A1328" t="s">
        <v>2739</v>
      </c>
      <c r="B1328" s="1">
        <v>46253</v>
      </c>
      <c r="C1328" t="s">
        <v>59</v>
      </c>
      <c r="D1328" t="s">
        <v>2740</v>
      </c>
      <c r="E1328" t="s">
        <v>91</v>
      </c>
      <c r="F1328">
        <v>30</v>
      </c>
      <c r="G1328" t="s">
        <v>30</v>
      </c>
      <c r="H1328" t="s">
        <v>48</v>
      </c>
      <c r="I1328" t="s">
        <v>49</v>
      </c>
      <c r="J1328" t="s">
        <v>33</v>
      </c>
      <c r="K1328" t="s">
        <v>50</v>
      </c>
      <c r="L1328">
        <v>7</v>
      </c>
      <c r="M1328">
        <v>2</v>
      </c>
      <c r="N1328" t="s">
        <v>80</v>
      </c>
      <c r="O1328" t="s">
        <v>81</v>
      </c>
      <c r="P1328" t="s">
        <v>63</v>
      </c>
      <c r="Q1328">
        <v>39994.769999999997</v>
      </c>
      <c r="R1328">
        <v>1658.89</v>
      </c>
      <c r="S1328">
        <v>4.0999999999999996</v>
      </c>
      <c r="T1328" t="s">
        <v>92</v>
      </c>
      <c r="U1328" t="s">
        <v>87</v>
      </c>
      <c r="V1328" t="s">
        <v>40</v>
      </c>
      <c r="W1328" t="s">
        <v>41</v>
      </c>
      <c r="X1328" t="s">
        <v>42</v>
      </c>
      <c r="Y1328" t="s">
        <v>43</v>
      </c>
      <c r="Z1328" t="s">
        <v>84</v>
      </c>
      <c r="AA1328" s="9">
        <f>Table1[[#This Row],[Date]]</f>
        <v>46253</v>
      </c>
    </row>
    <row r="1329" spans="1:27" x14ac:dyDescent="0.25">
      <c r="A1329" t="s">
        <v>2741</v>
      </c>
      <c r="B1329" s="1">
        <v>46254</v>
      </c>
      <c r="C1329" t="s">
        <v>59</v>
      </c>
      <c r="D1329" t="s">
        <v>2742</v>
      </c>
      <c r="E1329" t="s">
        <v>69</v>
      </c>
      <c r="F1329">
        <v>66</v>
      </c>
      <c r="G1329" t="s">
        <v>70</v>
      </c>
      <c r="H1329" t="s">
        <v>4088</v>
      </c>
      <c r="I1329" t="s">
        <v>49</v>
      </c>
      <c r="J1329" t="s">
        <v>33</v>
      </c>
      <c r="K1329" t="s">
        <v>118</v>
      </c>
      <c r="L1329">
        <v>4</v>
      </c>
      <c r="M1329">
        <v>1</v>
      </c>
      <c r="N1329" t="s">
        <v>72</v>
      </c>
      <c r="O1329" t="s">
        <v>52</v>
      </c>
      <c r="P1329" t="s">
        <v>53</v>
      </c>
      <c r="Q1329">
        <v>42285.01</v>
      </c>
      <c r="R1329">
        <v>2303.71</v>
      </c>
      <c r="S1329">
        <v>1.5</v>
      </c>
      <c r="T1329" t="s">
        <v>97</v>
      </c>
      <c r="U1329" t="s">
        <v>39</v>
      </c>
      <c r="V1329" t="s">
        <v>40</v>
      </c>
      <c r="W1329" t="s">
        <v>101</v>
      </c>
      <c r="X1329" t="s">
        <v>57</v>
      </c>
      <c r="Y1329" t="s">
        <v>75</v>
      </c>
      <c r="Z1329" t="s">
        <v>88</v>
      </c>
      <c r="AA1329" s="9">
        <f>Table1[[#This Row],[Date]]</f>
        <v>46254</v>
      </c>
    </row>
    <row r="1330" spans="1:27" x14ac:dyDescent="0.25">
      <c r="A1330" t="s">
        <v>2743</v>
      </c>
      <c r="B1330" s="1">
        <v>46255</v>
      </c>
      <c r="C1330" t="s">
        <v>103</v>
      </c>
      <c r="D1330" t="s">
        <v>2744</v>
      </c>
      <c r="E1330" t="s">
        <v>91</v>
      </c>
      <c r="F1330">
        <v>52</v>
      </c>
      <c r="G1330" t="s">
        <v>30</v>
      </c>
      <c r="H1330" t="s">
        <v>4087</v>
      </c>
      <c r="I1330" t="s">
        <v>32</v>
      </c>
      <c r="J1330" t="s">
        <v>33</v>
      </c>
      <c r="K1330" t="s">
        <v>71</v>
      </c>
      <c r="L1330">
        <v>6</v>
      </c>
      <c r="M1330">
        <v>5</v>
      </c>
      <c r="N1330" t="s">
        <v>80</v>
      </c>
      <c r="O1330" t="s">
        <v>73</v>
      </c>
      <c r="P1330" t="s">
        <v>37</v>
      </c>
      <c r="Q1330">
        <v>28623.97</v>
      </c>
      <c r="R1330">
        <v>4777.3999999999996</v>
      </c>
      <c r="S1330">
        <v>4.0999999999999996</v>
      </c>
      <c r="T1330" t="s">
        <v>92</v>
      </c>
      <c r="U1330" t="s">
        <v>87</v>
      </c>
      <c r="V1330" t="s">
        <v>55</v>
      </c>
      <c r="W1330" t="s">
        <v>56</v>
      </c>
      <c r="X1330" t="s">
        <v>42</v>
      </c>
      <c r="Y1330" t="s">
        <v>43</v>
      </c>
      <c r="Z1330" t="s">
        <v>94</v>
      </c>
      <c r="AA1330" s="9">
        <f>Table1[[#This Row],[Date]]</f>
        <v>46255</v>
      </c>
    </row>
    <row r="1331" spans="1:27" x14ac:dyDescent="0.25">
      <c r="A1331" t="s">
        <v>2745</v>
      </c>
      <c r="B1331" s="1">
        <v>46256</v>
      </c>
      <c r="C1331" t="s">
        <v>59</v>
      </c>
      <c r="D1331" t="s">
        <v>2746</v>
      </c>
      <c r="E1331" t="s">
        <v>61</v>
      </c>
      <c r="F1331">
        <v>69</v>
      </c>
      <c r="G1331" t="s">
        <v>70</v>
      </c>
      <c r="H1331" t="s">
        <v>4087</v>
      </c>
      <c r="I1331" t="s">
        <v>32</v>
      </c>
      <c r="J1331" t="s">
        <v>33</v>
      </c>
      <c r="K1331" t="s">
        <v>71</v>
      </c>
      <c r="L1331">
        <v>3</v>
      </c>
      <c r="M1331">
        <v>4</v>
      </c>
      <c r="N1331" t="s">
        <v>35</v>
      </c>
      <c r="O1331" t="s">
        <v>73</v>
      </c>
      <c r="P1331" t="s">
        <v>63</v>
      </c>
      <c r="Q1331">
        <v>29059.4</v>
      </c>
      <c r="R1331">
        <v>1567.05</v>
      </c>
      <c r="S1331">
        <v>4.3</v>
      </c>
      <c r="T1331" t="s">
        <v>92</v>
      </c>
      <c r="U1331" t="s">
        <v>39</v>
      </c>
      <c r="V1331" t="s">
        <v>55</v>
      </c>
      <c r="W1331" t="s">
        <v>101</v>
      </c>
      <c r="X1331" t="s">
        <v>42</v>
      </c>
      <c r="Y1331" t="s">
        <v>66</v>
      </c>
      <c r="Z1331" t="s">
        <v>94</v>
      </c>
      <c r="AA1331" s="9">
        <f>Table1[[#This Row],[Date]]</f>
        <v>46256</v>
      </c>
    </row>
    <row r="1332" spans="1:27" x14ac:dyDescent="0.25">
      <c r="A1332" t="s">
        <v>2747</v>
      </c>
      <c r="B1332" s="1">
        <v>46257</v>
      </c>
      <c r="C1332" t="s">
        <v>103</v>
      </c>
      <c r="D1332" t="s">
        <v>2748</v>
      </c>
      <c r="E1332" t="s">
        <v>61</v>
      </c>
      <c r="F1332">
        <v>28</v>
      </c>
      <c r="G1332" t="s">
        <v>62</v>
      </c>
      <c r="H1332" t="s">
        <v>48</v>
      </c>
      <c r="I1332" t="s">
        <v>49</v>
      </c>
      <c r="J1332" t="s">
        <v>33</v>
      </c>
      <c r="K1332" t="s">
        <v>50</v>
      </c>
      <c r="L1332">
        <v>8</v>
      </c>
      <c r="M1332">
        <v>2</v>
      </c>
      <c r="N1332" t="s">
        <v>35</v>
      </c>
      <c r="O1332" t="s">
        <v>73</v>
      </c>
      <c r="P1332" t="s">
        <v>37</v>
      </c>
      <c r="Q1332">
        <v>32700.85</v>
      </c>
      <c r="R1332">
        <v>4512.2700000000004</v>
      </c>
      <c r="S1332">
        <v>1.5</v>
      </c>
      <c r="T1332" t="s">
        <v>97</v>
      </c>
      <c r="U1332" t="s">
        <v>65</v>
      </c>
      <c r="V1332" t="s">
        <v>83</v>
      </c>
      <c r="W1332" t="s">
        <v>41</v>
      </c>
      <c r="X1332" t="s">
        <v>42</v>
      </c>
      <c r="Y1332" t="s">
        <v>66</v>
      </c>
      <c r="Z1332" t="s">
        <v>4089</v>
      </c>
      <c r="AA1332" s="9">
        <f>Table1[[#This Row],[Date]]</f>
        <v>46257</v>
      </c>
    </row>
    <row r="1333" spans="1:27" x14ac:dyDescent="0.25">
      <c r="A1333" t="s">
        <v>2749</v>
      </c>
      <c r="B1333" s="1">
        <v>46258</v>
      </c>
      <c r="C1333" t="s">
        <v>103</v>
      </c>
      <c r="D1333" t="s">
        <v>2750</v>
      </c>
      <c r="E1333" t="s">
        <v>91</v>
      </c>
      <c r="F1333">
        <v>38</v>
      </c>
      <c r="G1333" t="s">
        <v>30</v>
      </c>
      <c r="H1333" t="s">
        <v>4087</v>
      </c>
      <c r="I1333" t="s">
        <v>32</v>
      </c>
      <c r="J1333" t="s">
        <v>33</v>
      </c>
      <c r="K1333" t="s">
        <v>71</v>
      </c>
      <c r="L1333">
        <v>11</v>
      </c>
      <c r="M1333">
        <v>3</v>
      </c>
      <c r="N1333" t="s">
        <v>72</v>
      </c>
      <c r="O1333" t="s">
        <v>36</v>
      </c>
      <c r="P1333" t="s">
        <v>53</v>
      </c>
      <c r="Q1333">
        <v>23638.44</v>
      </c>
      <c r="R1333">
        <v>1144.29</v>
      </c>
      <c r="S1333">
        <v>4.9000000000000004</v>
      </c>
      <c r="T1333" t="s">
        <v>97</v>
      </c>
      <c r="U1333" t="s">
        <v>87</v>
      </c>
      <c r="V1333" t="s">
        <v>55</v>
      </c>
      <c r="W1333" t="s">
        <v>56</v>
      </c>
      <c r="X1333" t="s">
        <v>42</v>
      </c>
      <c r="Y1333" t="s">
        <v>113</v>
      </c>
      <c r="Z1333" t="s">
        <v>84</v>
      </c>
      <c r="AA1333" s="9">
        <f>Table1[[#This Row],[Date]]</f>
        <v>46258</v>
      </c>
    </row>
    <row r="1334" spans="1:27" x14ac:dyDescent="0.25">
      <c r="A1334" t="s">
        <v>2751</v>
      </c>
      <c r="B1334" s="1">
        <v>46259</v>
      </c>
      <c r="C1334" t="s">
        <v>27</v>
      </c>
      <c r="D1334" t="s">
        <v>2752</v>
      </c>
      <c r="E1334" t="s">
        <v>69</v>
      </c>
      <c r="F1334">
        <v>68</v>
      </c>
      <c r="G1334" t="s">
        <v>30</v>
      </c>
      <c r="H1334" t="s">
        <v>31</v>
      </c>
      <c r="I1334" t="s">
        <v>32</v>
      </c>
      <c r="J1334" t="s">
        <v>33</v>
      </c>
      <c r="K1334" t="s">
        <v>100</v>
      </c>
      <c r="L1334">
        <v>12</v>
      </c>
      <c r="M1334">
        <v>4</v>
      </c>
      <c r="N1334" t="s">
        <v>51</v>
      </c>
      <c r="O1334" t="s">
        <v>73</v>
      </c>
      <c r="P1334" t="s">
        <v>82</v>
      </c>
      <c r="Q1334">
        <v>34969.360000000001</v>
      </c>
      <c r="R1334">
        <v>954.84</v>
      </c>
      <c r="S1334">
        <v>4.9000000000000004</v>
      </c>
      <c r="T1334" t="s">
        <v>38</v>
      </c>
      <c r="U1334" t="s">
        <v>93</v>
      </c>
      <c r="V1334" t="s">
        <v>40</v>
      </c>
      <c r="W1334" t="s">
        <v>56</v>
      </c>
      <c r="X1334" t="s">
        <v>42</v>
      </c>
      <c r="Y1334" t="s">
        <v>43</v>
      </c>
      <c r="Z1334" t="s">
        <v>84</v>
      </c>
      <c r="AA1334" s="9">
        <f>Table1[[#This Row],[Date]]</f>
        <v>46259</v>
      </c>
    </row>
    <row r="1335" spans="1:27" x14ac:dyDescent="0.25">
      <c r="A1335" t="s">
        <v>2753</v>
      </c>
      <c r="B1335" s="1">
        <v>46260</v>
      </c>
      <c r="C1335" t="s">
        <v>45</v>
      </c>
      <c r="D1335" t="s">
        <v>2754</v>
      </c>
      <c r="E1335" t="s">
        <v>91</v>
      </c>
      <c r="F1335">
        <v>28</v>
      </c>
      <c r="G1335" t="s">
        <v>30</v>
      </c>
      <c r="H1335" t="s">
        <v>31</v>
      </c>
      <c r="I1335" t="s">
        <v>32</v>
      </c>
      <c r="J1335" t="s">
        <v>33</v>
      </c>
      <c r="K1335" t="s">
        <v>100</v>
      </c>
      <c r="L1335">
        <v>9</v>
      </c>
      <c r="M1335">
        <v>4</v>
      </c>
      <c r="N1335" t="s">
        <v>72</v>
      </c>
      <c r="O1335" t="s">
        <v>36</v>
      </c>
      <c r="P1335" t="s">
        <v>63</v>
      </c>
      <c r="Q1335">
        <v>8098.62</v>
      </c>
      <c r="R1335">
        <v>2594.98</v>
      </c>
      <c r="S1335">
        <v>4.7</v>
      </c>
      <c r="T1335" t="s">
        <v>38</v>
      </c>
      <c r="U1335" t="s">
        <v>39</v>
      </c>
      <c r="V1335" t="s">
        <v>83</v>
      </c>
      <c r="W1335" t="s">
        <v>41</v>
      </c>
      <c r="X1335" t="s">
        <v>42</v>
      </c>
      <c r="Y1335" t="s">
        <v>43</v>
      </c>
      <c r="Z1335" t="s">
        <v>94</v>
      </c>
      <c r="AA1335" s="9">
        <f>Table1[[#This Row],[Date]]</f>
        <v>46260</v>
      </c>
    </row>
    <row r="1336" spans="1:27" x14ac:dyDescent="0.25">
      <c r="A1336" t="s">
        <v>2755</v>
      </c>
      <c r="B1336" s="1">
        <v>46261</v>
      </c>
      <c r="C1336" t="s">
        <v>45</v>
      </c>
      <c r="D1336" t="s">
        <v>2756</v>
      </c>
      <c r="E1336" t="s">
        <v>91</v>
      </c>
      <c r="F1336">
        <v>47</v>
      </c>
      <c r="G1336" t="s">
        <v>30</v>
      </c>
      <c r="H1336" t="s">
        <v>48</v>
      </c>
      <c r="I1336" t="s">
        <v>49</v>
      </c>
      <c r="J1336" t="s">
        <v>33</v>
      </c>
      <c r="K1336" t="s">
        <v>50</v>
      </c>
      <c r="L1336">
        <v>7</v>
      </c>
      <c r="M1336">
        <v>1</v>
      </c>
      <c r="N1336" t="s">
        <v>72</v>
      </c>
      <c r="O1336" t="s">
        <v>52</v>
      </c>
      <c r="P1336" t="s">
        <v>53</v>
      </c>
      <c r="Q1336">
        <v>48180.12</v>
      </c>
      <c r="R1336">
        <v>3362.56</v>
      </c>
      <c r="S1336">
        <v>3</v>
      </c>
      <c r="T1336" t="s">
        <v>64</v>
      </c>
      <c r="U1336" t="s">
        <v>87</v>
      </c>
      <c r="V1336" t="s">
        <v>74</v>
      </c>
      <c r="W1336" t="s">
        <v>56</v>
      </c>
      <c r="X1336" t="s">
        <v>42</v>
      </c>
      <c r="Y1336" t="s">
        <v>66</v>
      </c>
      <c r="Z1336" t="s">
        <v>88</v>
      </c>
      <c r="AA1336" s="9">
        <f>Table1[[#This Row],[Date]]</f>
        <v>46261</v>
      </c>
    </row>
    <row r="1337" spans="1:27" x14ac:dyDescent="0.25">
      <c r="A1337" t="s">
        <v>2757</v>
      </c>
      <c r="B1337" s="1">
        <v>46262</v>
      </c>
      <c r="C1337" t="s">
        <v>103</v>
      </c>
      <c r="D1337" t="s">
        <v>2758</v>
      </c>
      <c r="E1337" t="s">
        <v>91</v>
      </c>
      <c r="F1337">
        <v>65</v>
      </c>
      <c r="G1337" t="s">
        <v>62</v>
      </c>
      <c r="H1337" t="s">
        <v>4088</v>
      </c>
      <c r="I1337" t="s">
        <v>49</v>
      </c>
      <c r="J1337" t="s">
        <v>33</v>
      </c>
      <c r="K1337" t="s">
        <v>118</v>
      </c>
      <c r="L1337">
        <v>9</v>
      </c>
      <c r="M1337">
        <v>3</v>
      </c>
      <c r="N1337" t="s">
        <v>35</v>
      </c>
      <c r="O1337" t="s">
        <v>81</v>
      </c>
      <c r="P1337" t="s">
        <v>63</v>
      </c>
      <c r="Q1337">
        <v>38257.279999999999</v>
      </c>
      <c r="R1337">
        <v>221.66</v>
      </c>
      <c r="S1337">
        <v>2</v>
      </c>
      <c r="T1337" t="s">
        <v>64</v>
      </c>
      <c r="U1337" t="s">
        <v>39</v>
      </c>
      <c r="V1337" t="s">
        <v>74</v>
      </c>
      <c r="W1337" t="s">
        <v>56</v>
      </c>
      <c r="X1337" t="s">
        <v>42</v>
      </c>
      <c r="Y1337" t="s">
        <v>43</v>
      </c>
      <c r="Z1337" t="s">
        <v>4089</v>
      </c>
      <c r="AA1337" s="9">
        <f>Table1[[#This Row],[Date]]</f>
        <v>46262</v>
      </c>
    </row>
    <row r="1338" spans="1:27" x14ac:dyDescent="0.25">
      <c r="A1338" t="s">
        <v>2759</v>
      </c>
      <c r="B1338" s="1">
        <v>46263</v>
      </c>
      <c r="C1338" t="s">
        <v>27</v>
      </c>
      <c r="D1338" t="s">
        <v>2760</v>
      </c>
      <c r="E1338" t="s">
        <v>47</v>
      </c>
      <c r="F1338">
        <v>52</v>
      </c>
      <c r="G1338" t="s">
        <v>70</v>
      </c>
      <c r="H1338" t="s">
        <v>48</v>
      </c>
      <c r="I1338" t="s">
        <v>49</v>
      </c>
      <c r="J1338" t="s">
        <v>33</v>
      </c>
      <c r="K1338" t="s">
        <v>50</v>
      </c>
      <c r="L1338">
        <v>3</v>
      </c>
      <c r="M1338">
        <v>3</v>
      </c>
      <c r="N1338" t="s">
        <v>80</v>
      </c>
      <c r="O1338" t="s">
        <v>52</v>
      </c>
      <c r="P1338" t="s">
        <v>63</v>
      </c>
      <c r="Q1338">
        <v>32665.19</v>
      </c>
      <c r="R1338">
        <v>1105.33</v>
      </c>
      <c r="S1338">
        <v>3.3</v>
      </c>
      <c r="T1338" t="s">
        <v>64</v>
      </c>
      <c r="U1338" t="s">
        <v>65</v>
      </c>
      <c r="V1338" t="s">
        <v>40</v>
      </c>
      <c r="W1338" t="s">
        <v>101</v>
      </c>
      <c r="X1338" t="s">
        <v>42</v>
      </c>
      <c r="Y1338" t="s">
        <v>4089</v>
      </c>
      <c r="Z1338" t="s">
        <v>84</v>
      </c>
      <c r="AA1338" s="9">
        <f>Table1[[#This Row],[Date]]</f>
        <v>46263</v>
      </c>
    </row>
    <row r="1339" spans="1:27" x14ac:dyDescent="0.25">
      <c r="A1339" t="s">
        <v>2761</v>
      </c>
      <c r="B1339" s="1">
        <v>46264</v>
      </c>
      <c r="C1339" t="s">
        <v>103</v>
      </c>
      <c r="D1339" t="s">
        <v>2762</v>
      </c>
      <c r="E1339" t="s">
        <v>61</v>
      </c>
      <c r="F1339">
        <v>39</v>
      </c>
      <c r="G1339" t="s">
        <v>30</v>
      </c>
      <c r="H1339" t="s">
        <v>31</v>
      </c>
      <c r="I1339" t="s">
        <v>32</v>
      </c>
      <c r="J1339" t="s">
        <v>33</v>
      </c>
      <c r="K1339" t="s">
        <v>100</v>
      </c>
      <c r="L1339">
        <v>4</v>
      </c>
      <c r="M1339">
        <v>5</v>
      </c>
      <c r="N1339" t="s">
        <v>80</v>
      </c>
      <c r="O1339" t="s">
        <v>73</v>
      </c>
      <c r="P1339" t="s">
        <v>82</v>
      </c>
      <c r="Q1339">
        <v>17867.14</v>
      </c>
      <c r="R1339">
        <v>2278.42</v>
      </c>
      <c r="S1339">
        <v>2.7</v>
      </c>
      <c r="T1339" t="s">
        <v>64</v>
      </c>
      <c r="U1339" t="s">
        <v>87</v>
      </c>
      <c r="V1339" t="s">
        <v>83</v>
      </c>
      <c r="W1339" t="s">
        <v>56</v>
      </c>
      <c r="X1339" t="s">
        <v>42</v>
      </c>
      <c r="Y1339" t="s">
        <v>66</v>
      </c>
      <c r="Z1339" t="s">
        <v>4089</v>
      </c>
      <c r="AA1339" s="9">
        <f>Table1[[#This Row],[Date]]</f>
        <v>46264</v>
      </c>
    </row>
    <row r="1340" spans="1:27" x14ac:dyDescent="0.25">
      <c r="A1340" t="s">
        <v>2763</v>
      </c>
      <c r="B1340" s="1">
        <v>46265</v>
      </c>
      <c r="C1340" t="s">
        <v>103</v>
      </c>
      <c r="D1340" t="s">
        <v>2764</v>
      </c>
      <c r="E1340" t="s">
        <v>29</v>
      </c>
      <c r="F1340">
        <v>55</v>
      </c>
      <c r="G1340" t="s">
        <v>62</v>
      </c>
      <c r="H1340" t="s">
        <v>79</v>
      </c>
      <c r="I1340" t="s">
        <v>49</v>
      </c>
      <c r="J1340" t="s">
        <v>33</v>
      </c>
      <c r="K1340" t="s">
        <v>34</v>
      </c>
      <c r="L1340">
        <v>8</v>
      </c>
      <c r="M1340">
        <v>1</v>
      </c>
      <c r="N1340" t="s">
        <v>51</v>
      </c>
      <c r="O1340" t="s">
        <v>73</v>
      </c>
      <c r="P1340" t="s">
        <v>82</v>
      </c>
      <c r="Q1340">
        <v>10564.91</v>
      </c>
      <c r="R1340">
        <v>1655.02</v>
      </c>
      <c r="S1340">
        <v>1.8</v>
      </c>
      <c r="T1340" t="s">
        <v>97</v>
      </c>
      <c r="U1340" t="s">
        <v>87</v>
      </c>
      <c r="V1340" t="s">
        <v>83</v>
      </c>
      <c r="W1340" t="s">
        <v>101</v>
      </c>
      <c r="X1340" t="s">
        <v>42</v>
      </c>
      <c r="Y1340" t="s">
        <v>113</v>
      </c>
      <c r="Z1340" t="s">
        <v>84</v>
      </c>
      <c r="AA1340" s="9">
        <f>Table1[[#This Row],[Date]]</f>
        <v>46265</v>
      </c>
    </row>
    <row r="1341" spans="1:27" x14ac:dyDescent="0.25">
      <c r="A1341" t="s">
        <v>2765</v>
      </c>
      <c r="B1341" s="1">
        <v>46266</v>
      </c>
      <c r="C1341" t="s">
        <v>103</v>
      </c>
      <c r="D1341" t="s">
        <v>2766</v>
      </c>
      <c r="E1341" t="s">
        <v>29</v>
      </c>
      <c r="F1341">
        <v>48</v>
      </c>
      <c r="G1341" t="s">
        <v>30</v>
      </c>
      <c r="H1341" t="s">
        <v>79</v>
      </c>
      <c r="I1341" t="s">
        <v>49</v>
      </c>
      <c r="J1341" t="s">
        <v>33</v>
      </c>
      <c r="K1341" t="s">
        <v>34</v>
      </c>
      <c r="L1341">
        <v>11</v>
      </c>
      <c r="M1341">
        <v>5</v>
      </c>
      <c r="N1341" t="s">
        <v>51</v>
      </c>
      <c r="O1341" t="s">
        <v>52</v>
      </c>
      <c r="P1341" t="s">
        <v>37</v>
      </c>
      <c r="Q1341">
        <v>22239.119999999999</v>
      </c>
      <c r="R1341">
        <v>3563.11</v>
      </c>
      <c r="S1341">
        <v>2.7</v>
      </c>
      <c r="T1341" t="s">
        <v>64</v>
      </c>
      <c r="U1341" t="s">
        <v>87</v>
      </c>
      <c r="V1341" t="s">
        <v>55</v>
      </c>
      <c r="W1341" t="s">
        <v>56</v>
      </c>
      <c r="X1341" t="s">
        <v>42</v>
      </c>
      <c r="Y1341" t="s">
        <v>113</v>
      </c>
      <c r="Z1341" t="s">
        <v>76</v>
      </c>
      <c r="AA1341" s="9">
        <f>Table1[[#This Row],[Date]]</f>
        <v>46266</v>
      </c>
    </row>
    <row r="1342" spans="1:27" x14ac:dyDescent="0.25">
      <c r="A1342" t="s">
        <v>2767</v>
      </c>
      <c r="B1342" s="1">
        <v>46267</v>
      </c>
      <c r="C1342" t="s">
        <v>27</v>
      </c>
      <c r="D1342" t="s">
        <v>2768</v>
      </c>
      <c r="E1342" t="s">
        <v>47</v>
      </c>
      <c r="F1342">
        <v>31</v>
      </c>
      <c r="G1342" t="s">
        <v>70</v>
      </c>
      <c r="H1342" t="s">
        <v>4087</v>
      </c>
      <c r="I1342" t="s">
        <v>32</v>
      </c>
      <c r="J1342" t="s">
        <v>33</v>
      </c>
      <c r="K1342" t="s">
        <v>71</v>
      </c>
      <c r="L1342">
        <v>13</v>
      </c>
      <c r="M1342">
        <v>1</v>
      </c>
      <c r="N1342" t="s">
        <v>51</v>
      </c>
      <c r="O1342" t="s">
        <v>36</v>
      </c>
      <c r="P1342" t="s">
        <v>53</v>
      </c>
      <c r="Q1342">
        <v>34094.11</v>
      </c>
      <c r="R1342">
        <v>2555.8000000000002</v>
      </c>
      <c r="S1342">
        <v>3.7</v>
      </c>
      <c r="T1342" t="s">
        <v>92</v>
      </c>
      <c r="U1342" t="s">
        <v>39</v>
      </c>
      <c r="V1342" t="s">
        <v>74</v>
      </c>
      <c r="W1342" t="s">
        <v>101</v>
      </c>
      <c r="X1342" t="s">
        <v>57</v>
      </c>
      <c r="Y1342" t="s">
        <v>113</v>
      </c>
      <c r="Z1342" t="s">
        <v>76</v>
      </c>
      <c r="AA1342" s="9">
        <f>Table1[[#This Row],[Date]]</f>
        <v>46267</v>
      </c>
    </row>
    <row r="1343" spans="1:27" x14ac:dyDescent="0.25">
      <c r="A1343" t="s">
        <v>2769</v>
      </c>
      <c r="B1343" s="1">
        <v>46268</v>
      </c>
      <c r="C1343" t="s">
        <v>45</v>
      </c>
      <c r="D1343" t="s">
        <v>2770</v>
      </c>
      <c r="E1343" t="s">
        <v>91</v>
      </c>
      <c r="F1343">
        <v>41</v>
      </c>
      <c r="G1343" t="s">
        <v>30</v>
      </c>
      <c r="H1343" t="s">
        <v>4087</v>
      </c>
      <c r="I1343" t="s">
        <v>32</v>
      </c>
      <c r="J1343" t="s">
        <v>33</v>
      </c>
      <c r="K1343" t="s">
        <v>71</v>
      </c>
      <c r="L1343">
        <v>2</v>
      </c>
      <c r="M1343">
        <v>3</v>
      </c>
      <c r="N1343" t="s">
        <v>51</v>
      </c>
      <c r="O1343" t="s">
        <v>36</v>
      </c>
      <c r="P1343" t="s">
        <v>53</v>
      </c>
      <c r="Q1343">
        <v>32784.36</v>
      </c>
      <c r="R1343">
        <v>801.8</v>
      </c>
      <c r="S1343">
        <v>1.3</v>
      </c>
      <c r="T1343" t="s">
        <v>54</v>
      </c>
      <c r="U1343" t="s">
        <v>93</v>
      </c>
      <c r="V1343" t="s">
        <v>74</v>
      </c>
      <c r="W1343" t="s">
        <v>101</v>
      </c>
      <c r="X1343" t="s">
        <v>42</v>
      </c>
      <c r="Y1343" t="s">
        <v>43</v>
      </c>
      <c r="Z1343" t="s">
        <v>4089</v>
      </c>
      <c r="AA1343" s="9">
        <f>Table1[[#This Row],[Date]]</f>
        <v>46268</v>
      </c>
    </row>
    <row r="1344" spans="1:27" x14ac:dyDescent="0.25">
      <c r="A1344" t="s">
        <v>2771</v>
      </c>
      <c r="B1344" s="1">
        <v>46269</v>
      </c>
      <c r="C1344" t="s">
        <v>27</v>
      </c>
      <c r="D1344" t="s">
        <v>2772</v>
      </c>
      <c r="E1344" t="s">
        <v>47</v>
      </c>
      <c r="F1344">
        <v>67</v>
      </c>
      <c r="G1344" t="s">
        <v>62</v>
      </c>
      <c r="H1344" t="s">
        <v>79</v>
      </c>
      <c r="I1344" t="s">
        <v>49</v>
      </c>
      <c r="J1344" t="s">
        <v>33</v>
      </c>
      <c r="K1344" t="s">
        <v>34</v>
      </c>
      <c r="L1344">
        <v>8</v>
      </c>
      <c r="M1344">
        <v>1</v>
      </c>
      <c r="N1344" t="s">
        <v>72</v>
      </c>
      <c r="O1344" t="s">
        <v>36</v>
      </c>
      <c r="P1344" t="s">
        <v>82</v>
      </c>
      <c r="Q1344">
        <v>20984.13</v>
      </c>
      <c r="R1344">
        <v>4472.33</v>
      </c>
      <c r="S1344">
        <v>2.2999999999999998</v>
      </c>
      <c r="T1344" t="s">
        <v>64</v>
      </c>
      <c r="U1344" t="s">
        <v>93</v>
      </c>
      <c r="V1344" t="s">
        <v>55</v>
      </c>
      <c r="W1344" t="s">
        <v>56</v>
      </c>
      <c r="X1344" t="s">
        <v>57</v>
      </c>
      <c r="Y1344" t="s">
        <v>66</v>
      </c>
      <c r="Z1344" t="s">
        <v>94</v>
      </c>
      <c r="AA1344" s="9">
        <f>Table1[[#This Row],[Date]]</f>
        <v>46269</v>
      </c>
    </row>
    <row r="1345" spans="1:27" x14ac:dyDescent="0.25">
      <c r="A1345" t="s">
        <v>2773</v>
      </c>
      <c r="B1345" s="1">
        <v>46270</v>
      </c>
      <c r="C1345" t="s">
        <v>59</v>
      </c>
      <c r="D1345" t="s">
        <v>2774</v>
      </c>
      <c r="E1345" t="s">
        <v>47</v>
      </c>
      <c r="F1345">
        <v>66</v>
      </c>
      <c r="G1345" t="s">
        <v>70</v>
      </c>
      <c r="H1345" t="s">
        <v>31</v>
      </c>
      <c r="I1345" t="s">
        <v>32</v>
      </c>
      <c r="J1345" t="s">
        <v>33</v>
      </c>
      <c r="K1345" t="s">
        <v>100</v>
      </c>
      <c r="L1345">
        <v>7</v>
      </c>
      <c r="M1345">
        <v>1</v>
      </c>
      <c r="N1345" t="s">
        <v>72</v>
      </c>
      <c r="O1345" t="s">
        <v>81</v>
      </c>
      <c r="P1345" t="s">
        <v>63</v>
      </c>
      <c r="Q1345">
        <v>31824.46</v>
      </c>
      <c r="R1345">
        <v>1464.53</v>
      </c>
      <c r="S1345">
        <v>1.1000000000000001</v>
      </c>
      <c r="T1345" t="s">
        <v>54</v>
      </c>
      <c r="U1345" t="s">
        <v>93</v>
      </c>
      <c r="V1345" t="s">
        <v>74</v>
      </c>
      <c r="W1345" t="s">
        <v>101</v>
      </c>
      <c r="X1345" t="s">
        <v>57</v>
      </c>
      <c r="Y1345" t="s">
        <v>113</v>
      </c>
      <c r="Z1345" t="s">
        <v>94</v>
      </c>
      <c r="AA1345" s="9">
        <f>Table1[[#This Row],[Date]]</f>
        <v>46270</v>
      </c>
    </row>
    <row r="1346" spans="1:27" x14ac:dyDescent="0.25">
      <c r="A1346" t="s">
        <v>2775</v>
      </c>
      <c r="B1346" s="1">
        <v>46271</v>
      </c>
      <c r="C1346" t="s">
        <v>27</v>
      </c>
      <c r="D1346" t="s">
        <v>2776</v>
      </c>
      <c r="E1346" t="s">
        <v>69</v>
      </c>
      <c r="F1346">
        <v>49</v>
      </c>
      <c r="G1346" t="s">
        <v>62</v>
      </c>
      <c r="H1346" t="s">
        <v>4087</v>
      </c>
      <c r="I1346" t="s">
        <v>32</v>
      </c>
      <c r="J1346" t="s">
        <v>33</v>
      </c>
      <c r="K1346" t="s">
        <v>71</v>
      </c>
      <c r="L1346">
        <v>9</v>
      </c>
      <c r="M1346">
        <v>1</v>
      </c>
      <c r="N1346" t="s">
        <v>80</v>
      </c>
      <c r="O1346" t="s">
        <v>81</v>
      </c>
      <c r="P1346" t="s">
        <v>37</v>
      </c>
      <c r="Q1346">
        <v>41246.17</v>
      </c>
      <c r="R1346">
        <v>3655.66</v>
      </c>
      <c r="S1346">
        <v>4</v>
      </c>
      <c r="T1346" t="s">
        <v>92</v>
      </c>
      <c r="U1346" t="s">
        <v>65</v>
      </c>
      <c r="V1346" t="s">
        <v>55</v>
      </c>
      <c r="W1346" t="s">
        <v>41</v>
      </c>
      <c r="X1346" t="s">
        <v>42</v>
      </c>
      <c r="Y1346" t="s">
        <v>66</v>
      </c>
      <c r="Z1346" t="s">
        <v>84</v>
      </c>
      <c r="AA1346" s="9">
        <f>Table1[[#This Row],[Date]]</f>
        <v>46271</v>
      </c>
    </row>
    <row r="1347" spans="1:27" x14ac:dyDescent="0.25">
      <c r="A1347" t="s">
        <v>2777</v>
      </c>
      <c r="B1347" s="1">
        <v>46272</v>
      </c>
      <c r="C1347" t="s">
        <v>27</v>
      </c>
      <c r="D1347" t="s">
        <v>2778</v>
      </c>
      <c r="E1347" t="s">
        <v>61</v>
      </c>
      <c r="F1347">
        <v>53</v>
      </c>
      <c r="G1347" t="s">
        <v>70</v>
      </c>
      <c r="H1347" t="s">
        <v>48</v>
      </c>
      <c r="I1347" t="s">
        <v>49</v>
      </c>
      <c r="J1347" t="s">
        <v>33</v>
      </c>
      <c r="K1347" t="s">
        <v>50</v>
      </c>
      <c r="L1347">
        <v>8</v>
      </c>
      <c r="M1347">
        <v>2</v>
      </c>
      <c r="N1347" t="s">
        <v>72</v>
      </c>
      <c r="O1347" t="s">
        <v>73</v>
      </c>
      <c r="P1347" t="s">
        <v>82</v>
      </c>
      <c r="Q1347">
        <v>4235.38</v>
      </c>
      <c r="R1347">
        <v>3899.58</v>
      </c>
      <c r="S1347">
        <v>3.6</v>
      </c>
      <c r="T1347" t="s">
        <v>97</v>
      </c>
      <c r="U1347" t="s">
        <v>87</v>
      </c>
      <c r="V1347" t="s">
        <v>74</v>
      </c>
      <c r="W1347" t="s">
        <v>41</v>
      </c>
      <c r="X1347" t="s">
        <v>57</v>
      </c>
      <c r="Y1347" t="s">
        <v>43</v>
      </c>
      <c r="Z1347" t="s">
        <v>76</v>
      </c>
      <c r="AA1347" s="9">
        <f>Table1[[#This Row],[Date]]</f>
        <v>46272</v>
      </c>
    </row>
    <row r="1348" spans="1:27" x14ac:dyDescent="0.25">
      <c r="A1348" t="s">
        <v>2779</v>
      </c>
      <c r="B1348" s="1">
        <v>46273</v>
      </c>
      <c r="C1348" t="s">
        <v>27</v>
      </c>
      <c r="D1348" t="s">
        <v>2780</v>
      </c>
      <c r="E1348" t="s">
        <v>29</v>
      </c>
      <c r="F1348">
        <v>49</v>
      </c>
      <c r="G1348" t="s">
        <v>70</v>
      </c>
      <c r="H1348" t="s">
        <v>48</v>
      </c>
      <c r="I1348" t="s">
        <v>49</v>
      </c>
      <c r="J1348" t="s">
        <v>33</v>
      </c>
      <c r="K1348" t="s">
        <v>50</v>
      </c>
      <c r="L1348">
        <v>5</v>
      </c>
      <c r="M1348">
        <v>2</v>
      </c>
      <c r="N1348" t="s">
        <v>80</v>
      </c>
      <c r="O1348" t="s">
        <v>52</v>
      </c>
      <c r="P1348" t="s">
        <v>37</v>
      </c>
      <c r="Q1348">
        <v>24179.19</v>
      </c>
      <c r="R1348">
        <v>4815.79</v>
      </c>
      <c r="S1348">
        <v>1.3</v>
      </c>
      <c r="T1348" t="s">
        <v>97</v>
      </c>
      <c r="U1348" t="s">
        <v>93</v>
      </c>
      <c r="V1348" t="s">
        <v>74</v>
      </c>
      <c r="W1348" t="s">
        <v>56</v>
      </c>
      <c r="X1348" t="s">
        <v>42</v>
      </c>
      <c r="Y1348" t="s">
        <v>4089</v>
      </c>
      <c r="Z1348" t="s">
        <v>76</v>
      </c>
      <c r="AA1348" s="9">
        <f>Table1[[#This Row],[Date]]</f>
        <v>46273</v>
      </c>
    </row>
    <row r="1349" spans="1:27" x14ac:dyDescent="0.25">
      <c r="A1349" t="s">
        <v>2781</v>
      </c>
      <c r="B1349" s="1">
        <v>46274</v>
      </c>
      <c r="C1349" t="s">
        <v>27</v>
      </c>
      <c r="D1349" t="s">
        <v>2782</v>
      </c>
      <c r="E1349" t="s">
        <v>91</v>
      </c>
      <c r="F1349">
        <v>32</v>
      </c>
      <c r="G1349" t="s">
        <v>70</v>
      </c>
      <c r="H1349" t="s">
        <v>31</v>
      </c>
      <c r="I1349" t="s">
        <v>32</v>
      </c>
      <c r="J1349" t="s">
        <v>33</v>
      </c>
      <c r="K1349" t="s">
        <v>100</v>
      </c>
      <c r="L1349">
        <v>4</v>
      </c>
      <c r="M1349">
        <v>3</v>
      </c>
      <c r="N1349" t="s">
        <v>80</v>
      </c>
      <c r="O1349" t="s">
        <v>52</v>
      </c>
      <c r="P1349" t="s">
        <v>37</v>
      </c>
      <c r="Q1349">
        <v>38652.1</v>
      </c>
      <c r="R1349">
        <v>2492.54</v>
      </c>
      <c r="S1349">
        <v>4.9000000000000004</v>
      </c>
      <c r="T1349" t="s">
        <v>38</v>
      </c>
      <c r="U1349" t="s">
        <v>93</v>
      </c>
      <c r="V1349" t="s">
        <v>74</v>
      </c>
      <c r="W1349" t="s">
        <v>56</v>
      </c>
      <c r="X1349" t="s">
        <v>42</v>
      </c>
      <c r="Y1349" t="s">
        <v>4089</v>
      </c>
      <c r="Z1349" t="s">
        <v>4089</v>
      </c>
      <c r="AA1349" s="9">
        <f>Table1[[#This Row],[Date]]</f>
        <v>46274</v>
      </c>
    </row>
    <row r="1350" spans="1:27" x14ac:dyDescent="0.25">
      <c r="A1350" t="s">
        <v>2783</v>
      </c>
      <c r="B1350" s="1">
        <v>46275</v>
      </c>
      <c r="C1350" t="s">
        <v>45</v>
      </c>
      <c r="D1350" t="s">
        <v>2784</v>
      </c>
      <c r="E1350" t="s">
        <v>29</v>
      </c>
      <c r="F1350">
        <v>60</v>
      </c>
      <c r="G1350" t="s">
        <v>30</v>
      </c>
      <c r="H1350" t="s">
        <v>4087</v>
      </c>
      <c r="I1350" t="s">
        <v>32</v>
      </c>
      <c r="J1350" t="s">
        <v>33</v>
      </c>
      <c r="K1350" t="s">
        <v>71</v>
      </c>
      <c r="L1350">
        <v>4</v>
      </c>
      <c r="M1350">
        <v>1</v>
      </c>
      <c r="N1350" t="s">
        <v>80</v>
      </c>
      <c r="O1350" t="s">
        <v>73</v>
      </c>
      <c r="P1350" t="s">
        <v>53</v>
      </c>
      <c r="Q1350">
        <v>28668.79</v>
      </c>
      <c r="R1350">
        <v>3079.18</v>
      </c>
      <c r="S1350">
        <v>1.1000000000000001</v>
      </c>
      <c r="T1350" t="s">
        <v>54</v>
      </c>
      <c r="U1350" t="s">
        <v>87</v>
      </c>
      <c r="V1350" t="s">
        <v>55</v>
      </c>
      <c r="W1350" t="s">
        <v>56</v>
      </c>
      <c r="X1350" t="s">
        <v>57</v>
      </c>
      <c r="Y1350" t="s">
        <v>4089</v>
      </c>
      <c r="Z1350" t="s">
        <v>4089</v>
      </c>
      <c r="AA1350" s="9">
        <f>Table1[[#This Row],[Date]]</f>
        <v>46275</v>
      </c>
    </row>
    <row r="1351" spans="1:27" x14ac:dyDescent="0.25">
      <c r="A1351" t="s">
        <v>2785</v>
      </c>
      <c r="B1351" s="1">
        <v>46276</v>
      </c>
      <c r="C1351" t="s">
        <v>59</v>
      </c>
      <c r="D1351" t="s">
        <v>2786</v>
      </c>
      <c r="E1351" t="s">
        <v>29</v>
      </c>
      <c r="F1351">
        <v>52</v>
      </c>
      <c r="G1351" t="s">
        <v>62</v>
      </c>
      <c r="H1351" t="s">
        <v>48</v>
      </c>
      <c r="I1351" t="s">
        <v>49</v>
      </c>
      <c r="J1351" t="s">
        <v>33</v>
      </c>
      <c r="K1351" t="s">
        <v>50</v>
      </c>
      <c r="L1351">
        <v>5</v>
      </c>
      <c r="M1351">
        <v>3</v>
      </c>
      <c r="N1351" t="s">
        <v>80</v>
      </c>
      <c r="O1351" t="s">
        <v>36</v>
      </c>
      <c r="P1351" t="s">
        <v>37</v>
      </c>
      <c r="Q1351">
        <v>33619.379999999997</v>
      </c>
      <c r="R1351">
        <v>1674.38</v>
      </c>
      <c r="S1351">
        <v>3.4</v>
      </c>
      <c r="T1351" t="s">
        <v>64</v>
      </c>
      <c r="U1351" t="s">
        <v>65</v>
      </c>
      <c r="V1351" t="s">
        <v>74</v>
      </c>
      <c r="W1351" t="s">
        <v>41</v>
      </c>
      <c r="X1351" t="s">
        <v>57</v>
      </c>
      <c r="Y1351" t="s">
        <v>43</v>
      </c>
      <c r="Z1351" t="s">
        <v>94</v>
      </c>
      <c r="AA1351" s="9">
        <f>Table1[[#This Row],[Date]]</f>
        <v>46276</v>
      </c>
    </row>
    <row r="1352" spans="1:27" x14ac:dyDescent="0.25">
      <c r="A1352" t="s">
        <v>2787</v>
      </c>
      <c r="B1352" s="1">
        <v>46277</v>
      </c>
      <c r="C1352" t="s">
        <v>45</v>
      </c>
      <c r="D1352" t="s">
        <v>2788</v>
      </c>
      <c r="E1352" t="s">
        <v>61</v>
      </c>
      <c r="F1352">
        <v>20</v>
      </c>
      <c r="G1352" t="s">
        <v>62</v>
      </c>
      <c r="H1352" t="s">
        <v>4087</v>
      </c>
      <c r="I1352" t="s">
        <v>32</v>
      </c>
      <c r="J1352" t="s">
        <v>33</v>
      </c>
      <c r="K1352" t="s">
        <v>71</v>
      </c>
      <c r="L1352">
        <v>10</v>
      </c>
      <c r="M1352">
        <v>2</v>
      </c>
      <c r="N1352" t="s">
        <v>35</v>
      </c>
      <c r="O1352" t="s">
        <v>81</v>
      </c>
      <c r="P1352" t="s">
        <v>53</v>
      </c>
      <c r="Q1352">
        <v>27283.79</v>
      </c>
      <c r="R1352">
        <v>3390.9</v>
      </c>
      <c r="S1352">
        <v>4.0999999999999996</v>
      </c>
      <c r="T1352" t="s">
        <v>97</v>
      </c>
      <c r="U1352" t="s">
        <v>39</v>
      </c>
      <c r="V1352" t="s">
        <v>74</v>
      </c>
      <c r="W1352" t="s">
        <v>56</v>
      </c>
      <c r="X1352" t="s">
        <v>57</v>
      </c>
      <c r="Y1352" t="s">
        <v>113</v>
      </c>
      <c r="Z1352" t="s">
        <v>94</v>
      </c>
      <c r="AA1352" s="9">
        <f>Table1[[#This Row],[Date]]</f>
        <v>46277</v>
      </c>
    </row>
    <row r="1353" spans="1:27" x14ac:dyDescent="0.25">
      <c r="A1353" t="s">
        <v>2789</v>
      </c>
      <c r="B1353" s="1">
        <v>46278</v>
      </c>
      <c r="C1353" t="s">
        <v>45</v>
      </c>
      <c r="D1353" t="s">
        <v>2790</v>
      </c>
      <c r="E1353" t="s">
        <v>29</v>
      </c>
      <c r="F1353">
        <v>33</v>
      </c>
      <c r="G1353" t="s">
        <v>62</v>
      </c>
      <c r="H1353" t="s">
        <v>4087</v>
      </c>
      <c r="I1353" t="s">
        <v>32</v>
      </c>
      <c r="J1353" t="s">
        <v>33</v>
      </c>
      <c r="K1353" t="s">
        <v>71</v>
      </c>
      <c r="L1353">
        <v>10</v>
      </c>
      <c r="M1353">
        <v>1</v>
      </c>
      <c r="N1353" t="s">
        <v>80</v>
      </c>
      <c r="O1353" t="s">
        <v>52</v>
      </c>
      <c r="P1353" t="s">
        <v>63</v>
      </c>
      <c r="Q1353">
        <v>49618.1</v>
      </c>
      <c r="R1353">
        <v>2316.92</v>
      </c>
      <c r="S1353">
        <v>4.2</v>
      </c>
      <c r="T1353" t="s">
        <v>92</v>
      </c>
      <c r="U1353" t="s">
        <v>39</v>
      </c>
      <c r="V1353" t="s">
        <v>83</v>
      </c>
      <c r="W1353" t="s">
        <v>56</v>
      </c>
      <c r="X1353" t="s">
        <v>42</v>
      </c>
      <c r="Y1353" t="s">
        <v>43</v>
      </c>
      <c r="Z1353" t="s">
        <v>94</v>
      </c>
      <c r="AA1353" s="9">
        <f>Table1[[#This Row],[Date]]</f>
        <v>46278</v>
      </c>
    </row>
    <row r="1354" spans="1:27" x14ac:dyDescent="0.25">
      <c r="A1354" t="s">
        <v>2791</v>
      </c>
      <c r="B1354" s="1">
        <v>46279</v>
      </c>
      <c r="C1354" t="s">
        <v>27</v>
      </c>
      <c r="D1354" t="s">
        <v>2792</v>
      </c>
      <c r="E1354" t="s">
        <v>29</v>
      </c>
      <c r="F1354">
        <v>22</v>
      </c>
      <c r="G1354" t="s">
        <v>70</v>
      </c>
      <c r="H1354" t="s">
        <v>48</v>
      </c>
      <c r="I1354" t="s">
        <v>49</v>
      </c>
      <c r="J1354" t="s">
        <v>33</v>
      </c>
      <c r="K1354" t="s">
        <v>50</v>
      </c>
      <c r="L1354">
        <v>14</v>
      </c>
      <c r="M1354">
        <v>5</v>
      </c>
      <c r="N1354" t="s">
        <v>72</v>
      </c>
      <c r="O1354" t="s">
        <v>73</v>
      </c>
      <c r="P1354" t="s">
        <v>63</v>
      </c>
      <c r="Q1354">
        <v>5567.21</v>
      </c>
      <c r="R1354">
        <v>2188.2600000000002</v>
      </c>
      <c r="S1354">
        <v>1.1000000000000001</v>
      </c>
      <c r="T1354" t="s">
        <v>54</v>
      </c>
      <c r="U1354" t="s">
        <v>39</v>
      </c>
      <c r="V1354" t="s">
        <v>74</v>
      </c>
      <c r="W1354" t="s">
        <v>101</v>
      </c>
      <c r="X1354" t="s">
        <v>57</v>
      </c>
      <c r="Y1354" t="s">
        <v>66</v>
      </c>
      <c r="Z1354" t="s">
        <v>88</v>
      </c>
      <c r="AA1354" s="9">
        <f>Table1[[#This Row],[Date]]</f>
        <v>46279</v>
      </c>
    </row>
    <row r="1355" spans="1:27" x14ac:dyDescent="0.25">
      <c r="A1355" t="s">
        <v>2793</v>
      </c>
      <c r="B1355" s="1">
        <v>46280</v>
      </c>
      <c r="C1355" t="s">
        <v>103</v>
      </c>
      <c r="D1355" t="s">
        <v>2794</v>
      </c>
      <c r="E1355" t="s">
        <v>47</v>
      </c>
      <c r="F1355">
        <v>38</v>
      </c>
      <c r="G1355" t="s">
        <v>30</v>
      </c>
      <c r="H1355" t="s">
        <v>79</v>
      </c>
      <c r="I1355" t="s">
        <v>49</v>
      </c>
      <c r="J1355" t="s">
        <v>33</v>
      </c>
      <c r="K1355" t="s">
        <v>34</v>
      </c>
      <c r="L1355">
        <v>3</v>
      </c>
      <c r="M1355">
        <v>2</v>
      </c>
      <c r="N1355" t="s">
        <v>72</v>
      </c>
      <c r="O1355" t="s">
        <v>36</v>
      </c>
      <c r="P1355" t="s">
        <v>82</v>
      </c>
      <c r="Q1355">
        <v>26079.11</v>
      </c>
      <c r="R1355">
        <v>4277.34</v>
      </c>
      <c r="S1355">
        <v>4.5999999999999996</v>
      </c>
      <c r="T1355" t="s">
        <v>97</v>
      </c>
      <c r="U1355" t="s">
        <v>87</v>
      </c>
      <c r="V1355" t="s">
        <v>40</v>
      </c>
      <c r="W1355" t="s">
        <v>56</v>
      </c>
      <c r="X1355" t="s">
        <v>57</v>
      </c>
      <c r="Y1355" t="s">
        <v>4089</v>
      </c>
      <c r="Z1355" t="s">
        <v>76</v>
      </c>
      <c r="AA1355" s="9">
        <f>Table1[[#This Row],[Date]]</f>
        <v>46280</v>
      </c>
    </row>
    <row r="1356" spans="1:27" x14ac:dyDescent="0.25">
      <c r="A1356" t="s">
        <v>2795</v>
      </c>
      <c r="B1356" s="1">
        <v>46281</v>
      </c>
      <c r="C1356" t="s">
        <v>103</v>
      </c>
      <c r="D1356" t="s">
        <v>2796</v>
      </c>
      <c r="E1356" t="s">
        <v>61</v>
      </c>
      <c r="F1356">
        <v>27</v>
      </c>
      <c r="G1356" t="s">
        <v>70</v>
      </c>
      <c r="H1356" t="s">
        <v>48</v>
      </c>
      <c r="I1356" t="s">
        <v>49</v>
      </c>
      <c r="J1356" t="s">
        <v>33</v>
      </c>
      <c r="K1356" t="s">
        <v>50</v>
      </c>
      <c r="L1356">
        <v>6</v>
      </c>
      <c r="M1356">
        <v>2</v>
      </c>
      <c r="N1356" t="s">
        <v>72</v>
      </c>
      <c r="O1356" t="s">
        <v>36</v>
      </c>
      <c r="P1356" t="s">
        <v>63</v>
      </c>
      <c r="Q1356">
        <v>7296.58</v>
      </c>
      <c r="R1356">
        <v>250.84</v>
      </c>
      <c r="S1356">
        <v>4.7</v>
      </c>
      <c r="T1356" t="s">
        <v>38</v>
      </c>
      <c r="U1356" t="s">
        <v>65</v>
      </c>
      <c r="V1356" t="s">
        <v>74</v>
      </c>
      <c r="W1356" t="s">
        <v>41</v>
      </c>
      <c r="X1356" t="s">
        <v>57</v>
      </c>
      <c r="Y1356" t="s">
        <v>66</v>
      </c>
      <c r="Z1356" t="s">
        <v>76</v>
      </c>
      <c r="AA1356" s="9">
        <f>Table1[[#This Row],[Date]]</f>
        <v>46281</v>
      </c>
    </row>
    <row r="1357" spans="1:27" x14ac:dyDescent="0.25">
      <c r="A1357" t="s">
        <v>2797</v>
      </c>
      <c r="B1357" s="1">
        <v>46282</v>
      </c>
      <c r="C1357" t="s">
        <v>45</v>
      </c>
      <c r="D1357" t="s">
        <v>2798</v>
      </c>
      <c r="E1357" t="s">
        <v>69</v>
      </c>
      <c r="F1357">
        <v>36</v>
      </c>
      <c r="G1357" t="s">
        <v>62</v>
      </c>
      <c r="H1357" t="s">
        <v>31</v>
      </c>
      <c r="I1357" t="s">
        <v>32</v>
      </c>
      <c r="J1357" t="s">
        <v>33</v>
      </c>
      <c r="K1357" t="s">
        <v>100</v>
      </c>
      <c r="L1357">
        <v>2</v>
      </c>
      <c r="M1357">
        <v>2</v>
      </c>
      <c r="N1357" t="s">
        <v>72</v>
      </c>
      <c r="O1357" t="s">
        <v>81</v>
      </c>
      <c r="P1357" t="s">
        <v>53</v>
      </c>
      <c r="Q1357">
        <v>10509.92</v>
      </c>
      <c r="R1357">
        <v>4409.8100000000004</v>
      </c>
      <c r="S1357">
        <v>3.2</v>
      </c>
      <c r="T1357" t="s">
        <v>97</v>
      </c>
      <c r="U1357" t="s">
        <v>87</v>
      </c>
      <c r="V1357" t="s">
        <v>74</v>
      </c>
      <c r="W1357" t="s">
        <v>41</v>
      </c>
      <c r="X1357" t="s">
        <v>42</v>
      </c>
      <c r="Y1357" t="s">
        <v>43</v>
      </c>
      <c r="Z1357" t="s">
        <v>4089</v>
      </c>
      <c r="AA1357" s="9">
        <f>Table1[[#This Row],[Date]]</f>
        <v>46282</v>
      </c>
    </row>
    <row r="1358" spans="1:27" x14ac:dyDescent="0.25">
      <c r="A1358" t="s">
        <v>2799</v>
      </c>
      <c r="B1358" s="1">
        <v>46283</v>
      </c>
      <c r="C1358" t="s">
        <v>45</v>
      </c>
      <c r="D1358" t="s">
        <v>2800</v>
      </c>
      <c r="E1358" t="s">
        <v>91</v>
      </c>
      <c r="F1358">
        <v>42</v>
      </c>
      <c r="G1358" t="s">
        <v>30</v>
      </c>
      <c r="H1358" t="s">
        <v>4088</v>
      </c>
      <c r="I1358" t="s">
        <v>49</v>
      </c>
      <c r="J1358" t="s">
        <v>33</v>
      </c>
      <c r="K1358" t="s">
        <v>118</v>
      </c>
      <c r="L1358">
        <v>5</v>
      </c>
      <c r="M1358">
        <v>1</v>
      </c>
      <c r="N1358" t="s">
        <v>35</v>
      </c>
      <c r="O1358" t="s">
        <v>81</v>
      </c>
      <c r="P1358" t="s">
        <v>37</v>
      </c>
      <c r="Q1358">
        <v>21002.799999999999</v>
      </c>
      <c r="R1358">
        <v>4260.3500000000004</v>
      </c>
      <c r="S1358">
        <v>2.9</v>
      </c>
      <c r="T1358" t="s">
        <v>97</v>
      </c>
      <c r="U1358" t="s">
        <v>39</v>
      </c>
      <c r="V1358" t="s">
        <v>83</v>
      </c>
      <c r="W1358" t="s">
        <v>56</v>
      </c>
      <c r="X1358" t="s">
        <v>42</v>
      </c>
      <c r="Y1358" t="s">
        <v>75</v>
      </c>
      <c r="Z1358" t="s">
        <v>76</v>
      </c>
      <c r="AA1358" s="9">
        <f>Table1[[#This Row],[Date]]</f>
        <v>46283</v>
      </c>
    </row>
    <row r="1359" spans="1:27" x14ac:dyDescent="0.25">
      <c r="A1359" t="s">
        <v>2801</v>
      </c>
      <c r="B1359" s="1">
        <v>46284</v>
      </c>
      <c r="C1359" t="s">
        <v>27</v>
      </c>
      <c r="D1359" t="s">
        <v>2802</v>
      </c>
      <c r="E1359" t="s">
        <v>29</v>
      </c>
      <c r="F1359">
        <v>21</v>
      </c>
      <c r="G1359" t="s">
        <v>30</v>
      </c>
      <c r="H1359" t="s">
        <v>48</v>
      </c>
      <c r="I1359" t="s">
        <v>49</v>
      </c>
      <c r="J1359" t="s">
        <v>33</v>
      </c>
      <c r="K1359" t="s">
        <v>50</v>
      </c>
      <c r="L1359">
        <v>3</v>
      </c>
      <c r="M1359">
        <v>4</v>
      </c>
      <c r="N1359" t="s">
        <v>51</v>
      </c>
      <c r="O1359" t="s">
        <v>73</v>
      </c>
      <c r="P1359" t="s">
        <v>37</v>
      </c>
      <c r="Q1359">
        <v>10310.379999999999</v>
      </c>
      <c r="R1359">
        <v>2531.83</v>
      </c>
      <c r="S1359">
        <v>1.2</v>
      </c>
      <c r="T1359" t="s">
        <v>54</v>
      </c>
      <c r="U1359" t="s">
        <v>93</v>
      </c>
      <c r="V1359" t="s">
        <v>83</v>
      </c>
      <c r="W1359" t="s">
        <v>41</v>
      </c>
      <c r="X1359" t="s">
        <v>57</v>
      </c>
      <c r="Y1359" t="s">
        <v>75</v>
      </c>
      <c r="Z1359" t="s">
        <v>4089</v>
      </c>
      <c r="AA1359" s="9">
        <f>Table1[[#This Row],[Date]]</f>
        <v>46284</v>
      </c>
    </row>
    <row r="1360" spans="1:27" x14ac:dyDescent="0.25">
      <c r="A1360" t="s">
        <v>2803</v>
      </c>
      <c r="B1360" s="1">
        <v>46285</v>
      </c>
      <c r="C1360" t="s">
        <v>45</v>
      </c>
      <c r="D1360" t="s">
        <v>2804</v>
      </c>
      <c r="E1360" t="s">
        <v>91</v>
      </c>
      <c r="F1360">
        <v>46</v>
      </c>
      <c r="G1360" t="s">
        <v>30</v>
      </c>
      <c r="H1360" t="s">
        <v>4087</v>
      </c>
      <c r="I1360" t="s">
        <v>32</v>
      </c>
      <c r="J1360" t="s">
        <v>33</v>
      </c>
      <c r="K1360" t="s">
        <v>71</v>
      </c>
      <c r="L1360">
        <v>9</v>
      </c>
      <c r="M1360">
        <v>5</v>
      </c>
      <c r="N1360" t="s">
        <v>51</v>
      </c>
      <c r="O1360" t="s">
        <v>73</v>
      </c>
      <c r="P1360" t="s">
        <v>63</v>
      </c>
      <c r="Q1360">
        <v>48293.3</v>
      </c>
      <c r="R1360">
        <v>2451.0100000000002</v>
      </c>
      <c r="S1360">
        <v>3.2</v>
      </c>
      <c r="T1360" t="s">
        <v>97</v>
      </c>
      <c r="U1360" t="s">
        <v>93</v>
      </c>
      <c r="V1360" t="s">
        <v>55</v>
      </c>
      <c r="W1360" t="s">
        <v>101</v>
      </c>
      <c r="X1360" t="s">
        <v>57</v>
      </c>
      <c r="Y1360" t="s">
        <v>43</v>
      </c>
      <c r="Z1360" t="s">
        <v>88</v>
      </c>
      <c r="AA1360" s="9">
        <f>Table1[[#This Row],[Date]]</f>
        <v>46285</v>
      </c>
    </row>
    <row r="1361" spans="1:27" x14ac:dyDescent="0.25">
      <c r="A1361" t="s">
        <v>2805</v>
      </c>
      <c r="B1361" s="1">
        <v>46286</v>
      </c>
      <c r="C1361" t="s">
        <v>27</v>
      </c>
      <c r="D1361" t="s">
        <v>2806</v>
      </c>
      <c r="E1361" t="s">
        <v>69</v>
      </c>
      <c r="F1361">
        <v>36</v>
      </c>
      <c r="G1361" t="s">
        <v>62</v>
      </c>
      <c r="H1361" t="s">
        <v>4087</v>
      </c>
      <c r="I1361" t="s">
        <v>32</v>
      </c>
      <c r="J1361" t="s">
        <v>33</v>
      </c>
      <c r="K1361" t="s">
        <v>71</v>
      </c>
      <c r="L1361">
        <v>5</v>
      </c>
      <c r="M1361">
        <v>5</v>
      </c>
      <c r="N1361" t="s">
        <v>80</v>
      </c>
      <c r="O1361" t="s">
        <v>36</v>
      </c>
      <c r="P1361" t="s">
        <v>53</v>
      </c>
      <c r="Q1361">
        <v>47499.12</v>
      </c>
      <c r="R1361">
        <v>1809.04</v>
      </c>
      <c r="S1361">
        <v>2.6</v>
      </c>
      <c r="T1361" t="s">
        <v>97</v>
      </c>
      <c r="U1361" t="s">
        <v>93</v>
      </c>
      <c r="V1361" t="s">
        <v>55</v>
      </c>
      <c r="W1361" t="s">
        <v>101</v>
      </c>
      <c r="X1361" t="s">
        <v>57</v>
      </c>
      <c r="Y1361" t="s">
        <v>113</v>
      </c>
      <c r="Z1361" t="s">
        <v>94</v>
      </c>
      <c r="AA1361" s="9">
        <f>Table1[[#This Row],[Date]]</f>
        <v>46286</v>
      </c>
    </row>
    <row r="1362" spans="1:27" x14ac:dyDescent="0.25">
      <c r="A1362" t="s">
        <v>2807</v>
      </c>
      <c r="B1362" s="1">
        <v>46287</v>
      </c>
      <c r="C1362" t="s">
        <v>103</v>
      </c>
      <c r="D1362" t="s">
        <v>2808</v>
      </c>
      <c r="E1362" t="s">
        <v>91</v>
      </c>
      <c r="F1362">
        <v>60</v>
      </c>
      <c r="G1362" t="s">
        <v>30</v>
      </c>
      <c r="H1362" t="s">
        <v>48</v>
      </c>
      <c r="I1362" t="s">
        <v>49</v>
      </c>
      <c r="J1362" t="s">
        <v>33</v>
      </c>
      <c r="K1362" t="s">
        <v>50</v>
      </c>
      <c r="L1362">
        <v>6</v>
      </c>
      <c r="M1362">
        <v>3</v>
      </c>
      <c r="N1362" t="s">
        <v>80</v>
      </c>
      <c r="O1362" t="s">
        <v>36</v>
      </c>
      <c r="P1362" t="s">
        <v>37</v>
      </c>
      <c r="Q1362">
        <v>18797.150000000001</v>
      </c>
      <c r="R1362">
        <v>4970.87</v>
      </c>
      <c r="S1362">
        <v>4.0999999999999996</v>
      </c>
      <c r="T1362" t="s">
        <v>97</v>
      </c>
      <c r="U1362" t="s">
        <v>39</v>
      </c>
      <c r="V1362" t="s">
        <v>40</v>
      </c>
      <c r="W1362" t="s">
        <v>56</v>
      </c>
      <c r="X1362" t="s">
        <v>57</v>
      </c>
      <c r="Y1362" t="s">
        <v>66</v>
      </c>
      <c r="Z1362" t="s">
        <v>88</v>
      </c>
      <c r="AA1362" s="9">
        <f>Table1[[#This Row],[Date]]</f>
        <v>46287</v>
      </c>
    </row>
    <row r="1363" spans="1:27" x14ac:dyDescent="0.25">
      <c r="A1363" t="s">
        <v>2809</v>
      </c>
      <c r="B1363" s="1">
        <v>46288</v>
      </c>
      <c r="C1363" t="s">
        <v>103</v>
      </c>
      <c r="D1363" t="s">
        <v>2810</v>
      </c>
      <c r="E1363" t="s">
        <v>69</v>
      </c>
      <c r="F1363">
        <v>19</v>
      </c>
      <c r="G1363" t="s">
        <v>30</v>
      </c>
      <c r="H1363" t="s">
        <v>4088</v>
      </c>
      <c r="I1363" t="s">
        <v>49</v>
      </c>
      <c r="J1363" t="s">
        <v>33</v>
      </c>
      <c r="K1363" t="s">
        <v>118</v>
      </c>
      <c r="L1363">
        <v>12</v>
      </c>
      <c r="M1363">
        <v>1</v>
      </c>
      <c r="N1363" t="s">
        <v>72</v>
      </c>
      <c r="O1363" t="s">
        <v>52</v>
      </c>
      <c r="P1363" t="s">
        <v>63</v>
      </c>
      <c r="Q1363">
        <v>33068.14</v>
      </c>
      <c r="R1363">
        <v>555.85</v>
      </c>
      <c r="S1363">
        <v>2.6</v>
      </c>
      <c r="T1363" t="s">
        <v>64</v>
      </c>
      <c r="U1363" t="s">
        <v>65</v>
      </c>
      <c r="V1363" t="s">
        <v>83</v>
      </c>
      <c r="W1363" t="s">
        <v>56</v>
      </c>
      <c r="X1363" t="s">
        <v>57</v>
      </c>
      <c r="Y1363" t="s">
        <v>43</v>
      </c>
      <c r="Z1363" t="s">
        <v>94</v>
      </c>
      <c r="AA1363" s="9">
        <f>Table1[[#This Row],[Date]]</f>
        <v>46288</v>
      </c>
    </row>
    <row r="1364" spans="1:27" x14ac:dyDescent="0.25">
      <c r="A1364" t="s">
        <v>2811</v>
      </c>
      <c r="B1364" s="1">
        <v>46289</v>
      </c>
      <c r="C1364" t="s">
        <v>59</v>
      </c>
      <c r="D1364" t="s">
        <v>2812</v>
      </c>
      <c r="E1364" t="s">
        <v>47</v>
      </c>
      <c r="F1364">
        <v>27</v>
      </c>
      <c r="G1364" t="s">
        <v>70</v>
      </c>
      <c r="H1364" t="s">
        <v>48</v>
      </c>
      <c r="I1364" t="s">
        <v>49</v>
      </c>
      <c r="J1364" t="s">
        <v>33</v>
      </c>
      <c r="K1364" t="s">
        <v>50</v>
      </c>
      <c r="L1364">
        <v>5</v>
      </c>
      <c r="M1364">
        <v>2</v>
      </c>
      <c r="N1364" t="s">
        <v>72</v>
      </c>
      <c r="O1364" t="s">
        <v>36</v>
      </c>
      <c r="P1364" t="s">
        <v>53</v>
      </c>
      <c r="Q1364">
        <v>28086.41</v>
      </c>
      <c r="R1364">
        <v>2951.08</v>
      </c>
      <c r="S1364">
        <v>3.7</v>
      </c>
      <c r="T1364" t="s">
        <v>92</v>
      </c>
      <c r="U1364" t="s">
        <v>39</v>
      </c>
      <c r="V1364" t="s">
        <v>55</v>
      </c>
      <c r="W1364" t="s">
        <v>101</v>
      </c>
      <c r="X1364" t="s">
        <v>57</v>
      </c>
      <c r="Y1364" t="s">
        <v>43</v>
      </c>
      <c r="Z1364" t="s">
        <v>94</v>
      </c>
      <c r="AA1364" s="9">
        <f>Table1[[#This Row],[Date]]</f>
        <v>46289</v>
      </c>
    </row>
    <row r="1365" spans="1:27" x14ac:dyDescent="0.25">
      <c r="A1365" t="s">
        <v>2813</v>
      </c>
      <c r="B1365" s="1">
        <v>46290</v>
      </c>
      <c r="C1365" t="s">
        <v>103</v>
      </c>
      <c r="D1365" t="s">
        <v>2814</v>
      </c>
      <c r="E1365" t="s">
        <v>29</v>
      </c>
      <c r="F1365">
        <v>60</v>
      </c>
      <c r="G1365" t="s">
        <v>70</v>
      </c>
      <c r="H1365" t="s">
        <v>4088</v>
      </c>
      <c r="I1365" t="s">
        <v>49</v>
      </c>
      <c r="J1365" t="s">
        <v>33</v>
      </c>
      <c r="K1365" t="s">
        <v>118</v>
      </c>
      <c r="L1365">
        <v>6</v>
      </c>
      <c r="M1365">
        <v>4</v>
      </c>
      <c r="N1365" t="s">
        <v>51</v>
      </c>
      <c r="O1365" t="s">
        <v>73</v>
      </c>
      <c r="P1365" t="s">
        <v>53</v>
      </c>
      <c r="Q1365">
        <v>41332.589999999997</v>
      </c>
      <c r="R1365">
        <v>3408.41</v>
      </c>
      <c r="S1365">
        <v>1.4</v>
      </c>
      <c r="T1365" t="s">
        <v>97</v>
      </c>
      <c r="U1365" t="s">
        <v>87</v>
      </c>
      <c r="V1365" t="s">
        <v>55</v>
      </c>
      <c r="W1365" t="s">
        <v>101</v>
      </c>
      <c r="X1365" t="s">
        <v>57</v>
      </c>
      <c r="Y1365" t="s">
        <v>75</v>
      </c>
      <c r="Z1365" t="s">
        <v>4089</v>
      </c>
      <c r="AA1365" s="9">
        <f>Table1[[#This Row],[Date]]</f>
        <v>46290</v>
      </c>
    </row>
    <row r="1366" spans="1:27" x14ac:dyDescent="0.25">
      <c r="A1366" t="s">
        <v>2815</v>
      </c>
      <c r="B1366" s="1">
        <v>46291</v>
      </c>
      <c r="C1366" t="s">
        <v>45</v>
      </c>
      <c r="D1366" t="s">
        <v>2816</v>
      </c>
      <c r="E1366" t="s">
        <v>69</v>
      </c>
      <c r="F1366">
        <v>42</v>
      </c>
      <c r="G1366" t="s">
        <v>30</v>
      </c>
      <c r="H1366" t="s">
        <v>4088</v>
      </c>
      <c r="I1366" t="s">
        <v>49</v>
      </c>
      <c r="J1366" t="s">
        <v>33</v>
      </c>
      <c r="K1366" t="s">
        <v>118</v>
      </c>
      <c r="L1366">
        <v>6</v>
      </c>
      <c r="M1366">
        <v>1</v>
      </c>
      <c r="N1366" t="s">
        <v>51</v>
      </c>
      <c r="O1366" t="s">
        <v>81</v>
      </c>
      <c r="P1366" t="s">
        <v>37</v>
      </c>
      <c r="Q1366">
        <v>32489.94</v>
      </c>
      <c r="R1366">
        <v>4671.6499999999996</v>
      </c>
      <c r="S1366">
        <v>1.5</v>
      </c>
      <c r="T1366" t="s">
        <v>54</v>
      </c>
      <c r="U1366" t="s">
        <v>65</v>
      </c>
      <c r="V1366" t="s">
        <v>55</v>
      </c>
      <c r="W1366" t="s">
        <v>56</v>
      </c>
      <c r="X1366" t="s">
        <v>42</v>
      </c>
      <c r="Y1366" t="s">
        <v>4089</v>
      </c>
      <c r="Z1366" t="s">
        <v>94</v>
      </c>
      <c r="AA1366" s="9">
        <f>Table1[[#This Row],[Date]]</f>
        <v>46291</v>
      </c>
    </row>
    <row r="1367" spans="1:27" x14ac:dyDescent="0.25">
      <c r="A1367" t="s">
        <v>2817</v>
      </c>
      <c r="B1367" s="1">
        <v>46292</v>
      </c>
      <c r="C1367" t="s">
        <v>103</v>
      </c>
      <c r="D1367" t="s">
        <v>2818</v>
      </c>
      <c r="E1367" t="s">
        <v>91</v>
      </c>
      <c r="F1367">
        <v>37</v>
      </c>
      <c r="G1367" t="s">
        <v>30</v>
      </c>
      <c r="H1367" t="s">
        <v>31</v>
      </c>
      <c r="I1367" t="s">
        <v>32</v>
      </c>
      <c r="J1367" t="s">
        <v>33</v>
      </c>
      <c r="K1367" t="s">
        <v>100</v>
      </c>
      <c r="L1367">
        <v>6</v>
      </c>
      <c r="M1367">
        <v>1</v>
      </c>
      <c r="N1367" t="s">
        <v>72</v>
      </c>
      <c r="O1367" t="s">
        <v>73</v>
      </c>
      <c r="P1367" t="s">
        <v>82</v>
      </c>
      <c r="Q1367">
        <v>3011.87</v>
      </c>
      <c r="R1367">
        <v>3901.02</v>
      </c>
      <c r="S1367">
        <v>1.6</v>
      </c>
      <c r="T1367" t="s">
        <v>97</v>
      </c>
      <c r="U1367" t="s">
        <v>93</v>
      </c>
      <c r="V1367" t="s">
        <v>83</v>
      </c>
      <c r="W1367" t="s">
        <v>41</v>
      </c>
      <c r="X1367" t="s">
        <v>57</v>
      </c>
      <c r="Y1367" t="s">
        <v>4089</v>
      </c>
      <c r="Z1367" t="s">
        <v>88</v>
      </c>
      <c r="AA1367" s="9">
        <f>Table1[[#This Row],[Date]]</f>
        <v>46292</v>
      </c>
    </row>
    <row r="1368" spans="1:27" x14ac:dyDescent="0.25">
      <c r="A1368" t="s">
        <v>2819</v>
      </c>
      <c r="B1368" s="1">
        <v>46293</v>
      </c>
      <c r="C1368" t="s">
        <v>27</v>
      </c>
      <c r="D1368" t="s">
        <v>2820</v>
      </c>
      <c r="E1368" t="s">
        <v>29</v>
      </c>
      <c r="F1368">
        <v>65</v>
      </c>
      <c r="G1368" t="s">
        <v>70</v>
      </c>
      <c r="H1368" t="s">
        <v>4087</v>
      </c>
      <c r="I1368" t="s">
        <v>32</v>
      </c>
      <c r="J1368" t="s">
        <v>33</v>
      </c>
      <c r="K1368" t="s">
        <v>71</v>
      </c>
      <c r="L1368">
        <v>12</v>
      </c>
      <c r="M1368">
        <v>4</v>
      </c>
      <c r="N1368" t="s">
        <v>80</v>
      </c>
      <c r="O1368" t="s">
        <v>52</v>
      </c>
      <c r="P1368" t="s">
        <v>82</v>
      </c>
      <c r="Q1368">
        <v>38869.199999999997</v>
      </c>
      <c r="R1368">
        <v>3219.24</v>
      </c>
      <c r="S1368">
        <v>1.2</v>
      </c>
      <c r="T1368" t="s">
        <v>54</v>
      </c>
      <c r="U1368" t="s">
        <v>65</v>
      </c>
      <c r="V1368" t="s">
        <v>83</v>
      </c>
      <c r="W1368" t="s">
        <v>56</v>
      </c>
      <c r="X1368" t="s">
        <v>57</v>
      </c>
      <c r="Y1368" t="s">
        <v>113</v>
      </c>
      <c r="Z1368" t="s">
        <v>84</v>
      </c>
      <c r="AA1368" s="9">
        <f>Table1[[#This Row],[Date]]</f>
        <v>46293</v>
      </c>
    </row>
    <row r="1369" spans="1:27" x14ac:dyDescent="0.25">
      <c r="A1369" t="s">
        <v>2821</v>
      </c>
      <c r="B1369" s="1">
        <v>46294</v>
      </c>
      <c r="C1369" t="s">
        <v>103</v>
      </c>
      <c r="D1369" t="s">
        <v>2822</v>
      </c>
      <c r="E1369" t="s">
        <v>47</v>
      </c>
      <c r="F1369">
        <v>36</v>
      </c>
      <c r="G1369" t="s">
        <v>70</v>
      </c>
      <c r="H1369" t="s">
        <v>4087</v>
      </c>
      <c r="I1369" t="s">
        <v>32</v>
      </c>
      <c r="J1369" t="s">
        <v>33</v>
      </c>
      <c r="K1369" t="s">
        <v>71</v>
      </c>
      <c r="L1369">
        <v>4</v>
      </c>
      <c r="M1369">
        <v>2</v>
      </c>
      <c r="N1369" t="s">
        <v>35</v>
      </c>
      <c r="O1369" t="s">
        <v>52</v>
      </c>
      <c r="P1369" t="s">
        <v>53</v>
      </c>
      <c r="Q1369">
        <v>38101.86</v>
      </c>
      <c r="R1369">
        <v>584.05999999999995</v>
      </c>
      <c r="S1369">
        <v>3.2</v>
      </c>
      <c r="T1369" t="s">
        <v>64</v>
      </c>
      <c r="U1369" t="s">
        <v>65</v>
      </c>
      <c r="V1369" t="s">
        <v>40</v>
      </c>
      <c r="W1369" t="s">
        <v>56</v>
      </c>
      <c r="X1369" t="s">
        <v>42</v>
      </c>
      <c r="Y1369" t="s">
        <v>113</v>
      </c>
      <c r="Z1369" t="s">
        <v>4089</v>
      </c>
      <c r="AA1369" s="9">
        <f>Table1[[#This Row],[Date]]</f>
        <v>46294</v>
      </c>
    </row>
    <row r="1370" spans="1:27" x14ac:dyDescent="0.25">
      <c r="A1370" t="s">
        <v>2823</v>
      </c>
      <c r="B1370" s="1">
        <v>46295</v>
      </c>
      <c r="C1370" t="s">
        <v>59</v>
      </c>
      <c r="D1370" t="s">
        <v>2824</v>
      </c>
      <c r="E1370" t="s">
        <v>29</v>
      </c>
      <c r="F1370">
        <v>40</v>
      </c>
      <c r="G1370" t="s">
        <v>70</v>
      </c>
      <c r="H1370" t="s">
        <v>4088</v>
      </c>
      <c r="I1370" t="s">
        <v>49</v>
      </c>
      <c r="J1370" t="s">
        <v>33</v>
      </c>
      <c r="K1370" t="s">
        <v>118</v>
      </c>
      <c r="L1370">
        <v>8</v>
      </c>
      <c r="M1370">
        <v>1</v>
      </c>
      <c r="N1370" t="s">
        <v>35</v>
      </c>
      <c r="O1370" t="s">
        <v>81</v>
      </c>
      <c r="P1370" t="s">
        <v>53</v>
      </c>
      <c r="Q1370">
        <v>26956.97</v>
      </c>
      <c r="R1370">
        <v>1868.67</v>
      </c>
      <c r="S1370">
        <v>4.2</v>
      </c>
      <c r="T1370" t="s">
        <v>97</v>
      </c>
      <c r="U1370" t="s">
        <v>39</v>
      </c>
      <c r="V1370" t="s">
        <v>83</v>
      </c>
      <c r="W1370" t="s">
        <v>56</v>
      </c>
      <c r="X1370" t="s">
        <v>57</v>
      </c>
      <c r="Y1370" t="s">
        <v>113</v>
      </c>
      <c r="Z1370" t="s">
        <v>94</v>
      </c>
      <c r="AA1370" s="9">
        <f>Table1[[#This Row],[Date]]</f>
        <v>46295</v>
      </c>
    </row>
    <row r="1371" spans="1:27" x14ac:dyDescent="0.25">
      <c r="A1371" t="s">
        <v>2825</v>
      </c>
      <c r="B1371" s="1">
        <v>46296</v>
      </c>
      <c r="C1371" t="s">
        <v>103</v>
      </c>
      <c r="D1371" t="s">
        <v>2826</v>
      </c>
      <c r="E1371" t="s">
        <v>69</v>
      </c>
      <c r="F1371">
        <v>41</v>
      </c>
      <c r="G1371" t="s">
        <v>62</v>
      </c>
      <c r="H1371" t="s">
        <v>4087</v>
      </c>
      <c r="I1371" t="s">
        <v>32</v>
      </c>
      <c r="J1371" t="s">
        <v>33</v>
      </c>
      <c r="K1371" t="s">
        <v>71</v>
      </c>
      <c r="L1371">
        <v>4</v>
      </c>
      <c r="M1371">
        <v>5</v>
      </c>
      <c r="N1371" t="s">
        <v>51</v>
      </c>
      <c r="O1371" t="s">
        <v>73</v>
      </c>
      <c r="P1371" t="s">
        <v>63</v>
      </c>
      <c r="Q1371">
        <v>45437.19</v>
      </c>
      <c r="R1371">
        <v>694.21</v>
      </c>
      <c r="S1371">
        <v>3.4</v>
      </c>
      <c r="T1371" t="s">
        <v>64</v>
      </c>
      <c r="U1371" t="s">
        <v>65</v>
      </c>
      <c r="V1371" t="s">
        <v>83</v>
      </c>
      <c r="W1371" t="s">
        <v>56</v>
      </c>
      <c r="X1371" t="s">
        <v>42</v>
      </c>
      <c r="Y1371" t="s">
        <v>75</v>
      </c>
      <c r="Z1371" t="s">
        <v>94</v>
      </c>
      <c r="AA1371" s="9">
        <f>Table1[[#This Row],[Date]]</f>
        <v>46296</v>
      </c>
    </row>
    <row r="1372" spans="1:27" x14ac:dyDescent="0.25">
      <c r="A1372" t="s">
        <v>2827</v>
      </c>
      <c r="B1372" s="1">
        <v>46297</v>
      </c>
      <c r="C1372" t="s">
        <v>27</v>
      </c>
      <c r="D1372" t="s">
        <v>2828</v>
      </c>
      <c r="E1372" t="s">
        <v>47</v>
      </c>
      <c r="F1372">
        <v>28</v>
      </c>
      <c r="G1372" t="s">
        <v>62</v>
      </c>
      <c r="H1372" t="s">
        <v>79</v>
      </c>
      <c r="I1372" t="s">
        <v>49</v>
      </c>
      <c r="J1372" t="s">
        <v>33</v>
      </c>
      <c r="K1372" t="s">
        <v>34</v>
      </c>
      <c r="L1372">
        <v>3</v>
      </c>
      <c r="M1372">
        <v>5</v>
      </c>
      <c r="N1372" t="s">
        <v>51</v>
      </c>
      <c r="O1372" t="s">
        <v>52</v>
      </c>
      <c r="P1372" t="s">
        <v>53</v>
      </c>
      <c r="Q1372">
        <v>45696.97</v>
      </c>
      <c r="R1372">
        <v>4406.0600000000004</v>
      </c>
      <c r="S1372">
        <v>3.3</v>
      </c>
      <c r="T1372" t="s">
        <v>64</v>
      </c>
      <c r="U1372" t="s">
        <v>39</v>
      </c>
      <c r="V1372" t="s">
        <v>83</v>
      </c>
      <c r="W1372" t="s">
        <v>56</v>
      </c>
      <c r="X1372" t="s">
        <v>57</v>
      </c>
      <c r="Y1372" t="s">
        <v>43</v>
      </c>
      <c r="Z1372" t="s">
        <v>76</v>
      </c>
      <c r="AA1372" s="9">
        <f>Table1[[#This Row],[Date]]</f>
        <v>46297</v>
      </c>
    </row>
    <row r="1373" spans="1:27" x14ac:dyDescent="0.25">
      <c r="A1373" t="s">
        <v>2829</v>
      </c>
      <c r="B1373" s="1">
        <v>46298</v>
      </c>
      <c r="C1373" t="s">
        <v>27</v>
      </c>
      <c r="D1373" t="s">
        <v>2830</v>
      </c>
      <c r="E1373" t="s">
        <v>91</v>
      </c>
      <c r="F1373">
        <v>63</v>
      </c>
      <c r="G1373" t="s">
        <v>70</v>
      </c>
      <c r="H1373" t="s">
        <v>4088</v>
      </c>
      <c r="I1373" t="s">
        <v>49</v>
      </c>
      <c r="J1373" t="s">
        <v>33</v>
      </c>
      <c r="K1373" t="s">
        <v>118</v>
      </c>
      <c r="L1373">
        <v>4</v>
      </c>
      <c r="M1373">
        <v>4</v>
      </c>
      <c r="N1373" t="s">
        <v>51</v>
      </c>
      <c r="O1373" t="s">
        <v>73</v>
      </c>
      <c r="P1373" t="s">
        <v>63</v>
      </c>
      <c r="Q1373">
        <v>27623.85</v>
      </c>
      <c r="R1373">
        <v>3748.11</v>
      </c>
      <c r="S1373">
        <v>3.7</v>
      </c>
      <c r="T1373" t="s">
        <v>92</v>
      </c>
      <c r="U1373" t="s">
        <v>87</v>
      </c>
      <c r="V1373" t="s">
        <v>40</v>
      </c>
      <c r="W1373" t="s">
        <v>56</v>
      </c>
      <c r="X1373" t="s">
        <v>42</v>
      </c>
      <c r="Y1373" t="s">
        <v>113</v>
      </c>
      <c r="Z1373" t="s">
        <v>4089</v>
      </c>
      <c r="AA1373" s="9">
        <f>Table1[[#This Row],[Date]]</f>
        <v>46298</v>
      </c>
    </row>
    <row r="1374" spans="1:27" x14ac:dyDescent="0.25">
      <c r="A1374" t="s">
        <v>2831</v>
      </c>
      <c r="B1374" s="1">
        <v>46299</v>
      </c>
      <c r="C1374" t="s">
        <v>45</v>
      </c>
      <c r="D1374" t="s">
        <v>2832</v>
      </c>
      <c r="E1374" t="s">
        <v>47</v>
      </c>
      <c r="F1374">
        <v>51</v>
      </c>
      <c r="G1374" t="s">
        <v>30</v>
      </c>
      <c r="H1374" t="s">
        <v>4087</v>
      </c>
      <c r="I1374" t="s">
        <v>32</v>
      </c>
      <c r="J1374" t="s">
        <v>33</v>
      </c>
      <c r="K1374" t="s">
        <v>71</v>
      </c>
      <c r="L1374">
        <v>12</v>
      </c>
      <c r="M1374">
        <v>2</v>
      </c>
      <c r="N1374" t="s">
        <v>35</v>
      </c>
      <c r="O1374" t="s">
        <v>52</v>
      </c>
      <c r="P1374" t="s">
        <v>63</v>
      </c>
      <c r="Q1374">
        <v>31575.45</v>
      </c>
      <c r="R1374">
        <v>3787.68</v>
      </c>
      <c r="S1374">
        <v>2.4</v>
      </c>
      <c r="T1374" t="s">
        <v>64</v>
      </c>
      <c r="U1374" t="s">
        <v>65</v>
      </c>
      <c r="V1374" t="s">
        <v>74</v>
      </c>
      <c r="W1374" t="s">
        <v>56</v>
      </c>
      <c r="X1374" t="s">
        <v>57</v>
      </c>
      <c r="Y1374" t="s">
        <v>75</v>
      </c>
      <c r="Z1374" t="s">
        <v>4089</v>
      </c>
      <c r="AA1374" s="9">
        <f>Table1[[#This Row],[Date]]</f>
        <v>46299</v>
      </c>
    </row>
    <row r="1375" spans="1:27" x14ac:dyDescent="0.25">
      <c r="A1375" t="s">
        <v>2833</v>
      </c>
      <c r="B1375" s="1">
        <v>46300</v>
      </c>
      <c r="C1375" t="s">
        <v>103</v>
      </c>
      <c r="D1375" t="s">
        <v>2834</v>
      </c>
      <c r="E1375" t="s">
        <v>47</v>
      </c>
      <c r="F1375">
        <v>45</v>
      </c>
      <c r="G1375" t="s">
        <v>70</v>
      </c>
      <c r="H1375" t="s">
        <v>79</v>
      </c>
      <c r="I1375" t="s">
        <v>49</v>
      </c>
      <c r="J1375" t="s">
        <v>33</v>
      </c>
      <c r="K1375" t="s">
        <v>34</v>
      </c>
      <c r="L1375">
        <v>4</v>
      </c>
      <c r="M1375">
        <v>4</v>
      </c>
      <c r="N1375" t="s">
        <v>35</v>
      </c>
      <c r="O1375" t="s">
        <v>81</v>
      </c>
      <c r="P1375" t="s">
        <v>63</v>
      </c>
      <c r="Q1375">
        <v>49836.54</v>
      </c>
      <c r="R1375">
        <v>3261.28</v>
      </c>
      <c r="S1375">
        <v>2.4</v>
      </c>
      <c r="T1375" t="s">
        <v>64</v>
      </c>
      <c r="U1375" t="s">
        <v>65</v>
      </c>
      <c r="V1375" t="s">
        <v>74</v>
      </c>
      <c r="W1375" t="s">
        <v>41</v>
      </c>
      <c r="X1375" t="s">
        <v>57</v>
      </c>
      <c r="Y1375" t="s">
        <v>66</v>
      </c>
      <c r="Z1375" t="s">
        <v>88</v>
      </c>
      <c r="AA1375" s="9">
        <f>Table1[[#This Row],[Date]]</f>
        <v>46300</v>
      </c>
    </row>
    <row r="1376" spans="1:27" x14ac:dyDescent="0.25">
      <c r="A1376" t="s">
        <v>2835</v>
      </c>
      <c r="B1376" s="1">
        <v>46301</v>
      </c>
      <c r="C1376" t="s">
        <v>27</v>
      </c>
      <c r="D1376" t="s">
        <v>2836</v>
      </c>
      <c r="E1376" t="s">
        <v>61</v>
      </c>
      <c r="F1376">
        <v>22</v>
      </c>
      <c r="G1376" t="s">
        <v>62</v>
      </c>
      <c r="H1376" t="s">
        <v>31</v>
      </c>
      <c r="I1376" t="s">
        <v>32</v>
      </c>
      <c r="J1376" t="s">
        <v>33</v>
      </c>
      <c r="K1376" t="s">
        <v>100</v>
      </c>
      <c r="L1376">
        <v>9</v>
      </c>
      <c r="M1376">
        <v>1</v>
      </c>
      <c r="N1376" t="s">
        <v>72</v>
      </c>
      <c r="O1376" t="s">
        <v>52</v>
      </c>
      <c r="P1376" t="s">
        <v>53</v>
      </c>
      <c r="Q1376">
        <v>17044.55</v>
      </c>
      <c r="R1376">
        <v>2535.2199999999998</v>
      </c>
      <c r="S1376">
        <v>2.2999999999999998</v>
      </c>
      <c r="T1376" t="s">
        <v>64</v>
      </c>
      <c r="U1376" t="s">
        <v>65</v>
      </c>
      <c r="V1376" t="s">
        <v>55</v>
      </c>
      <c r="W1376" t="s">
        <v>56</v>
      </c>
      <c r="X1376" t="s">
        <v>42</v>
      </c>
      <c r="Y1376" t="s">
        <v>43</v>
      </c>
      <c r="Z1376" t="s">
        <v>84</v>
      </c>
      <c r="AA1376" s="9">
        <f>Table1[[#This Row],[Date]]</f>
        <v>46301</v>
      </c>
    </row>
    <row r="1377" spans="1:27" x14ac:dyDescent="0.25">
      <c r="A1377" t="s">
        <v>2837</v>
      </c>
      <c r="B1377" s="1">
        <v>46302</v>
      </c>
      <c r="C1377" t="s">
        <v>59</v>
      </c>
      <c r="D1377" t="s">
        <v>2838</v>
      </c>
      <c r="E1377" t="s">
        <v>47</v>
      </c>
      <c r="F1377">
        <v>22</v>
      </c>
      <c r="G1377" t="s">
        <v>30</v>
      </c>
      <c r="H1377" t="s">
        <v>4087</v>
      </c>
      <c r="I1377" t="s">
        <v>32</v>
      </c>
      <c r="J1377" t="s">
        <v>33</v>
      </c>
      <c r="K1377" t="s">
        <v>71</v>
      </c>
      <c r="L1377">
        <v>5</v>
      </c>
      <c r="M1377">
        <v>5</v>
      </c>
      <c r="N1377" t="s">
        <v>80</v>
      </c>
      <c r="O1377" t="s">
        <v>73</v>
      </c>
      <c r="P1377" t="s">
        <v>53</v>
      </c>
      <c r="Q1377">
        <v>18257.009999999998</v>
      </c>
      <c r="R1377">
        <v>749.86</v>
      </c>
      <c r="S1377">
        <v>3.8</v>
      </c>
      <c r="T1377" t="s">
        <v>92</v>
      </c>
      <c r="U1377" t="s">
        <v>93</v>
      </c>
      <c r="V1377" t="s">
        <v>74</v>
      </c>
      <c r="W1377" t="s">
        <v>101</v>
      </c>
      <c r="X1377" t="s">
        <v>42</v>
      </c>
      <c r="Y1377" t="s">
        <v>66</v>
      </c>
      <c r="Z1377" t="s">
        <v>88</v>
      </c>
      <c r="AA1377" s="9">
        <f>Table1[[#This Row],[Date]]</f>
        <v>46302</v>
      </c>
    </row>
    <row r="1378" spans="1:27" x14ac:dyDescent="0.25">
      <c r="A1378" t="s">
        <v>2839</v>
      </c>
      <c r="B1378" s="1">
        <v>46303</v>
      </c>
      <c r="C1378" t="s">
        <v>45</v>
      </c>
      <c r="D1378" t="s">
        <v>2840</v>
      </c>
      <c r="E1378" t="s">
        <v>47</v>
      </c>
      <c r="F1378">
        <v>68</v>
      </c>
      <c r="G1378" t="s">
        <v>62</v>
      </c>
      <c r="H1378" t="s">
        <v>79</v>
      </c>
      <c r="I1378" t="s">
        <v>49</v>
      </c>
      <c r="J1378" t="s">
        <v>33</v>
      </c>
      <c r="K1378" t="s">
        <v>34</v>
      </c>
      <c r="L1378">
        <v>4</v>
      </c>
      <c r="M1378">
        <v>3</v>
      </c>
      <c r="N1378" t="s">
        <v>51</v>
      </c>
      <c r="O1378" t="s">
        <v>73</v>
      </c>
      <c r="P1378" t="s">
        <v>63</v>
      </c>
      <c r="Q1378">
        <v>11590.37</v>
      </c>
      <c r="R1378">
        <v>1648.47</v>
      </c>
      <c r="S1378">
        <v>1.6</v>
      </c>
      <c r="T1378" t="s">
        <v>54</v>
      </c>
      <c r="U1378" t="s">
        <v>39</v>
      </c>
      <c r="V1378" t="s">
        <v>74</v>
      </c>
      <c r="W1378" t="s">
        <v>56</v>
      </c>
      <c r="X1378" t="s">
        <v>42</v>
      </c>
      <c r="Y1378" t="s">
        <v>4089</v>
      </c>
      <c r="Z1378" t="s">
        <v>88</v>
      </c>
      <c r="AA1378" s="9">
        <f>Table1[[#This Row],[Date]]</f>
        <v>46303</v>
      </c>
    </row>
    <row r="1379" spans="1:27" x14ac:dyDescent="0.25">
      <c r="A1379" t="s">
        <v>2841</v>
      </c>
      <c r="B1379" s="1">
        <v>46304</v>
      </c>
      <c r="C1379" t="s">
        <v>59</v>
      </c>
      <c r="D1379" t="s">
        <v>2842</v>
      </c>
      <c r="E1379" t="s">
        <v>29</v>
      </c>
      <c r="F1379">
        <v>38</v>
      </c>
      <c r="G1379" t="s">
        <v>30</v>
      </c>
      <c r="H1379" t="s">
        <v>48</v>
      </c>
      <c r="I1379" t="s">
        <v>49</v>
      </c>
      <c r="J1379" t="s">
        <v>33</v>
      </c>
      <c r="K1379" t="s">
        <v>50</v>
      </c>
      <c r="L1379">
        <v>11</v>
      </c>
      <c r="M1379">
        <v>4</v>
      </c>
      <c r="N1379" t="s">
        <v>72</v>
      </c>
      <c r="O1379" t="s">
        <v>52</v>
      </c>
      <c r="P1379" t="s">
        <v>37</v>
      </c>
      <c r="Q1379">
        <v>45105.75</v>
      </c>
      <c r="R1379">
        <v>684.58</v>
      </c>
      <c r="S1379">
        <v>1.1000000000000001</v>
      </c>
      <c r="T1379" t="s">
        <v>97</v>
      </c>
      <c r="U1379" t="s">
        <v>39</v>
      </c>
      <c r="V1379" t="s">
        <v>40</v>
      </c>
      <c r="W1379" t="s">
        <v>41</v>
      </c>
      <c r="X1379" t="s">
        <v>57</v>
      </c>
      <c r="Y1379" t="s">
        <v>4089</v>
      </c>
      <c r="Z1379" t="s">
        <v>88</v>
      </c>
      <c r="AA1379" s="9">
        <f>Table1[[#This Row],[Date]]</f>
        <v>46304</v>
      </c>
    </row>
    <row r="1380" spans="1:27" x14ac:dyDescent="0.25">
      <c r="A1380" t="s">
        <v>2843</v>
      </c>
      <c r="B1380" s="1">
        <v>46305</v>
      </c>
      <c r="C1380" t="s">
        <v>103</v>
      </c>
      <c r="D1380" t="s">
        <v>2844</v>
      </c>
      <c r="E1380" t="s">
        <v>91</v>
      </c>
      <c r="F1380">
        <v>29</v>
      </c>
      <c r="G1380" t="s">
        <v>62</v>
      </c>
      <c r="H1380" t="s">
        <v>48</v>
      </c>
      <c r="I1380" t="s">
        <v>49</v>
      </c>
      <c r="J1380" t="s">
        <v>33</v>
      </c>
      <c r="K1380" t="s">
        <v>50</v>
      </c>
      <c r="L1380">
        <v>6</v>
      </c>
      <c r="M1380">
        <v>3</v>
      </c>
      <c r="N1380" t="s">
        <v>35</v>
      </c>
      <c r="O1380" t="s">
        <v>36</v>
      </c>
      <c r="P1380" t="s">
        <v>53</v>
      </c>
      <c r="Q1380">
        <v>37990.949999999997</v>
      </c>
      <c r="R1380">
        <v>3624.57</v>
      </c>
      <c r="S1380">
        <v>3.4</v>
      </c>
      <c r="T1380" t="s">
        <v>97</v>
      </c>
      <c r="U1380" t="s">
        <v>93</v>
      </c>
      <c r="V1380" t="s">
        <v>40</v>
      </c>
      <c r="W1380" t="s">
        <v>101</v>
      </c>
      <c r="X1380" t="s">
        <v>57</v>
      </c>
      <c r="Y1380" t="s">
        <v>43</v>
      </c>
      <c r="Z1380" t="s">
        <v>84</v>
      </c>
      <c r="AA1380" s="9">
        <f>Table1[[#This Row],[Date]]</f>
        <v>46305</v>
      </c>
    </row>
    <row r="1381" spans="1:27" x14ac:dyDescent="0.25">
      <c r="A1381" t="s">
        <v>2845</v>
      </c>
      <c r="B1381" s="1">
        <v>46306</v>
      </c>
      <c r="C1381" t="s">
        <v>103</v>
      </c>
      <c r="D1381" t="s">
        <v>2846</v>
      </c>
      <c r="E1381" t="s">
        <v>29</v>
      </c>
      <c r="F1381">
        <v>67</v>
      </c>
      <c r="G1381" t="s">
        <v>30</v>
      </c>
      <c r="H1381" t="s">
        <v>79</v>
      </c>
      <c r="I1381" t="s">
        <v>49</v>
      </c>
      <c r="J1381" t="s">
        <v>33</v>
      </c>
      <c r="K1381" t="s">
        <v>34</v>
      </c>
      <c r="L1381">
        <v>5</v>
      </c>
      <c r="M1381">
        <v>3</v>
      </c>
      <c r="N1381" t="s">
        <v>72</v>
      </c>
      <c r="O1381" t="s">
        <v>81</v>
      </c>
      <c r="P1381" t="s">
        <v>82</v>
      </c>
      <c r="Q1381">
        <v>7965.21</v>
      </c>
      <c r="R1381">
        <v>801.14</v>
      </c>
      <c r="S1381">
        <v>4.8</v>
      </c>
      <c r="T1381" t="s">
        <v>38</v>
      </c>
      <c r="U1381" t="s">
        <v>39</v>
      </c>
      <c r="V1381" t="s">
        <v>74</v>
      </c>
      <c r="W1381" t="s">
        <v>56</v>
      </c>
      <c r="X1381" t="s">
        <v>57</v>
      </c>
      <c r="Y1381" t="s">
        <v>113</v>
      </c>
      <c r="Z1381" t="s">
        <v>88</v>
      </c>
      <c r="AA1381" s="9">
        <f>Table1[[#This Row],[Date]]</f>
        <v>46306</v>
      </c>
    </row>
    <row r="1382" spans="1:27" x14ac:dyDescent="0.25">
      <c r="A1382" t="s">
        <v>2847</v>
      </c>
      <c r="B1382" s="1">
        <v>46307</v>
      </c>
      <c r="C1382" t="s">
        <v>103</v>
      </c>
      <c r="D1382" t="s">
        <v>2848</v>
      </c>
      <c r="E1382" t="s">
        <v>29</v>
      </c>
      <c r="F1382">
        <v>21</v>
      </c>
      <c r="G1382" t="s">
        <v>30</v>
      </c>
      <c r="H1382" t="s">
        <v>4088</v>
      </c>
      <c r="I1382" t="s">
        <v>49</v>
      </c>
      <c r="J1382" t="s">
        <v>33</v>
      </c>
      <c r="K1382" t="s">
        <v>118</v>
      </c>
      <c r="L1382">
        <v>10</v>
      </c>
      <c r="M1382">
        <v>5</v>
      </c>
      <c r="N1382" t="s">
        <v>35</v>
      </c>
      <c r="O1382" t="s">
        <v>81</v>
      </c>
      <c r="P1382" t="s">
        <v>37</v>
      </c>
      <c r="Q1382">
        <v>49143.07</v>
      </c>
      <c r="R1382">
        <v>3510.57</v>
      </c>
      <c r="S1382">
        <v>3.4</v>
      </c>
      <c r="T1382" t="s">
        <v>97</v>
      </c>
      <c r="U1382" t="s">
        <v>87</v>
      </c>
      <c r="V1382" t="s">
        <v>74</v>
      </c>
      <c r="W1382" t="s">
        <v>56</v>
      </c>
      <c r="X1382" t="s">
        <v>57</v>
      </c>
      <c r="Y1382" t="s">
        <v>43</v>
      </c>
      <c r="Z1382" t="s">
        <v>4089</v>
      </c>
      <c r="AA1382" s="9">
        <f>Table1[[#This Row],[Date]]</f>
        <v>46307</v>
      </c>
    </row>
    <row r="1383" spans="1:27" x14ac:dyDescent="0.25">
      <c r="A1383" t="s">
        <v>2849</v>
      </c>
      <c r="B1383" s="1">
        <v>46308</v>
      </c>
      <c r="C1383" t="s">
        <v>45</v>
      </c>
      <c r="D1383" t="s">
        <v>2850</v>
      </c>
      <c r="E1383" t="s">
        <v>69</v>
      </c>
      <c r="F1383">
        <v>66</v>
      </c>
      <c r="G1383" t="s">
        <v>30</v>
      </c>
      <c r="H1383" t="s">
        <v>4088</v>
      </c>
      <c r="I1383" t="s">
        <v>49</v>
      </c>
      <c r="J1383" t="s">
        <v>33</v>
      </c>
      <c r="K1383" t="s">
        <v>118</v>
      </c>
      <c r="L1383">
        <v>9</v>
      </c>
      <c r="M1383">
        <v>4</v>
      </c>
      <c r="N1383" t="s">
        <v>80</v>
      </c>
      <c r="O1383" t="s">
        <v>52</v>
      </c>
      <c r="P1383" t="s">
        <v>82</v>
      </c>
      <c r="Q1383">
        <v>37355.199999999997</v>
      </c>
      <c r="R1383">
        <v>3461.28</v>
      </c>
      <c r="S1383">
        <v>4.0999999999999996</v>
      </c>
      <c r="T1383" t="s">
        <v>92</v>
      </c>
      <c r="U1383" t="s">
        <v>93</v>
      </c>
      <c r="V1383" t="s">
        <v>74</v>
      </c>
      <c r="W1383" t="s">
        <v>101</v>
      </c>
      <c r="X1383" t="s">
        <v>57</v>
      </c>
      <c r="Y1383" t="s">
        <v>113</v>
      </c>
      <c r="Z1383" t="s">
        <v>84</v>
      </c>
      <c r="AA1383" s="9">
        <f>Table1[[#This Row],[Date]]</f>
        <v>46308</v>
      </c>
    </row>
    <row r="1384" spans="1:27" x14ac:dyDescent="0.25">
      <c r="A1384" t="s">
        <v>2851</v>
      </c>
      <c r="B1384" s="1">
        <v>46309</v>
      </c>
      <c r="C1384" t="s">
        <v>27</v>
      </c>
      <c r="D1384" t="s">
        <v>2852</v>
      </c>
      <c r="E1384" t="s">
        <v>29</v>
      </c>
      <c r="F1384">
        <v>59</v>
      </c>
      <c r="G1384" t="s">
        <v>30</v>
      </c>
      <c r="H1384" t="s">
        <v>4087</v>
      </c>
      <c r="I1384" t="s">
        <v>32</v>
      </c>
      <c r="J1384" t="s">
        <v>33</v>
      </c>
      <c r="K1384" t="s">
        <v>71</v>
      </c>
      <c r="L1384">
        <v>12</v>
      </c>
      <c r="M1384">
        <v>3</v>
      </c>
      <c r="N1384" t="s">
        <v>35</v>
      </c>
      <c r="O1384" t="s">
        <v>52</v>
      </c>
      <c r="P1384" t="s">
        <v>53</v>
      </c>
      <c r="Q1384">
        <v>42974.54</v>
      </c>
      <c r="R1384">
        <v>2296.52</v>
      </c>
      <c r="S1384">
        <v>3.7</v>
      </c>
      <c r="T1384" t="s">
        <v>97</v>
      </c>
      <c r="U1384" t="s">
        <v>39</v>
      </c>
      <c r="V1384" t="s">
        <v>55</v>
      </c>
      <c r="W1384" t="s">
        <v>56</v>
      </c>
      <c r="X1384" t="s">
        <v>42</v>
      </c>
      <c r="Y1384" t="s">
        <v>4089</v>
      </c>
      <c r="Z1384" t="s">
        <v>94</v>
      </c>
      <c r="AA1384" s="9">
        <f>Table1[[#This Row],[Date]]</f>
        <v>46309</v>
      </c>
    </row>
    <row r="1385" spans="1:27" x14ac:dyDescent="0.25">
      <c r="A1385" t="s">
        <v>2853</v>
      </c>
      <c r="B1385" s="1">
        <v>46310</v>
      </c>
      <c r="C1385" t="s">
        <v>45</v>
      </c>
      <c r="D1385" t="s">
        <v>2854</v>
      </c>
      <c r="E1385" t="s">
        <v>61</v>
      </c>
      <c r="F1385">
        <v>37</v>
      </c>
      <c r="G1385" t="s">
        <v>62</v>
      </c>
      <c r="H1385" t="s">
        <v>48</v>
      </c>
      <c r="I1385" t="s">
        <v>49</v>
      </c>
      <c r="J1385" t="s">
        <v>33</v>
      </c>
      <c r="K1385" t="s">
        <v>50</v>
      </c>
      <c r="L1385">
        <v>8</v>
      </c>
      <c r="M1385">
        <v>1</v>
      </c>
      <c r="N1385" t="s">
        <v>72</v>
      </c>
      <c r="O1385" t="s">
        <v>36</v>
      </c>
      <c r="P1385" t="s">
        <v>37</v>
      </c>
      <c r="Q1385">
        <v>5263.09</v>
      </c>
      <c r="R1385">
        <v>676.14</v>
      </c>
      <c r="S1385">
        <v>3</v>
      </c>
      <c r="T1385" t="s">
        <v>64</v>
      </c>
      <c r="U1385" t="s">
        <v>87</v>
      </c>
      <c r="V1385" t="s">
        <v>40</v>
      </c>
      <c r="W1385" t="s">
        <v>41</v>
      </c>
      <c r="X1385" t="s">
        <v>57</v>
      </c>
      <c r="Y1385" t="s">
        <v>43</v>
      </c>
      <c r="Z1385" t="s">
        <v>76</v>
      </c>
      <c r="AA1385" s="9">
        <f>Table1[[#This Row],[Date]]</f>
        <v>46310</v>
      </c>
    </row>
    <row r="1386" spans="1:27" x14ac:dyDescent="0.25">
      <c r="A1386" t="s">
        <v>2855</v>
      </c>
      <c r="B1386" s="1">
        <v>46311</v>
      </c>
      <c r="C1386" t="s">
        <v>59</v>
      </c>
      <c r="D1386" t="s">
        <v>2856</v>
      </c>
      <c r="E1386" t="s">
        <v>61</v>
      </c>
      <c r="F1386">
        <v>55</v>
      </c>
      <c r="G1386" t="s">
        <v>62</v>
      </c>
      <c r="H1386" t="s">
        <v>4088</v>
      </c>
      <c r="I1386" t="s">
        <v>49</v>
      </c>
      <c r="J1386" t="s">
        <v>33</v>
      </c>
      <c r="K1386" t="s">
        <v>118</v>
      </c>
      <c r="L1386">
        <v>9</v>
      </c>
      <c r="M1386">
        <v>2</v>
      </c>
      <c r="N1386" t="s">
        <v>80</v>
      </c>
      <c r="O1386" t="s">
        <v>81</v>
      </c>
      <c r="P1386" t="s">
        <v>53</v>
      </c>
      <c r="Q1386">
        <v>26733.16</v>
      </c>
      <c r="R1386">
        <v>1574</v>
      </c>
      <c r="S1386">
        <v>3.9</v>
      </c>
      <c r="T1386" t="s">
        <v>97</v>
      </c>
      <c r="U1386" t="s">
        <v>39</v>
      </c>
      <c r="V1386" t="s">
        <v>74</v>
      </c>
      <c r="W1386" t="s">
        <v>56</v>
      </c>
      <c r="X1386" t="s">
        <v>42</v>
      </c>
      <c r="Y1386" t="s">
        <v>43</v>
      </c>
      <c r="Z1386" t="s">
        <v>76</v>
      </c>
      <c r="AA1386" s="9">
        <f>Table1[[#This Row],[Date]]</f>
        <v>46311</v>
      </c>
    </row>
    <row r="1387" spans="1:27" x14ac:dyDescent="0.25">
      <c r="A1387" t="s">
        <v>2857</v>
      </c>
      <c r="B1387" s="1">
        <v>46312</v>
      </c>
      <c r="C1387" t="s">
        <v>45</v>
      </c>
      <c r="D1387" t="s">
        <v>2858</v>
      </c>
      <c r="E1387" t="s">
        <v>69</v>
      </c>
      <c r="F1387">
        <v>42</v>
      </c>
      <c r="G1387" t="s">
        <v>30</v>
      </c>
      <c r="H1387" t="s">
        <v>4088</v>
      </c>
      <c r="I1387" t="s">
        <v>49</v>
      </c>
      <c r="J1387" t="s">
        <v>33</v>
      </c>
      <c r="K1387" t="s">
        <v>118</v>
      </c>
      <c r="L1387">
        <v>14</v>
      </c>
      <c r="M1387">
        <v>2</v>
      </c>
      <c r="N1387" t="s">
        <v>35</v>
      </c>
      <c r="O1387" t="s">
        <v>36</v>
      </c>
      <c r="P1387" t="s">
        <v>53</v>
      </c>
      <c r="Q1387">
        <v>35834.120000000003</v>
      </c>
      <c r="R1387">
        <v>1600.47</v>
      </c>
      <c r="S1387">
        <v>4.3</v>
      </c>
      <c r="T1387" t="s">
        <v>92</v>
      </c>
      <c r="U1387" t="s">
        <v>93</v>
      </c>
      <c r="V1387" t="s">
        <v>83</v>
      </c>
      <c r="W1387" t="s">
        <v>41</v>
      </c>
      <c r="X1387" t="s">
        <v>42</v>
      </c>
      <c r="Y1387" t="s">
        <v>113</v>
      </c>
      <c r="Z1387" t="s">
        <v>4089</v>
      </c>
      <c r="AA1387" s="9">
        <f>Table1[[#This Row],[Date]]</f>
        <v>46312</v>
      </c>
    </row>
    <row r="1388" spans="1:27" x14ac:dyDescent="0.25">
      <c r="A1388" t="s">
        <v>2859</v>
      </c>
      <c r="B1388" s="1">
        <v>46313</v>
      </c>
      <c r="C1388" t="s">
        <v>59</v>
      </c>
      <c r="D1388" t="s">
        <v>2860</v>
      </c>
      <c r="E1388" t="s">
        <v>91</v>
      </c>
      <c r="F1388">
        <v>31</v>
      </c>
      <c r="G1388" t="s">
        <v>30</v>
      </c>
      <c r="H1388" t="s">
        <v>48</v>
      </c>
      <c r="I1388" t="s">
        <v>49</v>
      </c>
      <c r="J1388" t="s">
        <v>33</v>
      </c>
      <c r="K1388" t="s">
        <v>50</v>
      </c>
      <c r="L1388">
        <v>6</v>
      </c>
      <c r="M1388">
        <v>5</v>
      </c>
      <c r="N1388" t="s">
        <v>51</v>
      </c>
      <c r="O1388" t="s">
        <v>81</v>
      </c>
      <c r="P1388" t="s">
        <v>37</v>
      </c>
      <c r="Q1388">
        <v>28518.49</v>
      </c>
      <c r="R1388">
        <v>3501.93</v>
      </c>
      <c r="S1388">
        <v>1.9</v>
      </c>
      <c r="T1388" t="s">
        <v>54</v>
      </c>
      <c r="U1388" t="s">
        <v>39</v>
      </c>
      <c r="V1388" t="s">
        <v>74</v>
      </c>
      <c r="W1388" t="s">
        <v>56</v>
      </c>
      <c r="X1388" t="s">
        <v>57</v>
      </c>
      <c r="Y1388" t="s">
        <v>4089</v>
      </c>
      <c r="Z1388" t="s">
        <v>76</v>
      </c>
      <c r="AA1388" s="9">
        <f>Table1[[#This Row],[Date]]</f>
        <v>46313</v>
      </c>
    </row>
    <row r="1389" spans="1:27" x14ac:dyDescent="0.25">
      <c r="A1389" t="s">
        <v>2861</v>
      </c>
      <c r="B1389" s="1">
        <v>46314</v>
      </c>
      <c r="C1389" t="s">
        <v>45</v>
      </c>
      <c r="D1389" t="s">
        <v>2862</v>
      </c>
      <c r="E1389" t="s">
        <v>91</v>
      </c>
      <c r="F1389">
        <v>28</v>
      </c>
      <c r="G1389" t="s">
        <v>62</v>
      </c>
      <c r="H1389" t="s">
        <v>31</v>
      </c>
      <c r="I1389" t="s">
        <v>32</v>
      </c>
      <c r="J1389" t="s">
        <v>33</v>
      </c>
      <c r="K1389" t="s">
        <v>100</v>
      </c>
      <c r="L1389">
        <v>5</v>
      </c>
      <c r="M1389">
        <v>4</v>
      </c>
      <c r="N1389" t="s">
        <v>35</v>
      </c>
      <c r="O1389" t="s">
        <v>52</v>
      </c>
      <c r="P1389" t="s">
        <v>53</v>
      </c>
      <c r="Q1389">
        <v>34332.43</v>
      </c>
      <c r="R1389">
        <v>568.72</v>
      </c>
      <c r="S1389">
        <v>2.2999999999999998</v>
      </c>
      <c r="T1389" t="s">
        <v>64</v>
      </c>
      <c r="U1389" t="s">
        <v>87</v>
      </c>
      <c r="V1389" t="s">
        <v>83</v>
      </c>
      <c r="W1389" t="s">
        <v>101</v>
      </c>
      <c r="X1389" t="s">
        <v>57</v>
      </c>
      <c r="Y1389" t="s">
        <v>4089</v>
      </c>
      <c r="Z1389" t="s">
        <v>76</v>
      </c>
      <c r="AA1389" s="9">
        <f>Table1[[#This Row],[Date]]</f>
        <v>46314</v>
      </c>
    </row>
    <row r="1390" spans="1:27" x14ac:dyDescent="0.25">
      <c r="A1390" t="s">
        <v>2863</v>
      </c>
      <c r="B1390" s="1">
        <v>46315</v>
      </c>
      <c r="C1390" t="s">
        <v>27</v>
      </c>
      <c r="D1390" t="s">
        <v>2864</v>
      </c>
      <c r="E1390" t="s">
        <v>29</v>
      </c>
      <c r="F1390">
        <v>49</v>
      </c>
      <c r="G1390" t="s">
        <v>30</v>
      </c>
      <c r="H1390" t="s">
        <v>4088</v>
      </c>
      <c r="I1390" t="s">
        <v>49</v>
      </c>
      <c r="J1390" t="s">
        <v>33</v>
      </c>
      <c r="K1390" t="s">
        <v>118</v>
      </c>
      <c r="L1390">
        <v>8</v>
      </c>
      <c r="M1390">
        <v>4</v>
      </c>
      <c r="N1390" t="s">
        <v>80</v>
      </c>
      <c r="O1390" t="s">
        <v>81</v>
      </c>
      <c r="P1390" t="s">
        <v>37</v>
      </c>
      <c r="Q1390">
        <v>41440.080000000002</v>
      </c>
      <c r="R1390">
        <v>4145.34</v>
      </c>
      <c r="S1390">
        <v>1.9</v>
      </c>
      <c r="T1390" t="s">
        <v>54</v>
      </c>
      <c r="U1390" t="s">
        <v>87</v>
      </c>
      <c r="V1390" t="s">
        <v>55</v>
      </c>
      <c r="W1390" t="s">
        <v>41</v>
      </c>
      <c r="X1390" t="s">
        <v>42</v>
      </c>
      <c r="Y1390" t="s">
        <v>113</v>
      </c>
      <c r="Z1390" t="s">
        <v>76</v>
      </c>
      <c r="AA1390" s="9">
        <f>Table1[[#This Row],[Date]]</f>
        <v>46315</v>
      </c>
    </row>
    <row r="1391" spans="1:27" x14ac:dyDescent="0.25">
      <c r="A1391" t="s">
        <v>2865</v>
      </c>
      <c r="B1391" s="1">
        <v>46316</v>
      </c>
      <c r="C1391" t="s">
        <v>59</v>
      </c>
      <c r="D1391" t="s">
        <v>2866</v>
      </c>
      <c r="E1391" t="s">
        <v>29</v>
      </c>
      <c r="F1391">
        <v>28</v>
      </c>
      <c r="G1391" t="s">
        <v>30</v>
      </c>
      <c r="H1391" t="s">
        <v>79</v>
      </c>
      <c r="I1391" t="s">
        <v>49</v>
      </c>
      <c r="J1391" t="s">
        <v>33</v>
      </c>
      <c r="K1391" t="s">
        <v>34</v>
      </c>
      <c r="L1391">
        <v>2</v>
      </c>
      <c r="M1391">
        <v>2</v>
      </c>
      <c r="N1391" t="s">
        <v>72</v>
      </c>
      <c r="O1391" t="s">
        <v>81</v>
      </c>
      <c r="P1391" t="s">
        <v>53</v>
      </c>
      <c r="Q1391">
        <v>20593.84</v>
      </c>
      <c r="R1391">
        <v>3805.04</v>
      </c>
      <c r="S1391">
        <v>2.8</v>
      </c>
      <c r="T1391" t="s">
        <v>64</v>
      </c>
      <c r="U1391" t="s">
        <v>87</v>
      </c>
      <c r="V1391" t="s">
        <v>83</v>
      </c>
      <c r="W1391" t="s">
        <v>56</v>
      </c>
      <c r="X1391" t="s">
        <v>57</v>
      </c>
      <c r="Y1391" t="s">
        <v>113</v>
      </c>
      <c r="Z1391" t="s">
        <v>94</v>
      </c>
      <c r="AA1391" s="9">
        <f>Table1[[#This Row],[Date]]</f>
        <v>46316</v>
      </c>
    </row>
    <row r="1392" spans="1:27" x14ac:dyDescent="0.25">
      <c r="A1392" t="s">
        <v>2867</v>
      </c>
      <c r="B1392" s="1">
        <v>46317</v>
      </c>
      <c r="C1392" t="s">
        <v>103</v>
      </c>
      <c r="D1392" t="s">
        <v>2868</v>
      </c>
      <c r="E1392" t="s">
        <v>29</v>
      </c>
      <c r="F1392">
        <v>35</v>
      </c>
      <c r="G1392" t="s">
        <v>30</v>
      </c>
      <c r="H1392" t="s">
        <v>4087</v>
      </c>
      <c r="I1392" t="s">
        <v>32</v>
      </c>
      <c r="J1392" t="s">
        <v>33</v>
      </c>
      <c r="K1392" t="s">
        <v>71</v>
      </c>
      <c r="L1392">
        <v>7</v>
      </c>
      <c r="M1392">
        <v>1</v>
      </c>
      <c r="N1392" t="s">
        <v>80</v>
      </c>
      <c r="O1392" t="s">
        <v>81</v>
      </c>
      <c r="P1392" t="s">
        <v>63</v>
      </c>
      <c r="Q1392">
        <v>42887.43</v>
      </c>
      <c r="R1392">
        <v>931.53</v>
      </c>
      <c r="S1392">
        <v>4.5</v>
      </c>
      <c r="T1392" t="s">
        <v>38</v>
      </c>
      <c r="U1392" t="s">
        <v>39</v>
      </c>
      <c r="V1392" t="s">
        <v>40</v>
      </c>
      <c r="W1392" t="s">
        <v>56</v>
      </c>
      <c r="X1392" t="s">
        <v>42</v>
      </c>
      <c r="Y1392" t="s">
        <v>113</v>
      </c>
      <c r="Z1392" t="s">
        <v>76</v>
      </c>
      <c r="AA1392" s="9">
        <f>Table1[[#This Row],[Date]]</f>
        <v>46317</v>
      </c>
    </row>
    <row r="1393" spans="1:27" x14ac:dyDescent="0.25">
      <c r="A1393" t="s">
        <v>2869</v>
      </c>
      <c r="B1393" s="1">
        <v>46318</v>
      </c>
      <c r="C1393" t="s">
        <v>103</v>
      </c>
      <c r="D1393" t="s">
        <v>2870</v>
      </c>
      <c r="E1393" t="s">
        <v>91</v>
      </c>
      <c r="F1393">
        <v>44</v>
      </c>
      <c r="G1393" t="s">
        <v>70</v>
      </c>
      <c r="H1393" t="s">
        <v>4088</v>
      </c>
      <c r="I1393" t="s">
        <v>49</v>
      </c>
      <c r="J1393" t="s">
        <v>33</v>
      </c>
      <c r="K1393" t="s">
        <v>118</v>
      </c>
      <c r="L1393">
        <v>9</v>
      </c>
      <c r="M1393">
        <v>2</v>
      </c>
      <c r="N1393" t="s">
        <v>72</v>
      </c>
      <c r="O1393" t="s">
        <v>36</v>
      </c>
      <c r="P1393" t="s">
        <v>82</v>
      </c>
      <c r="Q1393">
        <v>10657.06</v>
      </c>
      <c r="R1393">
        <v>3595.82</v>
      </c>
      <c r="S1393">
        <v>2.4</v>
      </c>
      <c r="T1393" t="s">
        <v>64</v>
      </c>
      <c r="U1393" t="s">
        <v>93</v>
      </c>
      <c r="V1393" t="s">
        <v>55</v>
      </c>
      <c r="W1393" t="s">
        <v>101</v>
      </c>
      <c r="X1393" t="s">
        <v>57</v>
      </c>
      <c r="Y1393" t="s">
        <v>4089</v>
      </c>
      <c r="Z1393" t="s">
        <v>88</v>
      </c>
      <c r="AA1393" s="9">
        <f>Table1[[#This Row],[Date]]</f>
        <v>46318</v>
      </c>
    </row>
    <row r="1394" spans="1:27" x14ac:dyDescent="0.25">
      <c r="A1394" t="s">
        <v>2871</v>
      </c>
      <c r="B1394" s="1">
        <v>46319</v>
      </c>
      <c r="C1394" t="s">
        <v>45</v>
      </c>
      <c r="D1394" t="s">
        <v>2872</v>
      </c>
      <c r="E1394" t="s">
        <v>47</v>
      </c>
      <c r="F1394">
        <v>35</v>
      </c>
      <c r="G1394" t="s">
        <v>30</v>
      </c>
      <c r="H1394" t="s">
        <v>4088</v>
      </c>
      <c r="I1394" t="s">
        <v>49</v>
      </c>
      <c r="J1394" t="s">
        <v>33</v>
      </c>
      <c r="K1394" t="s">
        <v>118</v>
      </c>
      <c r="L1394">
        <v>8</v>
      </c>
      <c r="M1394">
        <v>2</v>
      </c>
      <c r="N1394" t="s">
        <v>35</v>
      </c>
      <c r="O1394" t="s">
        <v>36</v>
      </c>
      <c r="P1394" t="s">
        <v>63</v>
      </c>
      <c r="Q1394">
        <v>15731.64</v>
      </c>
      <c r="R1394">
        <v>3342.57</v>
      </c>
      <c r="S1394">
        <v>2.5</v>
      </c>
      <c r="T1394" t="s">
        <v>97</v>
      </c>
      <c r="U1394" t="s">
        <v>39</v>
      </c>
      <c r="V1394" t="s">
        <v>55</v>
      </c>
      <c r="W1394" t="s">
        <v>101</v>
      </c>
      <c r="X1394" t="s">
        <v>42</v>
      </c>
      <c r="Y1394" t="s">
        <v>4089</v>
      </c>
      <c r="Z1394" t="s">
        <v>4089</v>
      </c>
      <c r="AA1394" s="9">
        <f>Table1[[#This Row],[Date]]</f>
        <v>46319</v>
      </c>
    </row>
    <row r="1395" spans="1:27" x14ac:dyDescent="0.25">
      <c r="A1395" t="s">
        <v>2873</v>
      </c>
      <c r="B1395" s="1">
        <v>46320</v>
      </c>
      <c r="C1395" t="s">
        <v>103</v>
      </c>
      <c r="D1395" t="s">
        <v>2874</v>
      </c>
      <c r="E1395" t="s">
        <v>61</v>
      </c>
      <c r="F1395">
        <v>40</v>
      </c>
      <c r="G1395" t="s">
        <v>70</v>
      </c>
      <c r="H1395" t="s">
        <v>31</v>
      </c>
      <c r="I1395" t="s">
        <v>32</v>
      </c>
      <c r="J1395" t="s">
        <v>33</v>
      </c>
      <c r="K1395" t="s">
        <v>100</v>
      </c>
      <c r="L1395">
        <v>3</v>
      </c>
      <c r="M1395">
        <v>4</v>
      </c>
      <c r="N1395" t="s">
        <v>35</v>
      </c>
      <c r="O1395" t="s">
        <v>81</v>
      </c>
      <c r="P1395" t="s">
        <v>53</v>
      </c>
      <c r="Q1395">
        <v>5037.24</v>
      </c>
      <c r="R1395">
        <v>3740.6</v>
      </c>
      <c r="S1395">
        <v>4.4000000000000004</v>
      </c>
      <c r="T1395" t="s">
        <v>92</v>
      </c>
      <c r="U1395" t="s">
        <v>65</v>
      </c>
      <c r="V1395" t="s">
        <v>74</v>
      </c>
      <c r="W1395" t="s">
        <v>41</v>
      </c>
      <c r="X1395" t="s">
        <v>57</v>
      </c>
      <c r="Y1395" t="s">
        <v>43</v>
      </c>
      <c r="Z1395" t="s">
        <v>4089</v>
      </c>
      <c r="AA1395" s="9">
        <f>Table1[[#This Row],[Date]]</f>
        <v>46320</v>
      </c>
    </row>
    <row r="1396" spans="1:27" x14ac:dyDescent="0.25">
      <c r="A1396" t="s">
        <v>2875</v>
      </c>
      <c r="B1396" s="1">
        <v>46321</v>
      </c>
      <c r="C1396" t="s">
        <v>59</v>
      </c>
      <c r="D1396" t="s">
        <v>2876</v>
      </c>
      <c r="E1396" t="s">
        <v>47</v>
      </c>
      <c r="F1396">
        <v>28</v>
      </c>
      <c r="G1396" t="s">
        <v>30</v>
      </c>
      <c r="H1396" t="s">
        <v>79</v>
      </c>
      <c r="I1396" t="s">
        <v>49</v>
      </c>
      <c r="J1396" t="s">
        <v>33</v>
      </c>
      <c r="K1396" t="s">
        <v>34</v>
      </c>
      <c r="L1396">
        <v>14</v>
      </c>
      <c r="M1396">
        <v>3</v>
      </c>
      <c r="N1396" t="s">
        <v>80</v>
      </c>
      <c r="O1396" t="s">
        <v>73</v>
      </c>
      <c r="P1396" t="s">
        <v>53</v>
      </c>
      <c r="Q1396">
        <v>20128.060000000001</v>
      </c>
      <c r="R1396">
        <v>944.64</v>
      </c>
      <c r="S1396">
        <v>3.1</v>
      </c>
      <c r="T1396" t="s">
        <v>64</v>
      </c>
      <c r="U1396" t="s">
        <v>93</v>
      </c>
      <c r="V1396" t="s">
        <v>55</v>
      </c>
      <c r="W1396" t="s">
        <v>41</v>
      </c>
      <c r="X1396" t="s">
        <v>57</v>
      </c>
      <c r="Y1396" t="s">
        <v>4089</v>
      </c>
      <c r="Z1396" t="s">
        <v>4089</v>
      </c>
      <c r="AA1396" s="9">
        <f>Table1[[#This Row],[Date]]</f>
        <v>46321</v>
      </c>
    </row>
    <row r="1397" spans="1:27" x14ac:dyDescent="0.25">
      <c r="A1397" t="s">
        <v>2877</v>
      </c>
      <c r="B1397" s="1">
        <v>46322</v>
      </c>
      <c r="C1397" t="s">
        <v>103</v>
      </c>
      <c r="D1397" t="s">
        <v>2878</v>
      </c>
      <c r="E1397" t="s">
        <v>47</v>
      </c>
      <c r="F1397">
        <v>38</v>
      </c>
      <c r="G1397" t="s">
        <v>62</v>
      </c>
      <c r="H1397" t="s">
        <v>4087</v>
      </c>
      <c r="I1397" t="s">
        <v>32</v>
      </c>
      <c r="J1397" t="s">
        <v>33</v>
      </c>
      <c r="K1397" t="s">
        <v>71</v>
      </c>
      <c r="L1397">
        <v>8</v>
      </c>
      <c r="M1397">
        <v>1</v>
      </c>
      <c r="N1397" t="s">
        <v>51</v>
      </c>
      <c r="O1397" t="s">
        <v>36</v>
      </c>
      <c r="P1397" t="s">
        <v>53</v>
      </c>
      <c r="Q1397">
        <v>20855.75</v>
      </c>
      <c r="R1397">
        <v>787.95</v>
      </c>
      <c r="S1397">
        <v>3.1</v>
      </c>
      <c r="T1397" t="s">
        <v>64</v>
      </c>
      <c r="U1397" t="s">
        <v>65</v>
      </c>
      <c r="V1397" t="s">
        <v>55</v>
      </c>
      <c r="W1397" t="s">
        <v>41</v>
      </c>
      <c r="X1397" t="s">
        <v>57</v>
      </c>
      <c r="Y1397" t="s">
        <v>66</v>
      </c>
      <c r="Z1397" t="s">
        <v>94</v>
      </c>
      <c r="AA1397" s="9">
        <f>Table1[[#This Row],[Date]]</f>
        <v>46322</v>
      </c>
    </row>
    <row r="1398" spans="1:27" x14ac:dyDescent="0.25">
      <c r="A1398" t="s">
        <v>2879</v>
      </c>
      <c r="B1398" s="1">
        <v>46323</v>
      </c>
      <c r="C1398" t="s">
        <v>27</v>
      </c>
      <c r="D1398" t="s">
        <v>2880</v>
      </c>
      <c r="E1398" t="s">
        <v>91</v>
      </c>
      <c r="F1398">
        <v>61</v>
      </c>
      <c r="G1398" t="s">
        <v>70</v>
      </c>
      <c r="H1398" t="s">
        <v>4088</v>
      </c>
      <c r="I1398" t="s">
        <v>49</v>
      </c>
      <c r="J1398" t="s">
        <v>33</v>
      </c>
      <c r="K1398" t="s">
        <v>118</v>
      </c>
      <c r="L1398">
        <v>14</v>
      </c>
      <c r="M1398">
        <v>4</v>
      </c>
      <c r="N1398" t="s">
        <v>35</v>
      </c>
      <c r="O1398" t="s">
        <v>52</v>
      </c>
      <c r="P1398" t="s">
        <v>63</v>
      </c>
      <c r="Q1398">
        <v>40847.72</v>
      </c>
      <c r="R1398">
        <v>1182.42</v>
      </c>
      <c r="S1398">
        <v>4.4000000000000004</v>
      </c>
      <c r="T1398" t="s">
        <v>92</v>
      </c>
      <c r="U1398" t="s">
        <v>39</v>
      </c>
      <c r="V1398" t="s">
        <v>83</v>
      </c>
      <c r="W1398" t="s">
        <v>56</v>
      </c>
      <c r="X1398" t="s">
        <v>42</v>
      </c>
      <c r="Y1398" t="s">
        <v>66</v>
      </c>
      <c r="Z1398" t="s">
        <v>94</v>
      </c>
      <c r="AA1398" s="9">
        <f>Table1[[#This Row],[Date]]</f>
        <v>46323</v>
      </c>
    </row>
    <row r="1399" spans="1:27" x14ac:dyDescent="0.25">
      <c r="A1399" t="s">
        <v>2881</v>
      </c>
      <c r="B1399" s="1">
        <v>46324</v>
      </c>
      <c r="C1399" t="s">
        <v>27</v>
      </c>
      <c r="D1399" t="s">
        <v>2882</v>
      </c>
      <c r="E1399" t="s">
        <v>47</v>
      </c>
      <c r="F1399">
        <v>22</v>
      </c>
      <c r="G1399" t="s">
        <v>70</v>
      </c>
      <c r="H1399" t="s">
        <v>4087</v>
      </c>
      <c r="I1399" t="s">
        <v>32</v>
      </c>
      <c r="J1399" t="s">
        <v>33</v>
      </c>
      <c r="K1399" t="s">
        <v>71</v>
      </c>
      <c r="L1399">
        <v>7</v>
      </c>
      <c r="M1399">
        <v>2</v>
      </c>
      <c r="N1399" t="s">
        <v>51</v>
      </c>
      <c r="O1399" t="s">
        <v>52</v>
      </c>
      <c r="P1399" t="s">
        <v>53</v>
      </c>
      <c r="Q1399">
        <v>33697.14</v>
      </c>
      <c r="R1399">
        <v>1829.36</v>
      </c>
      <c r="S1399">
        <v>3</v>
      </c>
      <c r="T1399" t="s">
        <v>64</v>
      </c>
      <c r="U1399" t="s">
        <v>93</v>
      </c>
      <c r="V1399" t="s">
        <v>74</v>
      </c>
      <c r="W1399" t="s">
        <v>56</v>
      </c>
      <c r="X1399" t="s">
        <v>57</v>
      </c>
      <c r="Y1399" t="s">
        <v>113</v>
      </c>
      <c r="Z1399" t="s">
        <v>76</v>
      </c>
      <c r="AA1399" s="9">
        <f>Table1[[#This Row],[Date]]</f>
        <v>46324</v>
      </c>
    </row>
    <row r="1400" spans="1:27" x14ac:dyDescent="0.25">
      <c r="A1400" t="s">
        <v>2883</v>
      </c>
      <c r="B1400" s="1">
        <v>46325</v>
      </c>
      <c r="C1400" t="s">
        <v>45</v>
      </c>
      <c r="D1400" t="s">
        <v>2884</v>
      </c>
      <c r="E1400" t="s">
        <v>69</v>
      </c>
      <c r="F1400">
        <v>40</v>
      </c>
      <c r="G1400" t="s">
        <v>30</v>
      </c>
      <c r="H1400" t="s">
        <v>48</v>
      </c>
      <c r="I1400" t="s">
        <v>49</v>
      </c>
      <c r="J1400" t="s">
        <v>33</v>
      </c>
      <c r="K1400" t="s">
        <v>50</v>
      </c>
      <c r="L1400">
        <v>14</v>
      </c>
      <c r="M1400">
        <v>3</v>
      </c>
      <c r="N1400" t="s">
        <v>51</v>
      </c>
      <c r="O1400" t="s">
        <v>81</v>
      </c>
      <c r="P1400" t="s">
        <v>37</v>
      </c>
      <c r="Q1400">
        <v>23525.96</v>
      </c>
      <c r="R1400">
        <v>3968.32</v>
      </c>
      <c r="S1400">
        <v>3.7</v>
      </c>
      <c r="T1400" t="s">
        <v>97</v>
      </c>
      <c r="U1400" t="s">
        <v>65</v>
      </c>
      <c r="V1400" t="s">
        <v>40</v>
      </c>
      <c r="W1400" t="s">
        <v>41</v>
      </c>
      <c r="X1400" t="s">
        <v>42</v>
      </c>
      <c r="Y1400" t="s">
        <v>113</v>
      </c>
      <c r="Z1400" t="s">
        <v>88</v>
      </c>
      <c r="AA1400" s="9">
        <f>Table1[[#This Row],[Date]]</f>
        <v>46325</v>
      </c>
    </row>
    <row r="1401" spans="1:27" x14ac:dyDescent="0.25">
      <c r="A1401" t="s">
        <v>2885</v>
      </c>
      <c r="B1401" s="1">
        <v>46326</v>
      </c>
      <c r="C1401" t="s">
        <v>59</v>
      </c>
      <c r="D1401" t="s">
        <v>2886</v>
      </c>
      <c r="E1401" t="s">
        <v>29</v>
      </c>
      <c r="F1401">
        <v>58</v>
      </c>
      <c r="G1401" t="s">
        <v>30</v>
      </c>
      <c r="H1401" t="s">
        <v>4088</v>
      </c>
      <c r="I1401" t="s">
        <v>49</v>
      </c>
      <c r="J1401" t="s">
        <v>33</v>
      </c>
      <c r="K1401" t="s">
        <v>118</v>
      </c>
      <c r="L1401">
        <v>6</v>
      </c>
      <c r="M1401">
        <v>1</v>
      </c>
      <c r="N1401" t="s">
        <v>80</v>
      </c>
      <c r="O1401" t="s">
        <v>52</v>
      </c>
      <c r="P1401" t="s">
        <v>82</v>
      </c>
      <c r="Q1401">
        <v>33649.360000000001</v>
      </c>
      <c r="R1401">
        <v>3689.62</v>
      </c>
      <c r="S1401">
        <v>1.3</v>
      </c>
      <c r="T1401" t="s">
        <v>54</v>
      </c>
      <c r="U1401" t="s">
        <v>39</v>
      </c>
      <c r="V1401" t="s">
        <v>74</v>
      </c>
      <c r="W1401" t="s">
        <v>56</v>
      </c>
      <c r="X1401" t="s">
        <v>57</v>
      </c>
      <c r="Y1401" t="s">
        <v>113</v>
      </c>
      <c r="Z1401" t="s">
        <v>76</v>
      </c>
      <c r="AA1401" s="9">
        <f>Table1[[#This Row],[Date]]</f>
        <v>46326</v>
      </c>
    </row>
    <row r="1402" spans="1:27" x14ac:dyDescent="0.25">
      <c r="A1402" t="s">
        <v>2887</v>
      </c>
      <c r="B1402" s="1">
        <v>46327</v>
      </c>
      <c r="C1402" t="s">
        <v>27</v>
      </c>
      <c r="D1402" t="s">
        <v>2888</v>
      </c>
      <c r="E1402" t="s">
        <v>69</v>
      </c>
      <c r="F1402">
        <v>42</v>
      </c>
      <c r="G1402" t="s">
        <v>70</v>
      </c>
      <c r="H1402" t="s">
        <v>4088</v>
      </c>
      <c r="I1402" t="s">
        <v>49</v>
      </c>
      <c r="J1402" t="s">
        <v>33</v>
      </c>
      <c r="K1402" t="s">
        <v>118</v>
      </c>
      <c r="L1402">
        <v>5</v>
      </c>
      <c r="M1402">
        <v>5</v>
      </c>
      <c r="N1402" t="s">
        <v>35</v>
      </c>
      <c r="O1402" t="s">
        <v>36</v>
      </c>
      <c r="P1402" t="s">
        <v>53</v>
      </c>
      <c r="Q1402">
        <v>5480.82</v>
      </c>
      <c r="R1402">
        <v>4627.26</v>
      </c>
      <c r="S1402">
        <v>1.7</v>
      </c>
      <c r="T1402" t="s">
        <v>54</v>
      </c>
      <c r="U1402" t="s">
        <v>93</v>
      </c>
      <c r="V1402" t="s">
        <v>40</v>
      </c>
      <c r="W1402" t="s">
        <v>101</v>
      </c>
      <c r="X1402" t="s">
        <v>57</v>
      </c>
      <c r="Y1402" t="s">
        <v>43</v>
      </c>
      <c r="Z1402" t="s">
        <v>4089</v>
      </c>
      <c r="AA1402" s="9">
        <f>Table1[[#This Row],[Date]]</f>
        <v>46327</v>
      </c>
    </row>
    <row r="1403" spans="1:27" x14ac:dyDescent="0.25">
      <c r="A1403" t="s">
        <v>2889</v>
      </c>
      <c r="B1403" s="1">
        <v>46328</v>
      </c>
      <c r="C1403" t="s">
        <v>27</v>
      </c>
      <c r="D1403" t="s">
        <v>2890</v>
      </c>
      <c r="E1403" t="s">
        <v>61</v>
      </c>
      <c r="F1403">
        <v>58</v>
      </c>
      <c r="G1403" t="s">
        <v>62</v>
      </c>
      <c r="H1403" t="s">
        <v>48</v>
      </c>
      <c r="I1403" t="s">
        <v>49</v>
      </c>
      <c r="J1403" t="s">
        <v>33</v>
      </c>
      <c r="K1403" t="s">
        <v>50</v>
      </c>
      <c r="L1403">
        <v>2</v>
      </c>
      <c r="M1403">
        <v>1</v>
      </c>
      <c r="N1403" t="s">
        <v>51</v>
      </c>
      <c r="O1403" t="s">
        <v>73</v>
      </c>
      <c r="P1403" t="s">
        <v>53</v>
      </c>
      <c r="Q1403">
        <v>11472.76</v>
      </c>
      <c r="R1403">
        <v>293.14999999999998</v>
      </c>
      <c r="S1403">
        <v>2.6</v>
      </c>
      <c r="T1403" t="s">
        <v>64</v>
      </c>
      <c r="U1403" t="s">
        <v>87</v>
      </c>
      <c r="V1403" t="s">
        <v>83</v>
      </c>
      <c r="W1403" t="s">
        <v>56</v>
      </c>
      <c r="X1403" t="s">
        <v>42</v>
      </c>
      <c r="Y1403" t="s">
        <v>66</v>
      </c>
      <c r="Z1403" t="s">
        <v>88</v>
      </c>
      <c r="AA1403" s="9">
        <f>Table1[[#This Row],[Date]]</f>
        <v>46328</v>
      </c>
    </row>
    <row r="1404" spans="1:27" x14ac:dyDescent="0.25">
      <c r="A1404" t="s">
        <v>2891</v>
      </c>
      <c r="B1404" s="1">
        <v>46329</v>
      </c>
      <c r="C1404" t="s">
        <v>59</v>
      </c>
      <c r="D1404" t="s">
        <v>2892</v>
      </c>
      <c r="E1404" t="s">
        <v>29</v>
      </c>
      <c r="F1404">
        <v>27</v>
      </c>
      <c r="G1404" t="s">
        <v>62</v>
      </c>
      <c r="H1404" t="s">
        <v>31</v>
      </c>
      <c r="I1404" t="s">
        <v>32</v>
      </c>
      <c r="J1404" t="s">
        <v>33</v>
      </c>
      <c r="K1404" t="s">
        <v>100</v>
      </c>
      <c r="L1404">
        <v>14</v>
      </c>
      <c r="M1404">
        <v>1</v>
      </c>
      <c r="N1404" t="s">
        <v>35</v>
      </c>
      <c r="O1404" t="s">
        <v>73</v>
      </c>
      <c r="P1404" t="s">
        <v>82</v>
      </c>
      <c r="Q1404">
        <v>32466.55</v>
      </c>
      <c r="R1404">
        <v>57.78</v>
      </c>
      <c r="S1404">
        <v>3</v>
      </c>
      <c r="T1404" t="s">
        <v>64</v>
      </c>
      <c r="U1404" t="s">
        <v>87</v>
      </c>
      <c r="V1404" t="s">
        <v>55</v>
      </c>
      <c r="W1404" t="s">
        <v>41</v>
      </c>
      <c r="X1404" t="s">
        <v>42</v>
      </c>
      <c r="Y1404" t="s">
        <v>66</v>
      </c>
      <c r="Z1404" t="s">
        <v>4089</v>
      </c>
      <c r="AA1404" s="9">
        <f>Table1[[#This Row],[Date]]</f>
        <v>46329</v>
      </c>
    </row>
    <row r="1405" spans="1:27" x14ac:dyDescent="0.25">
      <c r="A1405" t="s">
        <v>2893</v>
      </c>
      <c r="B1405" s="1">
        <v>46330</v>
      </c>
      <c r="C1405" t="s">
        <v>103</v>
      </c>
      <c r="D1405" t="s">
        <v>2894</v>
      </c>
      <c r="E1405" t="s">
        <v>47</v>
      </c>
      <c r="F1405">
        <v>39</v>
      </c>
      <c r="G1405" t="s">
        <v>30</v>
      </c>
      <c r="H1405" t="s">
        <v>4088</v>
      </c>
      <c r="I1405" t="s">
        <v>49</v>
      </c>
      <c r="J1405" t="s">
        <v>33</v>
      </c>
      <c r="K1405" t="s">
        <v>118</v>
      </c>
      <c r="L1405">
        <v>3</v>
      </c>
      <c r="M1405">
        <v>2</v>
      </c>
      <c r="N1405" t="s">
        <v>72</v>
      </c>
      <c r="O1405" t="s">
        <v>73</v>
      </c>
      <c r="P1405" t="s">
        <v>82</v>
      </c>
      <c r="Q1405">
        <v>33144.239999999998</v>
      </c>
      <c r="R1405">
        <v>3495.69</v>
      </c>
      <c r="S1405">
        <v>4.9000000000000004</v>
      </c>
      <c r="T1405" t="s">
        <v>38</v>
      </c>
      <c r="U1405" t="s">
        <v>87</v>
      </c>
      <c r="V1405" t="s">
        <v>55</v>
      </c>
      <c r="W1405" t="s">
        <v>56</v>
      </c>
      <c r="X1405" t="s">
        <v>42</v>
      </c>
      <c r="Y1405" t="s">
        <v>4089</v>
      </c>
      <c r="Z1405" t="s">
        <v>88</v>
      </c>
      <c r="AA1405" s="9">
        <f>Table1[[#This Row],[Date]]</f>
        <v>46330</v>
      </c>
    </row>
    <row r="1406" spans="1:27" x14ac:dyDescent="0.25">
      <c r="A1406" t="s">
        <v>2895</v>
      </c>
      <c r="B1406" s="1">
        <v>46331</v>
      </c>
      <c r="C1406" t="s">
        <v>103</v>
      </c>
      <c r="D1406" t="s">
        <v>2896</v>
      </c>
      <c r="E1406" t="s">
        <v>61</v>
      </c>
      <c r="F1406">
        <v>36</v>
      </c>
      <c r="G1406" t="s">
        <v>62</v>
      </c>
      <c r="H1406" t="s">
        <v>4087</v>
      </c>
      <c r="I1406" t="s">
        <v>32</v>
      </c>
      <c r="J1406" t="s">
        <v>33</v>
      </c>
      <c r="K1406" t="s">
        <v>71</v>
      </c>
      <c r="L1406">
        <v>8</v>
      </c>
      <c r="M1406">
        <v>2</v>
      </c>
      <c r="N1406" t="s">
        <v>51</v>
      </c>
      <c r="O1406" t="s">
        <v>52</v>
      </c>
      <c r="P1406" t="s">
        <v>82</v>
      </c>
      <c r="Q1406">
        <v>39384.33</v>
      </c>
      <c r="R1406">
        <v>1396.44</v>
      </c>
      <c r="S1406">
        <v>4.9000000000000004</v>
      </c>
      <c r="T1406" t="s">
        <v>38</v>
      </c>
      <c r="U1406" t="s">
        <v>65</v>
      </c>
      <c r="V1406" t="s">
        <v>74</v>
      </c>
      <c r="W1406" t="s">
        <v>101</v>
      </c>
      <c r="X1406" t="s">
        <v>57</v>
      </c>
      <c r="Y1406" t="s">
        <v>66</v>
      </c>
      <c r="Z1406" t="s">
        <v>84</v>
      </c>
      <c r="AA1406" s="9">
        <f>Table1[[#This Row],[Date]]</f>
        <v>46331</v>
      </c>
    </row>
    <row r="1407" spans="1:27" x14ac:dyDescent="0.25">
      <c r="A1407" t="s">
        <v>2897</v>
      </c>
      <c r="B1407" s="1">
        <v>46332</v>
      </c>
      <c r="C1407" t="s">
        <v>45</v>
      </c>
      <c r="D1407" t="s">
        <v>2898</v>
      </c>
      <c r="E1407" t="s">
        <v>29</v>
      </c>
      <c r="F1407">
        <v>18</v>
      </c>
      <c r="G1407" t="s">
        <v>62</v>
      </c>
      <c r="H1407" t="s">
        <v>79</v>
      </c>
      <c r="I1407" t="s">
        <v>49</v>
      </c>
      <c r="J1407" t="s">
        <v>33</v>
      </c>
      <c r="K1407" t="s">
        <v>34</v>
      </c>
      <c r="L1407">
        <v>11</v>
      </c>
      <c r="M1407">
        <v>5</v>
      </c>
      <c r="N1407" t="s">
        <v>80</v>
      </c>
      <c r="O1407" t="s">
        <v>81</v>
      </c>
      <c r="P1407" t="s">
        <v>63</v>
      </c>
      <c r="Q1407">
        <v>21940.99</v>
      </c>
      <c r="R1407">
        <v>1670.39</v>
      </c>
      <c r="S1407">
        <v>4.4000000000000004</v>
      </c>
      <c r="T1407" t="s">
        <v>97</v>
      </c>
      <c r="U1407" t="s">
        <v>65</v>
      </c>
      <c r="V1407" t="s">
        <v>74</v>
      </c>
      <c r="W1407" t="s">
        <v>41</v>
      </c>
      <c r="X1407" t="s">
        <v>57</v>
      </c>
      <c r="Y1407" t="s">
        <v>4089</v>
      </c>
      <c r="Z1407" t="s">
        <v>94</v>
      </c>
      <c r="AA1407" s="9">
        <f>Table1[[#This Row],[Date]]</f>
        <v>46332</v>
      </c>
    </row>
    <row r="1408" spans="1:27" x14ac:dyDescent="0.25">
      <c r="A1408" t="s">
        <v>2899</v>
      </c>
      <c r="B1408" s="1">
        <v>46333</v>
      </c>
      <c r="C1408" t="s">
        <v>103</v>
      </c>
      <c r="D1408" t="s">
        <v>2900</v>
      </c>
      <c r="E1408" t="s">
        <v>47</v>
      </c>
      <c r="F1408">
        <v>24</v>
      </c>
      <c r="G1408" t="s">
        <v>30</v>
      </c>
      <c r="H1408" t="s">
        <v>4087</v>
      </c>
      <c r="I1408" t="s">
        <v>32</v>
      </c>
      <c r="J1408" t="s">
        <v>33</v>
      </c>
      <c r="K1408" t="s">
        <v>71</v>
      </c>
      <c r="L1408">
        <v>4</v>
      </c>
      <c r="M1408">
        <v>5</v>
      </c>
      <c r="N1408" t="s">
        <v>80</v>
      </c>
      <c r="O1408" t="s">
        <v>52</v>
      </c>
      <c r="P1408" t="s">
        <v>63</v>
      </c>
      <c r="Q1408">
        <v>36960.04</v>
      </c>
      <c r="R1408">
        <v>2734.01</v>
      </c>
      <c r="S1408">
        <v>2.2999999999999998</v>
      </c>
      <c r="T1408" t="s">
        <v>64</v>
      </c>
      <c r="U1408" t="s">
        <v>39</v>
      </c>
      <c r="V1408" t="s">
        <v>74</v>
      </c>
      <c r="W1408" t="s">
        <v>41</v>
      </c>
      <c r="X1408" t="s">
        <v>57</v>
      </c>
      <c r="Y1408" t="s">
        <v>43</v>
      </c>
      <c r="Z1408" t="s">
        <v>94</v>
      </c>
      <c r="AA1408" s="9">
        <f>Table1[[#This Row],[Date]]</f>
        <v>46333</v>
      </c>
    </row>
    <row r="1409" spans="1:27" x14ac:dyDescent="0.25">
      <c r="A1409" t="s">
        <v>2901</v>
      </c>
      <c r="B1409" s="1">
        <v>46334</v>
      </c>
      <c r="C1409" t="s">
        <v>59</v>
      </c>
      <c r="D1409" t="s">
        <v>2902</v>
      </c>
      <c r="E1409" t="s">
        <v>69</v>
      </c>
      <c r="F1409">
        <v>21</v>
      </c>
      <c r="G1409" t="s">
        <v>62</v>
      </c>
      <c r="H1409" t="s">
        <v>31</v>
      </c>
      <c r="I1409" t="s">
        <v>32</v>
      </c>
      <c r="J1409" t="s">
        <v>33</v>
      </c>
      <c r="K1409" t="s">
        <v>100</v>
      </c>
      <c r="L1409">
        <v>6</v>
      </c>
      <c r="M1409">
        <v>5</v>
      </c>
      <c r="N1409" t="s">
        <v>51</v>
      </c>
      <c r="O1409" t="s">
        <v>81</v>
      </c>
      <c r="P1409" t="s">
        <v>53</v>
      </c>
      <c r="Q1409">
        <v>35147.08</v>
      </c>
      <c r="R1409">
        <v>512.07000000000005</v>
      </c>
      <c r="S1409">
        <v>4.9000000000000004</v>
      </c>
      <c r="T1409" t="s">
        <v>38</v>
      </c>
      <c r="U1409" t="s">
        <v>87</v>
      </c>
      <c r="V1409" t="s">
        <v>55</v>
      </c>
      <c r="W1409" t="s">
        <v>41</v>
      </c>
      <c r="X1409" t="s">
        <v>57</v>
      </c>
      <c r="Y1409" t="s">
        <v>113</v>
      </c>
      <c r="Z1409" t="s">
        <v>4089</v>
      </c>
      <c r="AA1409" s="9">
        <f>Table1[[#This Row],[Date]]</f>
        <v>46334</v>
      </c>
    </row>
    <row r="1410" spans="1:27" x14ac:dyDescent="0.25">
      <c r="A1410" t="s">
        <v>2903</v>
      </c>
      <c r="B1410" s="1">
        <v>46335</v>
      </c>
      <c r="C1410" t="s">
        <v>27</v>
      </c>
      <c r="D1410" t="s">
        <v>2904</v>
      </c>
      <c r="E1410" t="s">
        <v>29</v>
      </c>
      <c r="F1410">
        <v>18</v>
      </c>
      <c r="G1410" t="s">
        <v>30</v>
      </c>
      <c r="H1410" t="s">
        <v>79</v>
      </c>
      <c r="I1410" t="s">
        <v>49</v>
      </c>
      <c r="J1410" t="s">
        <v>33</v>
      </c>
      <c r="K1410" t="s">
        <v>34</v>
      </c>
      <c r="L1410">
        <v>9</v>
      </c>
      <c r="M1410">
        <v>4</v>
      </c>
      <c r="N1410" t="s">
        <v>35</v>
      </c>
      <c r="O1410" t="s">
        <v>73</v>
      </c>
      <c r="P1410" t="s">
        <v>82</v>
      </c>
      <c r="Q1410">
        <v>48279.49</v>
      </c>
      <c r="R1410">
        <v>3213.47</v>
      </c>
      <c r="S1410">
        <v>3.8</v>
      </c>
      <c r="T1410" t="s">
        <v>92</v>
      </c>
      <c r="U1410" t="s">
        <v>65</v>
      </c>
      <c r="V1410" t="s">
        <v>55</v>
      </c>
      <c r="W1410" t="s">
        <v>41</v>
      </c>
      <c r="X1410" t="s">
        <v>57</v>
      </c>
      <c r="Y1410" t="s">
        <v>113</v>
      </c>
      <c r="Z1410" t="s">
        <v>4089</v>
      </c>
      <c r="AA1410" s="9">
        <f>Table1[[#This Row],[Date]]</f>
        <v>46335</v>
      </c>
    </row>
    <row r="1411" spans="1:27" x14ac:dyDescent="0.25">
      <c r="A1411" t="s">
        <v>2905</v>
      </c>
      <c r="B1411" s="1">
        <v>46336</v>
      </c>
      <c r="C1411" t="s">
        <v>103</v>
      </c>
      <c r="D1411" t="s">
        <v>2906</v>
      </c>
      <c r="E1411" t="s">
        <v>47</v>
      </c>
      <c r="F1411">
        <v>32</v>
      </c>
      <c r="G1411" t="s">
        <v>70</v>
      </c>
      <c r="H1411" t="s">
        <v>4087</v>
      </c>
      <c r="I1411" t="s">
        <v>32</v>
      </c>
      <c r="J1411" t="s">
        <v>33</v>
      </c>
      <c r="K1411" t="s">
        <v>71</v>
      </c>
      <c r="L1411">
        <v>14</v>
      </c>
      <c r="M1411">
        <v>4</v>
      </c>
      <c r="N1411" t="s">
        <v>72</v>
      </c>
      <c r="O1411" t="s">
        <v>36</v>
      </c>
      <c r="P1411" t="s">
        <v>53</v>
      </c>
      <c r="Q1411">
        <v>13111.12</v>
      </c>
      <c r="R1411">
        <v>1625.74</v>
      </c>
      <c r="S1411">
        <v>2.6</v>
      </c>
      <c r="T1411" t="s">
        <v>64</v>
      </c>
      <c r="U1411" t="s">
        <v>87</v>
      </c>
      <c r="V1411" t="s">
        <v>83</v>
      </c>
      <c r="W1411" t="s">
        <v>56</v>
      </c>
      <c r="X1411" t="s">
        <v>57</v>
      </c>
      <c r="Y1411" t="s">
        <v>4089</v>
      </c>
      <c r="Z1411" t="s">
        <v>84</v>
      </c>
      <c r="AA1411" s="9">
        <f>Table1[[#This Row],[Date]]</f>
        <v>46336</v>
      </c>
    </row>
    <row r="1412" spans="1:27" x14ac:dyDescent="0.25">
      <c r="A1412" t="s">
        <v>2907</v>
      </c>
      <c r="B1412" s="1">
        <v>46337</v>
      </c>
      <c r="C1412" t="s">
        <v>45</v>
      </c>
      <c r="D1412" t="s">
        <v>2908</v>
      </c>
      <c r="E1412" t="s">
        <v>69</v>
      </c>
      <c r="F1412">
        <v>57</v>
      </c>
      <c r="G1412" t="s">
        <v>30</v>
      </c>
      <c r="H1412" t="s">
        <v>4087</v>
      </c>
      <c r="I1412" t="s">
        <v>32</v>
      </c>
      <c r="J1412" t="s">
        <v>33</v>
      </c>
      <c r="K1412" t="s">
        <v>71</v>
      </c>
      <c r="L1412">
        <v>14</v>
      </c>
      <c r="M1412">
        <v>2</v>
      </c>
      <c r="N1412" t="s">
        <v>72</v>
      </c>
      <c r="O1412" t="s">
        <v>52</v>
      </c>
      <c r="P1412" t="s">
        <v>53</v>
      </c>
      <c r="Q1412">
        <v>28928.94</v>
      </c>
      <c r="R1412">
        <v>3163.58</v>
      </c>
      <c r="S1412">
        <v>3.8</v>
      </c>
      <c r="T1412" t="s">
        <v>92</v>
      </c>
      <c r="U1412" t="s">
        <v>39</v>
      </c>
      <c r="V1412" t="s">
        <v>40</v>
      </c>
      <c r="W1412" t="s">
        <v>101</v>
      </c>
      <c r="X1412" t="s">
        <v>57</v>
      </c>
      <c r="Y1412" t="s">
        <v>75</v>
      </c>
      <c r="Z1412" t="s">
        <v>76</v>
      </c>
      <c r="AA1412" s="9">
        <f>Table1[[#This Row],[Date]]</f>
        <v>46337</v>
      </c>
    </row>
    <row r="1413" spans="1:27" x14ac:dyDescent="0.25">
      <c r="A1413" t="s">
        <v>2909</v>
      </c>
      <c r="B1413" s="1">
        <v>46338</v>
      </c>
      <c r="C1413" t="s">
        <v>103</v>
      </c>
      <c r="D1413" t="s">
        <v>2910</v>
      </c>
      <c r="E1413" t="s">
        <v>61</v>
      </c>
      <c r="F1413">
        <v>29</v>
      </c>
      <c r="G1413" t="s">
        <v>70</v>
      </c>
      <c r="H1413" t="s">
        <v>48</v>
      </c>
      <c r="I1413" t="s">
        <v>49</v>
      </c>
      <c r="J1413" t="s">
        <v>33</v>
      </c>
      <c r="K1413" t="s">
        <v>50</v>
      </c>
      <c r="L1413">
        <v>9</v>
      </c>
      <c r="M1413">
        <v>2</v>
      </c>
      <c r="N1413" t="s">
        <v>80</v>
      </c>
      <c r="O1413" t="s">
        <v>36</v>
      </c>
      <c r="P1413" t="s">
        <v>53</v>
      </c>
      <c r="Q1413">
        <v>31282.93</v>
      </c>
      <c r="R1413">
        <v>4170.03</v>
      </c>
      <c r="S1413">
        <v>1.1000000000000001</v>
      </c>
      <c r="T1413" t="s">
        <v>54</v>
      </c>
      <c r="U1413" t="s">
        <v>93</v>
      </c>
      <c r="V1413" t="s">
        <v>74</v>
      </c>
      <c r="W1413" t="s">
        <v>56</v>
      </c>
      <c r="X1413" t="s">
        <v>42</v>
      </c>
      <c r="Y1413" t="s">
        <v>4089</v>
      </c>
      <c r="Z1413" t="s">
        <v>88</v>
      </c>
      <c r="AA1413" s="9">
        <f>Table1[[#This Row],[Date]]</f>
        <v>46338</v>
      </c>
    </row>
    <row r="1414" spans="1:27" x14ac:dyDescent="0.25">
      <c r="A1414" t="s">
        <v>2911</v>
      </c>
      <c r="B1414" s="1">
        <v>46339</v>
      </c>
      <c r="C1414" t="s">
        <v>59</v>
      </c>
      <c r="D1414" t="s">
        <v>2912</v>
      </c>
      <c r="E1414" t="s">
        <v>61</v>
      </c>
      <c r="F1414">
        <v>39</v>
      </c>
      <c r="G1414" t="s">
        <v>70</v>
      </c>
      <c r="H1414" t="s">
        <v>31</v>
      </c>
      <c r="I1414" t="s">
        <v>32</v>
      </c>
      <c r="J1414" t="s">
        <v>33</v>
      </c>
      <c r="K1414" t="s">
        <v>100</v>
      </c>
      <c r="L1414">
        <v>7</v>
      </c>
      <c r="M1414">
        <v>5</v>
      </c>
      <c r="N1414" t="s">
        <v>80</v>
      </c>
      <c r="O1414" t="s">
        <v>73</v>
      </c>
      <c r="P1414" t="s">
        <v>63</v>
      </c>
      <c r="Q1414">
        <v>49936.45</v>
      </c>
      <c r="R1414">
        <v>855.56</v>
      </c>
      <c r="S1414">
        <v>1.6</v>
      </c>
      <c r="T1414" t="s">
        <v>54</v>
      </c>
      <c r="U1414" t="s">
        <v>65</v>
      </c>
      <c r="V1414" t="s">
        <v>55</v>
      </c>
      <c r="W1414" t="s">
        <v>56</v>
      </c>
      <c r="X1414" t="s">
        <v>57</v>
      </c>
      <c r="Y1414" t="s">
        <v>43</v>
      </c>
      <c r="Z1414" t="s">
        <v>84</v>
      </c>
      <c r="AA1414" s="9">
        <f>Table1[[#This Row],[Date]]</f>
        <v>46339</v>
      </c>
    </row>
    <row r="1415" spans="1:27" x14ac:dyDescent="0.25">
      <c r="A1415" t="s">
        <v>2913</v>
      </c>
      <c r="B1415" s="1">
        <v>46340</v>
      </c>
      <c r="C1415" t="s">
        <v>45</v>
      </c>
      <c r="D1415" t="s">
        <v>2914</v>
      </c>
      <c r="E1415" t="s">
        <v>61</v>
      </c>
      <c r="F1415">
        <v>39</v>
      </c>
      <c r="G1415" t="s">
        <v>62</v>
      </c>
      <c r="H1415" t="s">
        <v>48</v>
      </c>
      <c r="I1415" t="s">
        <v>49</v>
      </c>
      <c r="J1415" t="s">
        <v>33</v>
      </c>
      <c r="K1415" t="s">
        <v>50</v>
      </c>
      <c r="L1415">
        <v>6</v>
      </c>
      <c r="M1415">
        <v>4</v>
      </c>
      <c r="N1415" t="s">
        <v>35</v>
      </c>
      <c r="O1415" t="s">
        <v>81</v>
      </c>
      <c r="P1415" t="s">
        <v>82</v>
      </c>
      <c r="Q1415">
        <v>12455.65</v>
      </c>
      <c r="R1415">
        <v>4654.37</v>
      </c>
      <c r="S1415">
        <v>4.3</v>
      </c>
      <c r="T1415" t="s">
        <v>92</v>
      </c>
      <c r="U1415" t="s">
        <v>65</v>
      </c>
      <c r="V1415" t="s">
        <v>40</v>
      </c>
      <c r="W1415" t="s">
        <v>41</v>
      </c>
      <c r="X1415" t="s">
        <v>42</v>
      </c>
      <c r="Y1415" t="s">
        <v>66</v>
      </c>
      <c r="Z1415" t="s">
        <v>84</v>
      </c>
      <c r="AA1415" s="9">
        <f>Table1[[#This Row],[Date]]</f>
        <v>46340</v>
      </c>
    </row>
    <row r="1416" spans="1:27" x14ac:dyDescent="0.25">
      <c r="A1416" t="s">
        <v>2915</v>
      </c>
      <c r="B1416" s="1">
        <v>46341</v>
      </c>
      <c r="C1416" t="s">
        <v>103</v>
      </c>
      <c r="D1416" t="s">
        <v>2916</v>
      </c>
      <c r="E1416" t="s">
        <v>61</v>
      </c>
      <c r="F1416">
        <v>67</v>
      </c>
      <c r="G1416" t="s">
        <v>62</v>
      </c>
      <c r="H1416" t="s">
        <v>79</v>
      </c>
      <c r="I1416" t="s">
        <v>49</v>
      </c>
      <c r="J1416" t="s">
        <v>33</v>
      </c>
      <c r="K1416" t="s">
        <v>34</v>
      </c>
      <c r="L1416">
        <v>14</v>
      </c>
      <c r="M1416">
        <v>3</v>
      </c>
      <c r="N1416" t="s">
        <v>80</v>
      </c>
      <c r="O1416" t="s">
        <v>36</v>
      </c>
      <c r="P1416" t="s">
        <v>53</v>
      </c>
      <c r="Q1416">
        <v>27591.25</v>
      </c>
      <c r="R1416">
        <v>2653.44</v>
      </c>
      <c r="S1416">
        <v>3.6</v>
      </c>
      <c r="T1416" t="s">
        <v>92</v>
      </c>
      <c r="U1416" t="s">
        <v>93</v>
      </c>
      <c r="V1416" t="s">
        <v>74</v>
      </c>
      <c r="W1416" t="s">
        <v>101</v>
      </c>
      <c r="X1416" t="s">
        <v>57</v>
      </c>
      <c r="Y1416" t="s">
        <v>4089</v>
      </c>
      <c r="Z1416" t="s">
        <v>4089</v>
      </c>
      <c r="AA1416" s="9">
        <f>Table1[[#This Row],[Date]]</f>
        <v>46341</v>
      </c>
    </row>
    <row r="1417" spans="1:27" x14ac:dyDescent="0.25">
      <c r="A1417" t="s">
        <v>2917</v>
      </c>
      <c r="B1417" s="1">
        <v>46342</v>
      </c>
      <c r="C1417" t="s">
        <v>45</v>
      </c>
      <c r="D1417" t="s">
        <v>2918</v>
      </c>
      <c r="E1417" t="s">
        <v>91</v>
      </c>
      <c r="F1417">
        <v>64</v>
      </c>
      <c r="G1417" t="s">
        <v>62</v>
      </c>
      <c r="H1417" t="s">
        <v>48</v>
      </c>
      <c r="I1417" t="s">
        <v>49</v>
      </c>
      <c r="J1417" t="s">
        <v>33</v>
      </c>
      <c r="K1417" t="s">
        <v>50</v>
      </c>
      <c r="L1417">
        <v>3</v>
      </c>
      <c r="M1417">
        <v>4</v>
      </c>
      <c r="N1417" t="s">
        <v>35</v>
      </c>
      <c r="O1417" t="s">
        <v>52</v>
      </c>
      <c r="P1417" t="s">
        <v>63</v>
      </c>
      <c r="Q1417">
        <v>19270.71</v>
      </c>
      <c r="R1417">
        <v>4614.6400000000003</v>
      </c>
      <c r="S1417">
        <v>2.5</v>
      </c>
      <c r="T1417" t="s">
        <v>64</v>
      </c>
      <c r="U1417" t="s">
        <v>65</v>
      </c>
      <c r="V1417" t="s">
        <v>74</v>
      </c>
      <c r="W1417" t="s">
        <v>56</v>
      </c>
      <c r="X1417" t="s">
        <v>42</v>
      </c>
      <c r="Y1417" t="s">
        <v>43</v>
      </c>
      <c r="Z1417" t="s">
        <v>4089</v>
      </c>
      <c r="AA1417" s="9">
        <f>Table1[[#This Row],[Date]]</f>
        <v>46342</v>
      </c>
    </row>
    <row r="1418" spans="1:27" x14ac:dyDescent="0.25">
      <c r="A1418" t="s">
        <v>2919</v>
      </c>
      <c r="B1418" s="1">
        <v>46343</v>
      </c>
      <c r="C1418" t="s">
        <v>59</v>
      </c>
      <c r="D1418" t="s">
        <v>2920</v>
      </c>
      <c r="E1418" t="s">
        <v>29</v>
      </c>
      <c r="F1418">
        <v>34</v>
      </c>
      <c r="G1418" t="s">
        <v>30</v>
      </c>
      <c r="H1418" t="s">
        <v>31</v>
      </c>
      <c r="I1418" t="s">
        <v>32</v>
      </c>
      <c r="J1418" t="s">
        <v>33</v>
      </c>
      <c r="K1418" t="s">
        <v>100</v>
      </c>
      <c r="L1418">
        <v>10</v>
      </c>
      <c r="M1418">
        <v>2</v>
      </c>
      <c r="N1418" t="s">
        <v>51</v>
      </c>
      <c r="O1418" t="s">
        <v>36</v>
      </c>
      <c r="P1418" t="s">
        <v>37</v>
      </c>
      <c r="Q1418">
        <v>27716.97</v>
      </c>
      <c r="R1418">
        <v>1038.6500000000001</v>
      </c>
      <c r="S1418">
        <v>3</v>
      </c>
      <c r="T1418" t="s">
        <v>64</v>
      </c>
      <c r="U1418" t="s">
        <v>39</v>
      </c>
      <c r="V1418" t="s">
        <v>40</v>
      </c>
      <c r="W1418" t="s">
        <v>101</v>
      </c>
      <c r="X1418" t="s">
        <v>42</v>
      </c>
      <c r="Y1418" t="s">
        <v>113</v>
      </c>
      <c r="Z1418" t="s">
        <v>76</v>
      </c>
      <c r="AA1418" s="9">
        <f>Table1[[#This Row],[Date]]</f>
        <v>46343</v>
      </c>
    </row>
    <row r="1419" spans="1:27" x14ac:dyDescent="0.25">
      <c r="A1419" t="s">
        <v>2921</v>
      </c>
      <c r="B1419" s="1">
        <v>46344</v>
      </c>
      <c r="C1419" t="s">
        <v>27</v>
      </c>
      <c r="D1419" t="s">
        <v>2922</v>
      </c>
      <c r="E1419" t="s">
        <v>29</v>
      </c>
      <c r="F1419">
        <v>46</v>
      </c>
      <c r="G1419" t="s">
        <v>62</v>
      </c>
      <c r="H1419" t="s">
        <v>4088</v>
      </c>
      <c r="I1419" t="s">
        <v>49</v>
      </c>
      <c r="J1419" t="s">
        <v>33</v>
      </c>
      <c r="K1419" t="s">
        <v>118</v>
      </c>
      <c r="L1419">
        <v>2</v>
      </c>
      <c r="M1419">
        <v>4</v>
      </c>
      <c r="N1419" t="s">
        <v>72</v>
      </c>
      <c r="O1419" t="s">
        <v>36</v>
      </c>
      <c r="P1419" t="s">
        <v>37</v>
      </c>
      <c r="Q1419">
        <v>13910.04</v>
      </c>
      <c r="R1419">
        <v>3022.81</v>
      </c>
      <c r="S1419">
        <v>4.5999999999999996</v>
      </c>
      <c r="T1419" t="s">
        <v>38</v>
      </c>
      <c r="U1419" t="s">
        <v>65</v>
      </c>
      <c r="V1419" t="s">
        <v>40</v>
      </c>
      <c r="W1419" t="s">
        <v>101</v>
      </c>
      <c r="X1419" t="s">
        <v>42</v>
      </c>
      <c r="Y1419" t="s">
        <v>75</v>
      </c>
      <c r="Z1419" t="s">
        <v>76</v>
      </c>
      <c r="AA1419" s="9">
        <f>Table1[[#This Row],[Date]]</f>
        <v>46344</v>
      </c>
    </row>
    <row r="1420" spans="1:27" x14ac:dyDescent="0.25">
      <c r="A1420" t="s">
        <v>2923</v>
      </c>
      <c r="B1420" s="1">
        <v>46345</v>
      </c>
      <c r="C1420" t="s">
        <v>59</v>
      </c>
      <c r="D1420" t="s">
        <v>2924</v>
      </c>
      <c r="E1420" t="s">
        <v>91</v>
      </c>
      <c r="F1420">
        <v>63</v>
      </c>
      <c r="G1420" t="s">
        <v>70</v>
      </c>
      <c r="H1420" t="s">
        <v>4088</v>
      </c>
      <c r="I1420" t="s">
        <v>49</v>
      </c>
      <c r="J1420" t="s">
        <v>33</v>
      </c>
      <c r="K1420" t="s">
        <v>118</v>
      </c>
      <c r="L1420">
        <v>12</v>
      </c>
      <c r="M1420">
        <v>2</v>
      </c>
      <c r="N1420" t="s">
        <v>51</v>
      </c>
      <c r="O1420" t="s">
        <v>52</v>
      </c>
      <c r="P1420" t="s">
        <v>53</v>
      </c>
      <c r="Q1420">
        <v>5237.78</v>
      </c>
      <c r="R1420">
        <v>2019.44</v>
      </c>
      <c r="S1420">
        <v>3.5</v>
      </c>
      <c r="T1420" t="s">
        <v>92</v>
      </c>
      <c r="U1420" t="s">
        <v>65</v>
      </c>
      <c r="V1420" t="s">
        <v>40</v>
      </c>
      <c r="W1420" t="s">
        <v>101</v>
      </c>
      <c r="X1420" t="s">
        <v>57</v>
      </c>
      <c r="Y1420" t="s">
        <v>75</v>
      </c>
      <c r="Z1420" t="s">
        <v>4089</v>
      </c>
      <c r="AA1420" s="9">
        <f>Table1[[#This Row],[Date]]</f>
        <v>46345</v>
      </c>
    </row>
    <row r="1421" spans="1:27" x14ac:dyDescent="0.25">
      <c r="A1421" t="s">
        <v>2925</v>
      </c>
      <c r="B1421" s="1">
        <v>46346</v>
      </c>
      <c r="C1421" t="s">
        <v>59</v>
      </c>
      <c r="D1421" t="s">
        <v>2926</v>
      </c>
      <c r="E1421" t="s">
        <v>47</v>
      </c>
      <c r="F1421">
        <v>31</v>
      </c>
      <c r="G1421" t="s">
        <v>62</v>
      </c>
      <c r="H1421" t="s">
        <v>79</v>
      </c>
      <c r="I1421" t="s">
        <v>49</v>
      </c>
      <c r="J1421" t="s">
        <v>33</v>
      </c>
      <c r="K1421" t="s">
        <v>34</v>
      </c>
      <c r="L1421">
        <v>3</v>
      </c>
      <c r="M1421">
        <v>5</v>
      </c>
      <c r="N1421" t="s">
        <v>80</v>
      </c>
      <c r="O1421" t="s">
        <v>81</v>
      </c>
      <c r="P1421" t="s">
        <v>53</v>
      </c>
      <c r="Q1421">
        <v>29910.58</v>
      </c>
      <c r="R1421">
        <v>3871.11</v>
      </c>
      <c r="S1421">
        <v>2.6</v>
      </c>
      <c r="T1421" t="s">
        <v>97</v>
      </c>
      <c r="U1421" t="s">
        <v>93</v>
      </c>
      <c r="V1421" t="s">
        <v>55</v>
      </c>
      <c r="W1421" t="s">
        <v>101</v>
      </c>
      <c r="X1421" t="s">
        <v>42</v>
      </c>
      <c r="Y1421" t="s">
        <v>4089</v>
      </c>
      <c r="Z1421" t="s">
        <v>94</v>
      </c>
      <c r="AA1421" s="9">
        <f>Table1[[#This Row],[Date]]</f>
        <v>46346</v>
      </c>
    </row>
    <row r="1422" spans="1:27" x14ac:dyDescent="0.25">
      <c r="A1422" t="s">
        <v>2927</v>
      </c>
      <c r="B1422" s="1">
        <v>46347</v>
      </c>
      <c r="C1422" t="s">
        <v>59</v>
      </c>
      <c r="D1422" t="s">
        <v>2928</v>
      </c>
      <c r="E1422" t="s">
        <v>47</v>
      </c>
      <c r="F1422">
        <v>67</v>
      </c>
      <c r="G1422" t="s">
        <v>62</v>
      </c>
      <c r="H1422" t="s">
        <v>4088</v>
      </c>
      <c r="I1422" t="s">
        <v>49</v>
      </c>
      <c r="J1422" t="s">
        <v>33</v>
      </c>
      <c r="K1422" t="s">
        <v>118</v>
      </c>
      <c r="L1422">
        <v>14</v>
      </c>
      <c r="M1422">
        <v>5</v>
      </c>
      <c r="N1422" t="s">
        <v>72</v>
      </c>
      <c r="O1422" t="s">
        <v>52</v>
      </c>
      <c r="P1422" t="s">
        <v>82</v>
      </c>
      <c r="Q1422">
        <v>18785.150000000001</v>
      </c>
      <c r="R1422">
        <v>3029.54</v>
      </c>
      <c r="S1422">
        <v>1.5</v>
      </c>
      <c r="T1422" t="s">
        <v>54</v>
      </c>
      <c r="U1422" t="s">
        <v>39</v>
      </c>
      <c r="V1422" t="s">
        <v>83</v>
      </c>
      <c r="W1422" t="s">
        <v>56</v>
      </c>
      <c r="X1422" t="s">
        <v>42</v>
      </c>
      <c r="Y1422" t="s">
        <v>66</v>
      </c>
      <c r="Z1422" t="s">
        <v>76</v>
      </c>
      <c r="AA1422" s="9">
        <f>Table1[[#This Row],[Date]]</f>
        <v>46347</v>
      </c>
    </row>
    <row r="1423" spans="1:27" x14ac:dyDescent="0.25">
      <c r="A1423" t="s">
        <v>2929</v>
      </c>
      <c r="B1423" s="1">
        <v>46348</v>
      </c>
      <c r="C1423" t="s">
        <v>59</v>
      </c>
      <c r="D1423" t="s">
        <v>2930</v>
      </c>
      <c r="E1423" t="s">
        <v>61</v>
      </c>
      <c r="F1423">
        <v>37</v>
      </c>
      <c r="G1423" t="s">
        <v>30</v>
      </c>
      <c r="H1423" t="s">
        <v>48</v>
      </c>
      <c r="I1423" t="s">
        <v>49</v>
      </c>
      <c r="J1423" t="s">
        <v>33</v>
      </c>
      <c r="K1423" t="s">
        <v>50</v>
      </c>
      <c r="L1423">
        <v>2</v>
      </c>
      <c r="M1423">
        <v>5</v>
      </c>
      <c r="N1423" t="s">
        <v>72</v>
      </c>
      <c r="O1423" t="s">
        <v>73</v>
      </c>
      <c r="P1423" t="s">
        <v>82</v>
      </c>
      <c r="Q1423">
        <v>11551.25</v>
      </c>
      <c r="R1423">
        <v>2472.58</v>
      </c>
      <c r="S1423">
        <v>2.2000000000000002</v>
      </c>
      <c r="T1423" t="s">
        <v>64</v>
      </c>
      <c r="U1423" t="s">
        <v>87</v>
      </c>
      <c r="V1423" t="s">
        <v>74</v>
      </c>
      <c r="W1423" t="s">
        <v>101</v>
      </c>
      <c r="X1423" t="s">
        <v>42</v>
      </c>
      <c r="Y1423" t="s">
        <v>4089</v>
      </c>
      <c r="Z1423" t="s">
        <v>84</v>
      </c>
      <c r="AA1423" s="9">
        <f>Table1[[#This Row],[Date]]</f>
        <v>46348</v>
      </c>
    </row>
    <row r="1424" spans="1:27" x14ac:dyDescent="0.25">
      <c r="A1424" t="s">
        <v>2931</v>
      </c>
      <c r="B1424" s="1">
        <v>46349</v>
      </c>
      <c r="C1424" t="s">
        <v>27</v>
      </c>
      <c r="D1424" t="s">
        <v>2932</v>
      </c>
      <c r="E1424" t="s">
        <v>69</v>
      </c>
      <c r="F1424">
        <v>67</v>
      </c>
      <c r="G1424" t="s">
        <v>30</v>
      </c>
      <c r="H1424" t="s">
        <v>79</v>
      </c>
      <c r="I1424" t="s">
        <v>49</v>
      </c>
      <c r="J1424" t="s">
        <v>33</v>
      </c>
      <c r="K1424" t="s">
        <v>34</v>
      </c>
      <c r="L1424">
        <v>13</v>
      </c>
      <c r="M1424">
        <v>3</v>
      </c>
      <c r="N1424" t="s">
        <v>51</v>
      </c>
      <c r="O1424" t="s">
        <v>81</v>
      </c>
      <c r="P1424" t="s">
        <v>53</v>
      </c>
      <c r="Q1424">
        <v>18224.97</v>
      </c>
      <c r="R1424">
        <v>4564.93</v>
      </c>
      <c r="S1424">
        <v>4.9000000000000004</v>
      </c>
      <c r="T1424" t="s">
        <v>38</v>
      </c>
      <c r="U1424" t="s">
        <v>87</v>
      </c>
      <c r="V1424" t="s">
        <v>74</v>
      </c>
      <c r="W1424" t="s">
        <v>56</v>
      </c>
      <c r="X1424" t="s">
        <v>42</v>
      </c>
      <c r="Y1424" t="s">
        <v>75</v>
      </c>
      <c r="Z1424" t="s">
        <v>4089</v>
      </c>
      <c r="AA1424" s="9">
        <f>Table1[[#This Row],[Date]]</f>
        <v>46349</v>
      </c>
    </row>
    <row r="1425" spans="1:27" x14ac:dyDescent="0.25">
      <c r="A1425" t="s">
        <v>2933</v>
      </c>
      <c r="B1425" s="1">
        <v>46350</v>
      </c>
      <c r="C1425" t="s">
        <v>27</v>
      </c>
      <c r="D1425" t="s">
        <v>2934</v>
      </c>
      <c r="E1425" t="s">
        <v>47</v>
      </c>
      <c r="F1425">
        <v>65</v>
      </c>
      <c r="G1425" t="s">
        <v>70</v>
      </c>
      <c r="H1425" t="s">
        <v>31</v>
      </c>
      <c r="I1425" t="s">
        <v>32</v>
      </c>
      <c r="J1425" t="s">
        <v>33</v>
      </c>
      <c r="K1425" t="s">
        <v>100</v>
      </c>
      <c r="L1425">
        <v>5</v>
      </c>
      <c r="M1425">
        <v>3</v>
      </c>
      <c r="N1425" t="s">
        <v>35</v>
      </c>
      <c r="O1425" t="s">
        <v>36</v>
      </c>
      <c r="P1425" t="s">
        <v>63</v>
      </c>
      <c r="Q1425">
        <v>5316.17</v>
      </c>
      <c r="R1425">
        <v>1885.59</v>
      </c>
      <c r="S1425">
        <v>2.7</v>
      </c>
      <c r="T1425" t="s">
        <v>64</v>
      </c>
      <c r="U1425" t="s">
        <v>93</v>
      </c>
      <c r="V1425" t="s">
        <v>40</v>
      </c>
      <c r="W1425" t="s">
        <v>101</v>
      </c>
      <c r="X1425" t="s">
        <v>57</v>
      </c>
      <c r="Y1425" t="s">
        <v>75</v>
      </c>
      <c r="Z1425" t="s">
        <v>88</v>
      </c>
      <c r="AA1425" s="9">
        <f>Table1[[#This Row],[Date]]</f>
        <v>46350</v>
      </c>
    </row>
    <row r="1426" spans="1:27" x14ac:dyDescent="0.25">
      <c r="A1426" t="s">
        <v>2935</v>
      </c>
      <c r="B1426" s="1">
        <v>46351</v>
      </c>
      <c r="C1426" t="s">
        <v>45</v>
      </c>
      <c r="D1426" t="s">
        <v>2936</v>
      </c>
      <c r="E1426" t="s">
        <v>69</v>
      </c>
      <c r="F1426">
        <v>50</v>
      </c>
      <c r="G1426" t="s">
        <v>30</v>
      </c>
      <c r="H1426" t="s">
        <v>79</v>
      </c>
      <c r="I1426" t="s">
        <v>49</v>
      </c>
      <c r="J1426" t="s">
        <v>33</v>
      </c>
      <c r="K1426" t="s">
        <v>34</v>
      </c>
      <c r="L1426">
        <v>5</v>
      </c>
      <c r="M1426">
        <v>2</v>
      </c>
      <c r="N1426" t="s">
        <v>72</v>
      </c>
      <c r="O1426" t="s">
        <v>52</v>
      </c>
      <c r="P1426" t="s">
        <v>53</v>
      </c>
      <c r="Q1426">
        <v>47670.79</v>
      </c>
      <c r="R1426">
        <v>1099.9000000000001</v>
      </c>
      <c r="S1426">
        <v>2.9</v>
      </c>
      <c r="T1426" t="s">
        <v>64</v>
      </c>
      <c r="U1426" t="s">
        <v>39</v>
      </c>
      <c r="V1426" t="s">
        <v>55</v>
      </c>
      <c r="W1426" t="s">
        <v>101</v>
      </c>
      <c r="X1426" t="s">
        <v>57</v>
      </c>
      <c r="Y1426" t="s">
        <v>113</v>
      </c>
      <c r="Z1426" t="s">
        <v>88</v>
      </c>
      <c r="AA1426" s="9">
        <f>Table1[[#This Row],[Date]]</f>
        <v>46351</v>
      </c>
    </row>
    <row r="1427" spans="1:27" x14ac:dyDescent="0.25">
      <c r="A1427" t="s">
        <v>2937</v>
      </c>
      <c r="B1427" s="1">
        <v>46352</v>
      </c>
      <c r="C1427" t="s">
        <v>103</v>
      </c>
      <c r="D1427" t="s">
        <v>2938</v>
      </c>
      <c r="E1427" t="s">
        <v>29</v>
      </c>
      <c r="F1427">
        <v>60</v>
      </c>
      <c r="G1427" t="s">
        <v>62</v>
      </c>
      <c r="H1427" t="s">
        <v>79</v>
      </c>
      <c r="I1427" t="s">
        <v>49</v>
      </c>
      <c r="J1427" t="s">
        <v>33</v>
      </c>
      <c r="K1427" t="s">
        <v>34</v>
      </c>
      <c r="L1427">
        <v>6</v>
      </c>
      <c r="M1427">
        <v>1</v>
      </c>
      <c r="N1427" t="s">
        <v>35</v>
      </c>
      <c r="O1427" t="s">
        <v>73</v>
      </c>
      <c r="P1427" t="s">
        <v>82</v>
      </c>
      <c r="Q1427">
        <v>30313.95</v>
      </c>
      <c r="R1427">
        <v>3040.51</v>
      </c>
      <c r="S1427">
        <v>3</v>
      </c>
      <c r="T1427" t="s">
        <v>64</v>
      </c>
      <c r="U1427" t="s">
        <v>93</v>
      </c>
      <c r="V1427" t="s">
        <v>40</v>
      </c>
      <c r="W1427" t="s">
        <v>56</v>
      </c>
      <c r="X1427" t="s">
        <v>57</v>
      </c>
      <c r="Y1427" t="s">
        <v>66</v>
      </c>
      <c r="Z1427" t="s">
        <v>94</v>
      </c>
      <c r="AA1427" s="9">
        <f>Table1[[#This Row],[Date]]</f>
        <v>46352</v>
      </c>
    </row>
    <row r="1428" spans="1:27" x14ac:dyDescent="0.25">
      <c r="A1428" t="s">
        <v>2939</v>
      </c>
      <c r="B1428" s="1">
        <v>46353</v>
      </c>
      <c r="C1428" t="s">
        <v>27</v>
      </c>
      <c r="D1428" t="s">
        <v>2940</v>
      </c>
      <c r="E1428" t="s">
        <v>69</v>
      </c>
      <c r="F1428">
        <v>32</v>
      </c>
      <c r="G1428" t="s">
        <v>30</v>
      </c>
      <c r="H1428" t="s">
        <v>4087</v>
      </c>
      <c r="I1428" t="s">
        <v>32</v>
      </c>
      <c r="J1428" t="s">
        <v>33</v>
      </c>
      <c r="K1428" t="s">
        <v>71</v>
      </c>
      <c r="L1428">
        <v>6</v>
      </c>
      <c r="M1428">
        <v>3</v>
      </c>
      <c r="N1428" t="s">
        <v>51</v>
      </c>
      <c r="O1428" t="s">
        <v>52</v>
      </c>
      <c r="P1428" t="s">
        <v>82</v>
      </c>
      <c r="Q1428">
        <v>41294.129999999997</v>
      </c>
      <c r="R1428">
        <v>3120.14</v>
      </c>
      <c r="S1428">
        <v>4.5</v>
      </c>
      <c r="T1428" t="s">
        <v>38</v>
      </c>
      <c r="U1428" t="s">
        <v>93</v>
      </c>
      <c r="V1428" t="s">
        <v>55</v>
      </c>
      <c r="W1428" t="s">
        <v>41</v>
      </c>
      <c r="X1428" t="s">
        <v>57</v>
      </c>
      <c r="Y1428" t="s">
        <v>66</v>
      </c>
      <c r="Z1428" t="s">
        <v>4089</v>
      </c>
      <c r="AA1428" s="9">
        <f>Table1[[#This Row],[Date]]</f>
        <v>46353</v>
      </c>
    </row>
    <row r="1429" spans="1:27" x14ac:dyDescent="0.25">
      <c r="A1429" t="s">
        <v>2941</v>
      </c>
      <c r="B1429" s="1">
        <v>46354</v>
      </c>
      <c r="C1429" t="s">
        <v>27</v>
      </c>
      <c r="D1429" t="s">
        <v>2942</v>
      </c>
      <c r="E1429" t="s">
        <v>29</v>
      </c>
      <c r="F1429">
        <v>29</v>
      </c>
      <c r="G1429" t="s">
        <v>70</v>
      </c>
      <c r="H1429" t="s">
        <v>4087</v>
      </c>
      <c r="I1429" t="s">
        <v>32</v>
      </c>
      <c r="J1429" t="s">
        <v>33</v>
      </c>
      <c r="K1429" t="s">
        <v>71</v>
      </c>
      <c r="L1429">
        <v>9</v>
      </c>
      <c r="M1429">
        <v>2</v>
      </c>
      <c r="N1429" t="s">
        <v>51</v>
      </c>
      <c r="O1429" t="s">
        <v>81</v>
      </c>
      <c r="P1429" t="s">
        <v>63</v>
      </c>
      <c r="Q1429">
        <v>22886.560000000001</v>
      </c>
      <c r="R1429">
        <v>2195.4699999999998</v>
      </c>
      <c r="S1429">
        <v>3.4</v>
      </c>
      <c r="T1429" t="s">
        <v>64</v>
      </c>
      <c r="U1429" t="s">
        <v>87</v>
      </c>
      <c r="V1429" t="s">
        <v>83</v>
      </c>
      <c r="W1429" t="s">
        <v>56</v>
      </c>
      <c r="X1429" t="s">
        <v>42</v>
      </c>
      <c r="Y1429" t="s">
        <v>75</v>
      </c>
      <c r="Z1429" t="s">
        <v>84</v>
      </c>
      <c r="AA1429" s="9">
        <f>Table1[[#This Row],[Date]]</f>
        <v>46354</v>
      </c>
    </row>
    <row r="1430" spans="1:27" x14ac:dyDescent="0.25">
      <c r="A1430" t="s">
        <v>2943</v>
      </c>
      <c r="B1430" s="1">
        <v>46355</v>
      </c>
      <c r="C1430" t="s">
        <v>103</v>
      </c>
      <c r="D1430" t="s">
        <v>2944</v>
      </c>
      <c r="E1430" t="s">
        <v>91</v>
      </c>
      <c r="F1430">
        <v>57</v>
      </c>
      <c r="G1430" t="s">
        <v>62</v>
      </c>
      <c r="H1430" t="s">
        <v>79</v>
      </c>
      <c r="I1430" t="s">
        <v>49</v>
      </c>
      <c r="J1430" t="s">
        <v>33</v>
      </c>
      <c r="K1430" t="s">
        <v>34</v>
      </c>
      <c r="L1430">
        <v>12</v>
      </c>
      <c r="M1430">
        <v>4</v>
      </c>
      <c r="N1430" t="s">
        <v>35</v>
      </c>
      <c r="O1430" t="s">
        <v>73</v>
      </c>
      <c r="P1430" t="s">
        <v>53</v>
      </c>
      <c r="Q1430">
        <v>45455.79</v>
      </c>
      <c r="R1430">
        <v>2433.0500000000002</v>
      </c>
      <c r="S1430">
        <v>3.8</v>
      </c>
      <c r="T1430" t="s">
        <v>92</v>
      </c>
      <c r="U1430" t="s">
        <v>39</v>
      </c>
      <c r="V1430" t="s">
        <v>74</v>
      </c>
      <c r="W1430" t="s">
        <v>101</v>
      </c>
      <c r="X1430" t="s">
        <v>57</v>
      </c>
      <c r="Y1430" t="s">
        <v>75</v>
      </c>
      <c r="Z1430" t="s">
        <v>94</v>
      </c>
      <c r="AA1430" s="9">
        <f>Table1[[#This Row],[Date]]</f>
        <v>46355</v>
      </c>
    </row>
    <row r="1431" spans="1:27" x14ac:dyDescent="0.25">
      <c r="A1431" t="s">
        <v>2945</v>
      </c>
      <c r="B1431" s="1">
        <v>46356</v>
      </c>
      <c r="C1431" t="s">
        <v>27</v>
      </c>
      <c r="D1431" t="s">
        <v>2946</v>
      </c>
      <c r="E1431" t="s">
        <v>91</v>
      </c>
      <c r="F1431">
        <v>37</v>
      </c>
      <c r="G1431" t="s">
        <v>70</v>
      </c>
      <c r="H1431" t="s">
        <v>4088</v>
      </c>
      <c r="I1431" t="s">
        <v>49</v>
      </c>
      <c r="J1431" t="s">
        <v>33</v>
      </c>
      <c r="K1431" t="s">
        <v>118</v>
      </c>
      <c r="L1431">
        <v>12</v>
      </c>
      <c r="M1431">
        <v>5</v>
      </c>
      <c r="N1431" t="s">
        <v>51</v>
      </c>
      <c r="O1431" t="s">
        <v>36</v>
      </c>
      <c r="P1431" t="s">
        <v>82</v>
      </c>
      <c r="Q1431">
        <v>25715.96</v>
      </c>
      <c r="R1431">
        <v>4797.7700000000004</v>
      </c>
      <c r="S1431">
        <v>2.6</v>
      </c>
      <c r="T1431" t="s">
        <v>97</v>
      </c>
      <c r="U1431" t="s">
        <v>39</v>
      </c>
      <c r="V1431" t="s">
        <v>74</v>
      </c>
      <c r="W1431" t="s">
        <v>56</v>
      </c>
      <c r="X1431" t="s">
        <v>42</v>
      </c>
      <c r="Y1431" t="s">
        <v>4089</v>
      </c>
      <c r="Z1431" t="s">
        <v>84</v>
      </c>
      <c r="AA1431" s="9">
        <f>Table1[[#This Row],[Date]]</f>
        <v>46356</v>
      </c>
    </row>
    <row r="1432" spans="1:27" x14ac:dyDescent="0.25">
      <c r="A1432" t="s">
        <v>2947</v>
      </c>
      <c r="B1432" s="1">
        <v>46357</v>
      </c>
      <c r="C1432" t="s">
        <v>59</v>
      </c>
      <c r="D1432" t="s">
        <v>2948</v>
      </c>
      <c r="E1432" t="s">
        <v>61</v>
      </c>
      <c r="F1432">
        <v>47</v>
      </c>
      <c r="G1432" t="s">
        <v>30</v>
      </c>
      <c r="H1432" t="s">
        <v>4087</v>
      </c>
      <c r="I1432" t="s">
        <v>32</v>
      </c>
      <c r="J1432" t="s">
        <v>33</v>
      </c>
      <c r="K1432" t="s">
        <v>71</v>
      </c>
      <c r="L1432">
        <v>4</v>
      </c>
      <c r="M1432">
        <v>5</v>
      </c>
      <c r="N1432" t="s">
        <v>72</v>
      </c>
      <c r="O1432" t="s">
        <v>81</v>
      </c>
      <c r="P1432" t="s">
        <v>53</v>
      </c>
      <c r="Q1432">
        <v>29975.43</v>
      </c>
      <c r="R1432">
        <v>3663.43</v>
      </c>
      <c r="S1432">
        <v>1.1000000000000001</v>
      </c>
      <c r="T1432" t="s">
        <v>54</v>
      </c>
      <c r="U1432" t="s">
        <v>93</v>
      </c>
      <c r="V1432" t="s">
        <v>55</v>
      </c>
      <c r="W1432" t="s">
        <v>101</v>
      </c>
      <c r="X1432" t="s">
        <v>57</v>
      </c>
      <c r="Y1432" t="s">
        <v>4089</v>
      </c>
      <c r="Z1432" t="s">
        <v>88</v>
      </c>
      <c r="AA1432" s="9">
        <f>Table1[[#This Row],[Date]]</f>
        <v>46357</v>
      </c>
    </row>
    <row r="1433" spans="1:27" x14ac:dyDescent="0.25">
      <c r="A1433" t="s">
        <v>2949</v>
      </c>
      <c r="B1433" s="1">
        <v>46358</v>
      </c>
      <c r="C1433" t="s">
        <v>59</v>
      </c>
      <c r="D1433" t="s">
        <v>2950</v>
      </c>
      <c r="E1433" t="s">
        <v>47</v>
      </c>
      <c r="F1433">
        <v>55</v>
      </c>
      <c r="G1433" t="s">
        <v>30</v>
      </c>
      <c r="H1433" t="s">
        <v>31</v>
      </c>
      <c r="I1433" t="s">
        <v>32</v>
      </c>
      <c r="J1433" t="s">
        <v>33</v>
      </c>
      <c r="K1433" t="s">
        <v>100</v>
      </c>
      <c r="L1433">
        <v>7</v>
      </c>
      <c r="M1433">
        <v>5</v>
      </c>
      <c r="N1433" t="s">
        <v>51</v>
      </c>
      <c r="O1433" t="s">
        <v>73</v>
      </c>
      <c r="P1433" t="s">
        <v>82</v>
      </c>
      <c r="Q1433">
        <v>26114.32</v>
      </c>
      <c r="R1433">
        <v>553.01</v>
      </c>
      <c r="S1433">
        <v>4.7</v>
      </c>
      <c r="T1433" t="s">
        <v>97</v>
      </c>
      <c r="U1433" t="s">
        <v>87</v>
      </c>
      <c r="V1433" t="s">
        <v>83</v>
      </c>
      <c r="W1433" t="s">
        <v>56</v>
      </c>
      <c r="X1433" t="s">
        <v>42</v>
      </c>
      <c r="Y1433" t="s">
        <v>113</v>
      </c>
      <c r="Z1433" t="s">
        <v>84</v>
      </c>
      <c r="AA1433" s="9">
        <f>Table1[[#This Row],[Date]]</f>
        <v>46358</v>
      </c>
    </row>
    <row r="1434" spans="1:27" x14ac:dyDescent="0.25">
      <c r="A1434" t="s">
        <v>2951</v>
      </c>
      <c r="B1434" s="1">
        <v>46359</v>
      </c>
      <c r="C1434" t="s">
        <v>103</v>
      </c>
      <c r="D1434" t="s">
        <v>2952</v>
      </c>
      <c r="E1434" t="s">
        <v>61</v>
      </c>
      <c r="F1434">
        <v>20</v>
      </c>
      <c r="G1434" t="s">
        <v>70</v>
      </c>
      <c r="H1434" t="s">
        <v>48</v>
      </c>
      <c r="I1434" t="s">
        <v>49</v>
      </c>
      <c r="J1434" t="s">
        <v>33</v>
      </c>
      <c r="K1434" t="s">
        <v>50</v>
      </c>
      <c r="L1434">
        <v>13</v>
      </c>
      <c r="M1434">
        <v>2</v>
      </c>
      <c r="N1434" t="s">
        <v>51</v>
      </c>
      <c r="O1434" t="s">
        <v>81</v>
      </c>
      <c r="P1434" t="s">
        <v>37</v>
      </c>
      <c r="Q1434">
        <v>37464.080000000002</v>
      </c>
      <c r="R1434">
        <v>1060.6500000000001</v>
      </c>
      <c r="S1434">
        <v>4.8</v>
      </c>
      <c r="T1434" t="s">
        <v>38</v>
      </c>
      <c r="U1434" t="s">
        <v>39</v>
      </c>
      <c r="V1434" t="s">
        <v>83</v>
      </c>
      <c r="W1434" t="s">
        <v>56</v>
      </c>
      <c r="X1434" t="s">
        <v>42</v>
      </c>
      <c r="Y1434" t="s">
        <v>75</v>
      </c>
      <c r="Z1434" t="s">
        <v>88</v>
      </c>
      <c r="AA1434" s="9">
        <f>Table1[[#This Row],[Date]]</f>
        <v>46359</v>
      </c>
    </row>
    <row r="1435" spans="1:27" x14ac:dyDescent="0.25">
      <c r="A1435" t="s">
        <v>2953</v>
      </c>
      <c r="B1435" s="1">
        <v>46360</v>
      </c>
      <c r="C1435" t="s">
        <v>45</v>
      </c>
      <c r="D1435" t="s">
        <v>2954</v>
      </c>
      <c r="E1435" t="s">
        <v>29</v>
      </c>
      <c r="F1435">
        <v>45</v>
      </c>
      <c r="G1435" t="s">
        <v>62</v>
      </c>
      <c r="H1435" t="s">
        <v>4087</v>
      </c>
      <c r="I1435" t="s">
        <v>32</v>
      </c>
      <c r="J1435" t="s">
        <v>33</v>
      </c>
      <c r="K1435" t="s">
        <v>71</v>
      </c>
      <c r="L1435">
        <v>14</v>
      </c>
      <c r="M1435">
        <v>5</v>
      </c>
      <c r="N1435" t="s">
        <v>72</v>
      </c>
      <c r="O1435" t="s">
        <v>36</v>
      </c>
      <c r="P1435" t="s">
        <v>37</v>
      </c>
      <c r="Q1435">
        <v>29632.84</v>
      </c>
      <c r="R1435">
        <v>4877.88</v>
      </c>
      <c r="S1435">
        <v>4.8</v>
      </c>
      <c r="T1435" t="s">
        <v>97</v>
      </c>
      <c r="U1435" t="s">
        <v>93</v>
      </c>
      <c r="V1435" t="s">
        <v>74</v>
      </c>
      <c r="W1435" t="s">
        <v>56</v>
      </c>
      <c r="X1435" t="s">
        <v>42</v>
      </c>
      <c r="Y1435" t="s">
        <v>4089</v>
      </c>
      <c r="Z1435" t="s">
        <v>76</v>
      </c>
      <c r="AA1435" s="9">
        <f>Table1[[#This Row],[Date]]</f>
        <v>46360</v>
      </c>
    </row>
    <row r="1436" spans="1:27" x14ac:dyDescent="0.25">
      <c r="A1436" t="s">
        <v>2955</v>
      </c>
      <c r="B1436" s="1">
        <v>46361</v>
      </c>
      <c r="C1436" t="s">
        <v>45</v>
      </c>
      <c r="D1436" t="s">
        <v>2956</v>
      </c>
      <c r="E1436" t="s">
        <v>61</v>
      </c>
      <c r="F1436">
        <v>43</v>
      </c>
      <c r="G1436" t="s">
        <v>30</v>
      </c>
      <c r="H1436" t="s">
        <v>79</v>
      </c>
      <c r="I1436" t="s">
        <v>49</v>
      </c>
      <c r="J1436" t="s">
        <v>33</v>
      </c>
      <c r="K1436" t="s">
        <v>34</v>
      </c>
      <c r="L1436">
        <v>13</v>
      </c>
      <c r="M1436">
        <v>3</v>
      </c>
      <c r="N1436" t="s">
        <v>35</v>
      </c>
      <c r="O1436" t="s">
        <v>73</v>
      </c>
      <c r="P1436" t="s">
        <v>37</v>
      </c>
      <c r="Q1436">
        <v>15765.15</v>
      </c>
      <c r="R1436">
        <v>3632.33</v>
      </c>
      <c r="S1436">
        <v>4.8</v>
      </c>
      <c r="T1436" t="s">
        <v>97</v>
      </c>
      <c r="U1436" t="s">
        <v>65</v>
      </c>
      <c r="V1436" t="s">
        <v>74</v>
      </c>
      <c r="W1436" t="s">
        <v>41</v>
      </c>
      <c r="X1436" t="s">
        <v>42</v>
      </c>
      <c r="Y1436" t="s">
        <v>113</v>
      </c>
      <c r="Z1436" t="s">
        <v>88</v>
      </c>
      <c r="AA1436" s="9">
        <f>Table1[[#This Row],[Date]]</f>
        <v>46361</v>
      </c>
    </row>
    <row r="1437" spans="1:27" x14ac:dyDescent="0.25">
      <c r="A1437" t="s">
        <v>2957</v>
      </c>
      <c r="B1437" s="1">
        <v>46362</v>
      </c>
      <c r="C1437" t="s">
        <v>103</v>
      </c>
      <c r="D1437" t="s">
        <v>2958</v>
      </c>
      <c r="E1437" t="s">
        <v>69</v>
      </c>
      <c r="F1437">
        <v>47</v>
      </c>
      <c r="G1437" t="s">
        <v>30</v>
      </c>
      <c r="H1437" t="s">
        <v>4088</v>
      </c>
      <c r="I1437" t="s">
        <v>49</v>
      </c>
      <c r="J1437" t="s">
        <v>33</v>
      </c>
      <c r="K1437" t="s">
        <v>118</v>
      </c>
      <c r="L1437">
        <v>4</v>
      </c>
      <c r="M1437">
        <v>4</v>
      </c>
      <c r="N1437" t="s">
        <v>51</v>
      </c>
      <c r="O1437" t="s">
        <v>52</v>
      </c>
      <c r="P1437" t="s">
        <v>82</v>
      </c>
      <c r="Q1437">
        <v>9840.36</v>
      </c>
      <c r="R1437">
        <v>4575.2299999999996</v>
      </c>
      <c r="S1437">
        <v>4.3</v>
      </c>
      <c r="T1437" t="s">
        <v>92</v>
      </c>
      <c r="U1437" t="s">
        <v>87</v>
      </c>
      <c r="V1437" t="s">
        <v>40</v>
      </c>
      <c r="W1437" t="s">
        <v>56</v>
      </c>
      <c r="X1437" t="s">
        <v>57</v>
      </c>
      <c r="Y1437" t="s">
        <v>66</v>
      </c>
      <c r="Z1437" t="s">
        <v>88</v>
      </c>
      <c r="AA1437" s="9">
        <f>Table1[[#This Row],[Date]]</f>
        <v>46362</v>
      </c>
    </row>
    <row r="1438" spans="1:27" x14ac:dyDescent="0.25">
      <c r="A1438" t="s">
        <v>2959</v>
      </c>
      <c r="B1438" s="1">
        <v>46363</v>
      </c>
      <c r="C1438" t="s">
        <v>103</v>
      </c>
      <c r="D1438" t="s">
        <v>2960</v>
      </c>
      <c r="E1438" t="s">
        <v>29</v>
      </c>
      <c r="F1438">
        <v>30</v>
      </c>
      <c r="G1438" t="s">
        <v>62</v>
      </c>
      <c r="H1438" t="s">
        <v>48</v>
      </c>
      <c r="I1438" t="s">
        <v>49</v>
      </c>
      <c r="J1438" t="s">
        <v>33</v>
      </c>
      <c r="K1438" t="s">
        <v>50</v>
      </c>
      <c r="L1438">
        <v>14</v>
      </c>
      <c r="M1438">
        <v>5</v>
      </c>
      <c r="N1438" t="s">
        <v>35</v>
      </c>
      <c r="O1438" t="s">
        <v>52</v>
      </c>
      <c r="P1438" t="s">
        <v>63</v>
      </c>
      <c r="Q1438">
        <v>31487.85</v>
      </c>
      <c r="R1438">
        <v>1519.31</v>
      </c>
      <c r="S1438">
        <v>3.7</v>
      </c>
      <c r="T1438" t="s">
        <v>92</v>
      </c>
      <c r="U1438" t="s">
        <v>39</v>
      </c>
      <c r="V1438" t="s">
        <v>55</v>
      </c>
      <c r="W1438" t="s">
        <v>56</v>
      </c>
      <c r="X1438" t="s">
        <v>57</v>
      </c>
      <c r="Y1438" t="s">
        <v>75</v>
      </c>
      <c r="Z1438" t="s">
        <v>94</v>
      </c>
      <c r="AA1438" s="9">
        <f>Table1[[#This Row],[Date]]</f>
        <v>46363</v>
      </c>
    </row>
    <row r="1439" spans="1:27" x14ac:dyDescent="0.25">
      <c r="A1439" t="s">
        <v>2961</v>
      </c>
      <c r="B1439" s="1">
        <v>46364</v>
      </c>
      <c r="C1439" t="s">
        <v>59</v>
      </c>
      <c r="D1439" t="s">
        <v>2962</v>
      </c>
      <c r="E1439" t="s">
        <v>91</v>
      </c>
      <c r="F1439">
        <v>30</v>
      </c>
      <c r="G1439" t="s">
        <v>30</v>
      </c>
      <c r="H1439" t="s">
        <v>4087</v>
      </c>
      <c r="I1439" t="s">
        <v>32</v>
      </c>
      <c r="J1439" t="s">
        <v>33</v>
      </c>
      <c r="K1439" t="s">
        <v>71</v>
      </c>
      <c r="L1439">
        <v>3</v>
      </c>
      <c r="M1439">
        <v>2</v>
      </c>
      <c r="N1439" t="s">
        <v>72</v>
      </c>
      <c r="O1439" t="s">
        <v>36</v>
      </c>
      <c r="P1439" t="s">
        <v>37</v>
      </c>
      <c r="Q1439">
        <v>25991.46</v>
      </c>
      <c r="R1439">
        <v>3709.33</v>
      </c>
      <c r="S1439">
        <v>4.4000000000000004</v>
      </c>
      <c r="T1439" t="s">
        <v>92</v>
      </c>
      <c r="U1439" t="s">
        <v>39</v>
      </c>
      <c r="V1439" t="s">
        <v>74</v>
      </c>
      <c r="W1439" t="s">
        <v>41</v>
      </c>
      <c r="X1439" t="s">
        <v>42</v>
      </c>
      <c r="Y1439" t="s">
        <v>43</v>
      </c>
      <c r="Z1439" t="s">
        <v>94</v>
      </c>
      <c r="AA1439" s="9">
        <f>Table1[[#This Row],[Date]]</f>
        <v>46364</v>
      </c>
    </row>
    <row r="1440" spans="1:27" x14ac:dyDescent="0.25">
      <c r="A1440" t="s">
        <v>2963</v>
      </c>
      <c r="B1440" s="1">
        <v>46365</v>
      </c>
      <c r="C1440" t="s">
        <v>45</v>
      </c>
      <c r="D1440" t="s">
        <v>2964</v>
      </c>
      <c r="E1440" t="s">
        <v>47</v>
      </c>
      <c r="F1440">
        <v>19</v>
      </c>
      <c r="G1440" t="s">
        <v>70</v>
      </c>
      <c r="H1440" t="s">
        <v>4088</v>
      </c>
      <c r="I1440" t="s">
        <v>49</v>
      </c>
      <c r="J1440" t="s">
        <v>33</v>
      </c>
      <c r="K1440" t="s">
        <v>118</v>
      </c>
      <c r="L1440">
        <v>9</v>
      </c>
      <c r="M1440">
        <v>4</v>
      </c>
      <c r="N1440" t="s">
        <v>35</v>
      </c>
      <c r="O1440" t="s">
        <v>73</v>
      </c>
      <c r="P1440" t="s">
        <v>82</v>
      </c>
      <c r="Q1440">
        <v>7510.86</v>
      </c>
      <c r="R1440">
        <v>3570.01</v>
      </c>
      <c r="S1440">
        <v>3.4</v>
      </c>
      <c r="T1440" t="s">
        <v>64</v>
      </c>
      <c r="U1440" t="s">
        <v>39</v>
      </c>
      <c r="V1440" t="s">
        <v>83</v>
      </c>
      <c r="W1440" t="s">
        <v>41</v>
      </c>
      <c r="X1440" t="s">
        <v>42</v>
      </c>
      <c r="Y1440" t="s">
        <v>75</v>
      </c>
      <c r="Z1440" t="s">
        <v>4089</v>
      </c>
      <c r="AA1440" s="9">
        <f>Table1[[#This Row],[Date]]</f>
        <v>46365</v>
      </c>
    </row>
    <row r="1441" spans="1:27" x14ac:dyDescent="0.25">
      <c r="A1441" t="s">
        <v>2965</v>
      </c>
      <c r="B1441" s="1">
        <v>46366</v>
      </c>
      <c r="C1441" t="s">
        <v>27</v>
      </c>
      <c r="D1441" t="s">
        <v>2966</v>
      </c>
      <c r="E1441" t="s">
        <v>29</v>
      </c>
      <c r="F1441">
        <v>54</v>
      </c>
      <c r="G1441" t="s">
        <v>30</v>
      </c>
      <c r="H1441" t="s">
        <v>4088</v>
      </c>
      <c r="I1441" t="s">
        <v>49</v>
      </c>
      <c r="J1441" t="s">
        <v>33</v>
      </c>
      <c r="K1441" t="s">
        <v>118</v>
      </c>
      <c r="L1441">
        <v>2</v>
      </c>
      <c r="M1441">
        <v>5</v>
      </c>
      <c r="N1441" t="s">
        <v>35</v>
      </c>
      <c r="O1441" t="s">
        <v>36</v>
      </c>
      <c r="P1441" t="s">
        <v>53</v>
      </c>
      <c r="Q1441">
        <v>21594.02</v>
      </c>
      <c r="R1441">
        <v>1473.45</v>
      </c>
      <c r="S1441">
        <v>1.5</v>
      </c>
      <c r="T1441" t="s">
        <v>97</v>
      </c>
      <c r="U1441" t="s">
        <v>87</v>
      </c>
      <c r="V1441" t="s">
        <v>83</v>
      </c>
      <c r="W1441" t="s">
        <v>101</v>
      </c>
      <c r="X1441" t="s">
        <v>57</v>
      </c>
      <c r="Y1441" t="s">
        <v>4089</v>
      </c>
      <c r="Z1441" t="s">
        <v>4089</v>
      </c>
      <c r="AA1441" s="9">
        <f>Table1[[#This Row],[Date]]</f>
        <v>46366</v>
      </c>
    </row>
    <row r="1442" spans="1:27" x14ac:dyDescent="0.25">
      <c r="A1442" t="s">
        <v>2967</v>
      </c>
      <c r="B1442" s="1">
        <v>46367</v>
      </c>
      <c r="C1442" t="s">
        <v>59</v>
      </c>
      <c r="D1442" t="s">
        <v>2968</v>
      </c>
      <c r="E1442" t="s">
        <v>29</v>
      </c>
      <c r="F1442">
        <v>66</v>
      </c>
      <c r="G1442" t="s">
        <v>30</v>
      </c>
      <c r="H1442" t="s">
        <v>4088</v>
      </c>
      <c r="I1442" t="s">
        <v>49</v>
      </c>
      <c r="J1442" t="s">
        <v>33</v>
      </c>
      <c r="K1442" t="s">
        <v>118</v>
      </c>
      <c r="L1442">
        <v>10</v>
      </c>
      <c r="M1442">
        <v>1</v>
      </c>
      <c r="N1442" t="s">
        <v>80</v>
      </c>
      <c r="O1442" t="s">
        <v>36</v>
      </c>
      <c r="P1442" t="s">
        <v>37</v>
      </c>
      <c r="Q1442">
        <v>27194.49</v>
      </c>
      <c r="R1442">
        <v>2754.08</v>
      </c>
      <c r="S1442">
        <v>2.6</v>
      </c>
      <c r="T1442" t="s">
        <v>97</v>
      </c>
      <c r="U1442" t="s">
        <v>93</v>
      </c>
      <c r="V1442" t="s">
        <v>74</v>
      </c>
      <c r="W1442" t="s">
        <v>101</v>
      </c>
      <c r="X1442" t="s">
        <v>57</v>
      </c>
      <c r="Y1442" t="s">
        <v>75</v>
      </c>
      <c r="Z1442" t="s">
        <v>88</v>
      </c>
      <c r="AA1442" s="9">
        <f>Table1[[#This Row],[Date]]</f>
        <v>46367</v>
      </c>
    </row>
    <row r="1443" spans="1:27" x14ac:dyDescent="0.25">
      <c r="A1443" t="s">
        <v>2969</v>
      </c>
      <c r="B1443" s="1">
        <v>46368</v>
      </c>
      <c r="C1443" t="s">
        <v>103</v>
      </c>
      <c r="D1443" t="s">
        <v>2970</v>
      </c>
      <c r="E1443" t="s">
        <v>69</v>
      </c>
      <c r="F1443">
        <v>55</v>
      </c>
      <c r="G1443" t="s">
        <v>62</v>
      </c>
      <c r="H1443" t="s">
        <v>79</v>
      </c>
      <c r="I1443" t="s">
        <v>49</v>
      </c>
      <c r="J1443" t="s">
        <v>33</v>
      </c>
      <c r="K1443" t="s">
        <v>34</v>
      </c>
      <c r="L1443">
        <v>12</v>
      </c>
      <c r="M1443">
        <v>5</v>
      </c>
      <c r="N1443" t="s">
        <v>80</v>
      </c>
      <c r="O1443" t="s">
        <v>81</v>
      </c>
      <c r="P1443" t="s">
        <v>63</v>
      </c>
      <c r="Q1443">
        <v>41863.980000000003</v>
      </c>
      <c r="R1443">
        <v>3137.08</v>
      </c>
      <c r="S1443">
        <v>4.9000000000000004</v>
      </c>
      <c r="T1443" t="s">
        <v>97</v>
      </c>
      <c r="U1443" t="s">
        <v>65</v>
      </c>
      <c r="V1443" t="s">
        <v>83</v>
      </c>
      <c r="W1443" t="s">
        <v>56</v>
      </c>
      <c r="X1443" t="s">
        <v>57</v>
      </c>
      <c r="Y1443" t="s">
        <v>43</v>
      </c>
      <c r="Z1443" t="s">
        <v>76</v>
      </c>
      <c r="AA1443" s="9">
        <f>Table1[[#This Row],[Date]]</f>
        <v>46368</v>
      </c>
    </row>
    <row r="1444" spans="1:27" x14ac:dyDescent="0.25">
      <c r="A1444" t="s">
        <v>2971</v>
      </c>
      <c r="B1444" s="1">
        <v>46369</v>
      </c>
      <c r="C1444" t="s">
        <v>45</v>
      </c>
      <c r="D1444" t="s">
        <v>2972</v>
      </c>
      <c r="E1444" t="s">
        <v>47</v>
      </c>
      <c r="F1444">
        <v>19</v>
      </c>
      <c r="G1444" t="s">
        <v>70</v>
      </c>
      <c r="H1444" t="s">
        <v>31</v>
      </c>
      <c r="I1444" t="s">
        <v>32</v>
      </c>
      <c r="J1444" t="s">
        <v>33</v>
      </c>
      <c r="K1444" t="s">
        <v>100</v>
      </c>
      <c r="L1444">
        <v>8</v>
      </c>
      <c r="M1444">
        <v>3</v>
      </c>
      <c r="N1444" t="s">
        <v>51</v>
      </c>
      <c r="O1444" t="s">
        <v>52</v>
      </c>
      <c r="P1444" t="s">
        <v>63</v>
      </c>
      <c r="Q1444">
        <v>6576.75</v>
      </c>
      <c r="R1444">
        <v>2405.66</v>
      </c>
      <c r="S1444">
        <v>2.4</v>
      </c>
      <c r="T1444" t="s">
        <v>64</v>
      </c>
      <c r="U1444" t="s">
        <v>39</v>
      </c>
      <c r="V1444" t="s">
        <v>55</v>
      </c>
      <c r="W1444" t="s">
        <v>101</v>
      </c>
      <c r="X1444" t="s">
        <v>42</v>
      </c>
      <c r="Y1444" t="s">
        <v>75</v>
      </c>
      <c r="Z1444" t="s">
        <v>4089</v>
      </c>
      <c r="AA1444" s="9">
        <f>Table1[[#This Row],[Date]]</f>
        <v>46369</v>
      </c>
    </row>
    <row r="1445" spans="1:27" x14ac:dyDescent="0.25">
      <c r="A1445" t="s">
        <v>2973</v>
      </c>
      <c r="B1445" s="1">
        <v>46370</v>
      </c>
      <c r="C1445" t="s">
        <v>27</v>
      </c>
      <c r="D1445" t="s">
        <v>2974</v>
      </c>
      <c r="E1445" t="s">
        <v>91</v>
      </c>
      <c r="F1445">
        <v>53</v>
      </c>
      <c r="G1445" t="s">
        <v>62</v>
      </c>
      <c r="H1445" t="s">
        <v>4088</v>
      </c>
      <c r="I1445" t="s">
        <v>49</v>
      </c>
      <c r="J1445" t="s">
        <v>33</v>
      </c>
      <c r="K1445" t="s">
        <v>118</v>
      </c>
      <c r="L1445">
        <v>13</v>
      </c>
      <c r="M1445">
        <v>4</v>
      </c>
      <c r="N1445" t="s">
        <v>80</v>
      </c>
      <c r="O1445" t="s">
        <v>36</v>
      </c>
      <c r="P1445" t="s">
        <v>63</v>
      </c>
      <c r="Q1445">
        <v>19379.28</v>
      </c>
      <c r="R1445">
        <v>4135.8900000000003</v>
      </c>
      <c r="S1445">
        <v>4.5</v>
      </c>
      <c r="T1445" t="s">
        <v>38</v>
      </c>
      <c r="U1445" t="s">
        <v>87</v>
      </c>
      <c r="V1445" t="s">
        <v>83</v>
      </c>
      <c r="W1445" t="s">
        <v>56</v>
      </c>
      <c r="X1445" t="s">
        <v>42</v>
      </c>
      <c r="Y1445" t="s">
        <v>4089</v>
      </c>
      <c r="Z1445" t="s">
        <v>88</v>
      </c>
      <c r="AA1445" s="9">
        <f>Table1[[#This Row],[Date]]</f>
        <v>46370</v>
      </c>
    </row>
    <row r="1446" spans="1:27" x14ac:dyDescent="0.25">
      <c r="A1446" t="s">
        <v>2975</v>
      </c>
      <c r="B1446" s="1">
        <v>46371</v>
      </c>
      <c r="C1446" t="s">
        <v>27</v>
      </c>
      <c r="D1446" t="s">
        <v>2976</v>
      </c>
      <c r="E1446" t="s">
        <v>29</v>
      </c>
      <c r="F1446">
        <v>43</v>
      </c>
      <c r="G1446" t="s">
        <v>30</v>
      </c>
      <c r="H1446" t="s">
        <v>48</v>
      </c>
      <c r="I1446" t="s">
        <v>49</v>
      </c>
      <c r="J1446" t="s">
        <v>33</v>
      </c>
      <c r="K1446" t="s">
        <v>50</v>
      </c>
      <c r="L1446">
        <v>11</v>
      </c>
      <c r="M1446">
        <v>3</v>
      </c>
      <c r="N1446" t="s">
        <v>80</v>
      </c>
      <c r="O1446" t="s">
        <v>81</v>
      </c>
      <c r="P1446" t="s">
        <v>53</v>
      </c>
      <c r="Q1446">
        <v>41664.839999999997</v>
      </c>
      <c r="R1446">
        <v>4164.3500000000004</v>
      </c>
      <c r="S1446">
        <v>1.4</v>
      </c>
      <c r="T1446" t="s">
        <v>54</v>
      </c>
      <c r="U1446" t="s">
        <v>39</v>
      </c>
      <c r="V1446" t="s">
        <v>83</v>
      </c>
      <c r="W1446" t="s">
        <v>41</v>
      </c>
      <c r="X1446" t="s">
        <v>42</v>
      </c>
      <c r="Y1446" t="s">
        <v>66</v>
      </c>
      <c r="Z1446" t="s">
        <v>94</v>
      </c>
      <c r="AA1446" s="9">
        <f>Table1[[#This Row],[Date]]</f>
        <v>46371</v>
      </c>
    </row>
    <row r="1447" spans="1:27" x14ac:dyDescent="0.25">
      <c r="A1447" t="s">
        <v>2977</v>
      </c>
      <c r="B1447" s="1">
        <v>46372</v>
      </c>
      <c r="C1447" t="s">
        <v>59</v>
      </c>
      <c r="D1447" t="s">
        <v>2978</v>
      </c>
      <c r="E1447" t="s">
        <v>29</v>
      </c>
      <c r="F1447">
        <v>28</v>
      </c>
      <c r="G1447" t="s">
        <v>30</v>
      </c>
      <c r="H1447" t="s">
        <v>4087</v>
      </c>
      <c r="I1447" t="s">
        <v>32</v>
      </c>
      <c r="J1447" t="s">
        <v>33</v>
      </c>
      <c r="K1447" t="s">
        <v>71</v>
      </c>
      <c r="L1447">
        <v>14</v>
      </c>
      <c r="M1447">
        <v>1</v>
      </c>
      <c r="N1447" t="s">
        <v>80</v>
      </c>
      <c r="O1447" t="s">
        <v>36</v>
      </c>
      <c r="P1447" t="s">
        <v>53</v>
      </c>
      <c r="Q1447">
        <v>33475.919999999998</v>
      </c>
      <c r="R1447">
        <v>4253</v>
      </c>
      <c r="S1447">
        <v>2.2999999999999998</v>
      </c>
      <c r="T1447" t="s">
        <v>64</v>
      </c>
      <c r="U1447" t="s">
        <v>93</v>
      </c>
      <c r="V1447" t="s">
        <v>74</v>
      </c>
      <c r="W1447" t="s">
        <v>41</v>
      </c>
      <c r="X1447" t="s">
        <v>42</v>
      </c>
      <c r="Y1447" t="s">
        <v>4089</v>
      </c>
      <c r="Z1447" t="s">
        <v>4089</v>
      </c>
      <c r="AA1447" s="9">
        <f>Table1[[#This Row],[Date]]</f>
        <v>46372</v>
      </c>
    </row>
    <row r="1448" spans="1:27" x14ac:dyDescent="0.25">
      <c r="A1448" t="s">
        <v>2979</v>
      </c>
      <c r="B1448" s="1">
        <v>46373</v>
      </c>
      <c r="C1448" t="s">
        <v>45</v>
      </c>
      <c r="D1448" t="s">
        <v>2980</v>
      </c>
      <c r="E1448" t="s">
        <v>69</v>
      </c>
      <c r="F1448">
        <v>25</v>
      </c>
      <c r="G1448" t="s">
        <v>62</v>
      </c>
      <c r="H1448" t="s">
        <v>48</v>
      </c>
      <c r="I1448" t="s">
        <v>49</v>
      </c>
      <c r="J1448" t="s">
        <v>33</v>
      </c>
      <c r="K1448" t="s">
        <v>50</v>
      </c>
      <c r="L1448">
        <v>13</v>
      </c>
      <c r="M1448">
        <v>1</v>
      </c>
      <c r="N1448" t="s">
        <v>35</v>
      </c>
      <c r="O1448" t="s">
        <v>36</v>
      </c>
      <c r="P1448" t="s">
        <v>63</v>
      </c>
      <c r="Q1448">
        <v>16628.04</v>
      </c>
      <c r="R1448">
        <v>4017.12</v>
      </c>
      <c r="S1448">
        <v>2.4</v>
      </c>
      <c r="T1448" t="s">
        <v>64</v>
      </c>
      <c r="U1448" t="s">
        <v>65</v>
      </c>
      <c r="V1448" t="s">
        <v>55</v>
      </c>
      <c r="W1448" t="s">
        <v>56</v>
      </c>
      <c r="X1448" t="s">
        <v>57</v>
      </c>
      <c r="Y1448" t="s">
        <v>113</v>
      </c>
      <c r="Z1448" t="s">
        <v>4089</v>
      </c>
      <c r="AA1448" s="9">
        <f>Table1[[#This Row],[Date]]</f>
        <v>46373</v>
      </c>
    </row>
    <row r="1449" spans="1:27" x14ac:dyDescent="0.25">
      <c r="A1449" t="s">
        <v>2981</v>
      </c>
      <c r="B1449" s="1">
        <v>46374</v>
      </c>
      <c r="C1449" t="s">
        <v>45</v>
      </c>
      <c r="D1449" t="s">
        <v>2982</v>
      </c>
      <c r="E1449" t="s">
        <v>61</v>
      </c>
      <c r="F1449">
        <v>61</v>
      </c>
      <c r="G1449" t="s">
        <v>62</v>
      </c>
      <c r="H1449" t="s">
        <v>79</v>
      </c>
      <c r="I1449" t="s">
        <v>49</v>
      </c>
      <c r="J1449" t="s">
        <v>33</v>
      </c>
      <c r="K1449" t="s">
        <v>34</v>
      </c>
      <c r="L1449">
        <v>12</v>
      </c>
      <c r="M1449">
        <v>3</v>
      </c>
      <c r="N1449" t="s">
        <v>35</v>
      </c>
      <c r="O1449" t="s">
        <v>36</v>
      </c>
      <c r="P1449" t="s">
        <v>63</v>
      </c>
      <c r="Q1449">
        <v>42730.75</v>
      </c>
      <c r="R1449">
        <v>2440.42</v>
      </c>
      <c r="S1449">
        <v>1.2</v>
      </c>
      <c r="T1449" t="s">
        <v>54</v>
      </c>
      <c r="U1449" t="s">
        <v>39</v>
      </c>
      <c r="V1449" t="s">
        <v>55</v>
      </c>
      <c r="W1449" t="s">
        <v>101</v>
      </c>
      <c r="X1449" t="s">
        <v>42</v>
      </c>
      <c r="Y1449" t="s">
        <v>4089</v>
      </c>
      <c r="Z1449" t="s">
        <v>88</v>
      </c>
      <c r="AA1449" s="9">
        <f>Table1[[#This Row],[Date]]</f>
        <v>46374</v>
      </c>
    </row>
    <row r="1450" spans="1:27" x14ac:dyDescent="0.25">
      <c r="A1450" t="s">
        <v>2983</v>
      </c>
      <c r="B1450" s="1">
        <v>46375</v>
      </c>
      <c r="C1450" t="s">
        <v>103</v>
      </c>
      <c r="D1450" t="s">
        <v>2984</v>
      </c>
      <c r="E1450" t="s">
        <v>91</v>
      </c>
      <c r="F1450">
        <v>57</v>
      </c>
      <c r="G1450" t="s">
        <v>62</v>
      </c>
      <c r="H1450" t="s">
        <v>79</v>
      </c>
      <c r="I1450" t="s">
        <v>49</v>
      </c>
      <c r="J1450" t="s">
        <v>33</v>
      </c>
      <c r="K1450" t="s">
        <v>34</v>
      </c>
      <c r="L1450">
        <v>5</v>
      </c>
      <c r="M1450">
        <v>4</v>
      </c>
      <c r="N1450" t="s">
        <v>80</v>
      </c>
      <c r="O1450" t="s">
        <v>52</v>
      </c>
      <c r="P1450" t="s">
        <v>63</v>
      </c>
      <c r="Q1450">
        <v>26184.799999999999</v>
      </c>
      <c r="R1450">
        <v>1907.19</v>
      </c>
      <c r="S1450">
        <v>1.5</v>
      </c>
      <c r="T1450" t="s">
        <v>54</v>
      </c>
      <c r="U1450" t="s">
        <v>87</v>
      </c>
      <c r="V1450" t="s">
        <v>40</v>
      </c>
      <c r="W1450" t="s">
        <v>101</v>
      </c>
      <c r="X1450" t="s">
        <v>57</v>
      </c>
      <c r="Y1450" t="s">
        <v>113</v>
      </c>
      <c r="Z1450" t="s">
        <v>88</v>
      </c>
      <c r="AA1450" s="9">
        <f>Table1[[#This Row],[Date]]</f>
        <v>46375</v>
      </c>
    </row>
    <row r="1451" spans="1:27" x14ac:dyDescent="0.25">
      <c r="A1451" t="s">
        <v>2985</v>
      </c>
      <c r="B1451" s="1">
        <v>46376</v>
      </c>
      <c r="C1451" t="s">
        <v>45</v>
      </c>
      <c r="D1451" t="s">
        <v>2986</v>
      </c>
      <c r="E1451" t="s">
        <v>47</v>
      </c>
      <c r="F1451">
        <v>60</v>
      </c>
      <c r="G1451" t="s">
        <v>70</v>
      </c>
      <c r="H1451" t="s">
        <v>48</v>
      </c>
      <c r="I1451" t="s">
        <v>49</v>
      </c>
      <c r="J1451" t="s">
        <v>33</v>
      </c>
      <c r="K1451" t="s">
        <v>50</v>
      </c>
      <c r="L1451">
        <v>4</v>
      </c>
      <c r="M1451">
        <v>1</v>
      </c>
      <c r="N1451" t="s">
        <v>72</v>
      </c>
      <c r="O1451" t="s">
        <v>73</v>
      </c>
      <c r="P1451" t="s">
        <v>53</v>
      </c>
      <c r="Q1451">
        <v>26422.54</v>
      </c>
      <c r="R1451">
        <v>4156.88</v>
      </c>
      <c r="S1451">
        <v>1.8</v>
      </c>
      <c r="T1451" t="s">
        <v>54</v>
      </c>
      <c r="U1451" t="s">
        <v>93</v>
      </c>
      <c r="V1451" t="s">
        <v>55</v>
      </c>
      <c r="W1451" t="s">
        <v>101</v>
      </c>
      <c r="X1451" t="s">
        <v>42</v>
      </c>
      <c r="Y1451" t="s">
        <v>75</v>
      </c>
      <c r="Z1451" t="s">
        <v>84</v>
      </c>
      <c r="AA1451" s="9">
        <f>Table1[[#This Row],[Date]]</f>
        <v>46376</v>
      </c>
    </row>
    <row r="1452" spans="1:27" x14ac:dyDescent="0.25">
      <c r="A1452" t="s">
        <v>2987</v>
      </c>
      <c r="B1452" s="1">
        <v>46377</v>
      </c>
      <c r="C1452" t="s">
        <v>45</v>
      </c>
      <c r="D1452" t="s">
        <v>2988</v>
      </c>
      <c r="E1452" t="s">
        <v>29</v>
      </c>
      <c r="F1452">
        <v>39</v>
      </c>
      <c r="G1452" t="s">
        <v>30</v>
      </c>
      <c r="H1452" t="s">
        <v>31</v>
      </c>
      <c r="I1452" t="s">
        <v>32</v>
      </c>
      <c r="J1452" t="s">
        <v>33</v>
      </c>
      <c r="K1452" t="s">
        <v>100</v>
      </c>
      <c r="L1452">
        <v>7</v>
      </c>
      <c r="M1452">
        <v>1</v>
      </c>
      <c r="N1452" t="s">
        <v>80</v>
      </c>
      <c r="O1452" t="s">
        <v>52</v>
      </c>
      <c r="P1452" t="s">
        <v>53</v>
      </c>
      <c r="Q1452">
        <v>48899.6</v>
      </c>
      <c r="R1452">
        <v>2451.0100000000002</v>
      </c>
      <c r="S1452">
        <v>4.4000000000000004</v>
      </c>
      <c r="T1452" t="s">
        <v>92</v>
      </c>
      <c r="U1452" t="s">
        <v>65</v>
      </c>
      <c r="V1452" t="s">
        <v>40</v>
      </c>
      <c r="W1452" t="s">
        <v>56</v>
      </c>
      <c r="X1452" t="s">
        <v>57</v>
      </c>
      <c r="Y1452" t="s">
        <v>113</v>
      </c>
      <c r="Z1452" t="s">
        <v>84</v>
      </c>
      <c r="AA1452" s="9">
        <f>Table1[[#This Row],[Date]]</f>
        <v>46377</v>
      </c>
    </row>
    <row r="1453" spans="1:27" x14ac:dyDescent="0.25">
      <c r="A1453" t="s">
        <v>2989</v>
      </c>
      <c r="B1453" s="1">
        <v>46378</v>
      </c>
      <c r="C1453" t="s">
        <v>59</v>
      </c>
      <c r="D1453" t="s">
        <v>2990</v>
      </c>
      <c r="E1453" t="s">
        <v>29</v>
      </c>
      <c r="F1453">
        <v>37</v>
      </c>
      <c r="G1453" t="s">
        <v>62</v>
      </c>
      <c r="H1453" t="s">
        <v>79</v>
      </c>
      <c r="I1453" t="s">
        <v>49</v>
      </c>
      <c r="J1453" t="s">
        <v>33</v>
      </c>
      <c r="K1453" t="s">
        <v>34</v>
      </c>
      <c r="L1453">
        <v>10</v>
      </c>
      <c r="M1453">
        <v>5</v>
      </c>
      <c r="N1453" t="s">
        <v>72</v>
      </c>
      <c r="O1453" t="s">
        <v>81</v>
      </c>
      <c r="P1453" t="s">
        <v>82</v>
      </c>
      <c r="Q1453">
        <v>47514.48</v>
      </c>
      <c r="R1453">
        <v>1231.8599999999999</v>
      </c>
      <c r="S1453">
        <v>1.3</v>
      </c>
      <c r="T1453" t="s">
        <v>97</v>
      </c>
      <c r="U1453" t="s">
        <v>87</v>
      </c>
      <c r="V1453" t="s">
        <v>74</v>
      </c>
      <c r="W1453" t="s">
        <v>101</v>
      </c>
      <c r="X1453" t="s">
        <v>42</v>
      </c>
      <c r="Y1453" t="s">
        <v>75</v>
      </c>
      <c r="Z1453" t="s">
        <v>76</v>
      </c>
      <c r="AA1453" s="9">
        <f>Table1[[#This Row],[Date]]</f>
        <v>46378</v>
      </c>
    </row>
    <row r="1454" spans="1:27" x14ac:dyDescent="0.25">
      <c r="A1454" t="s">
        <v>2991</v>
      </c>
      <c r="B1454" s="1">
        <v>46379</v>
      </c>
      <c r="C1454" t="s">
        <v>45</v>
      </c>
      <c r="D1454" t="s">
        <v>2992</v>
      </c>
      <c r="E1454" t="s">
        <v>91</v>
      </c>
      <c r="F1454">
        <v>25</v>
      </c>
      <c r="G1454" t="s">
        <v>30</v>
      </c>
      <c r="H1454" t="s">
        <v>79</v>
      </c>
      <c r="I1454" t="s">
        <v>49</v>
      </c>
      <c r="J1454" t="s">
        <v>33</v>
      </c>
      <c r="K1454" t="s">
        <v>34</v>
      </c>
      <c r="L1454">
        <v>10</v>
      </c>
      <c r="M1454">
        <v>2</v>
      </c>
      <c r="N1454" t="s">
        <v>35</v>
      </c>
      <c r="O1454" t="s">
        <v>73</v>
      </c>
      <c r="P1454" t="s">
        <v>37</v>
      </c>
      <c r="Q1454">
        <v>19851.04</v>
      </c>
      <c r="R1454">
        <v>2536.7199999999998</v>
      </c>
      <c r="S1454">
        <v>2.2000000000000002</v>
      </c>
      <c r="T1454" t="s">
        <v>97</v>
      </c>
      <c r="U1454" t="s">
        <v>39</v>
      </c>
      <c r="V1454" t="s">
        <v>83</v>
      </c>
      <c r="W1454" t="s">
        <v>41</v>
      </c>
      <c r="X1454" t="s">
        <v>57</v>
      </c>
      <c r="Y1454" t="s">
        <v>113</v>
      </c>
      <c r="Z1454" t="s">
        <v>4089</v>
      </c>
      <c r="AA1454" s="9">
        <f>Table1[[#This Row],[Date]]</f>
        <v>46379</v>
      </c>
    </row>
    <row r="1455" spans="1:27" x14ac:dyDescent="0.25">
      <c r="A1455" t="s">
        <v>2993</v>
      </c>
      <c r="B1455" s="1">
        <v>46380</v>
      </c>
      <c r="C1455" t="s">
        <v>27</v>
      </c>
      <c r="D1455" t="s">
        <v>2994</v>
      </c>
      <c r="E1455" t="s">
        <v>61</v>
      </c>
      <c r="F1455">
        <v>46</v>
      </c>
      <c r="G1455" t="s">
        <v>70</v>
      </c>
      <c r="H1455" t="s">
        <v>48</v>
      </c>
      <c r="I1455" t="s">
        <v>49</v>
      </c>
      <c r="J1455" t="s">
        <v>33</v>
      </c>
      <c r="K1455" t="s">
        <v>50</v>
      </c>
      <c r="L1455">
        <v>5</v>
      </c>
      <c r="M1455">
        <v>1</v>
      </c>
      <c r="N1455" t="s">
        <v>72</v>
      </c>
      <c r="O1455" t="s">
        <v>81</v>
      </c>
      <c r="P1455" t="s">
        <v>53</v>
      </c>
      <c r="Q1455">
        <v>9607.2199999999993</v>
      </c>
      <c r="R1455">
        <v>709.25</v>
      </c>
      <c r="S1455">
        <v>1</v>
      </c>
      <c r="T1455" t="s">
        <v>54</v>
      </c>
      <c r="U1455" t="s">
        <v>87</v>
      </c>
      <c r="V1455" t="s">
        <v>55</v>
      </c>
      <c r="W1455" t="s">
        <v>41</v>
      </c>
      <c r="X1455" t="s">
        <v>57</v>
      </c>
      <c r="Y1455" t="s">
        <v>4089</v>
      </c>
      <c r="Z1455" t="s">
        <v>84</v>
      </c>
      <c r="AA1455" s="9">
        <f>Table1[[#This Row],[Date]]</f>
        <v>46380</v>
      </c>
    </row>
    <row r="1456" spans="1:27" x14ac:dyDescent="0.25">
      <c r="A1456" t="s">
        <v>2995</v>
      </c>
      <c r="B1456" s="1">
        <v>46381</v>
      </c>
      <c r="C1456" t="s">
        <v>59</v>
      </c>
      <c r="D1456" t="s">
        <v>2996</v>
      </c>
      <c r="E1456" t="s">
        <v>29</v>
      </c>
      <c r="F1456">
        <v>57</v>
      </c>
      <c r="G1456" t="s">
        <v>70</v>
      </c>
      <c r="H1456" t="s">
        <v>79</v>
      </c>
      <c r="I1456" t="s">
        <v>49</v>
      </c>
      <c r="J1456" t="s">
        <v>33</v>
      </c>
      <c r="K1456" t="s">
        <v>34</v>
      </c>
      <c r="L1456">
        <v>11</v>
      </c>
      <c r="M1456">
        <v>4</v>
      </c>
      <c r="N1456" t="s">
        <v>35</v>
      </c>
      <c r="O1456" t="s">
        <v>36</v>
      </c>
      <c r="P1456" t="s">
        <v>63</v>
      </c>
      <c r="Q1456">
        <v>18306.34</v>
      </c>
      <c r="R1456">
        <v>3458.15</v>
      </c>
      <c r="S1456">
        <v>3.8</v>
      </c>
      <c r="T1456" t="s">
        <v>92</v>
      </c>
      <c r="U1456" t="s">
        <v>65</v>
      </c>
      <c r="V1456" t="s">
        <v>40</v>
      </c>
      <c r="W1456" t="s">
        <v>41</v>
      </c>
      <c r="X1456" t="s">
        <v>42</v>
      </c>
      <c r="Y1456" t="s">
        <v>43</v>
      </c>
      <c r="Z1456" t="s">
        <v>88</v>
      </c>
      <c r="AA1456" s="9">
        <f>Table1[[#This Row],[Date]]</f>
        <v>46381</v>
      </c>
    </row>
    <row r="1457" spans="1:27" x14ac:dyDescent="0.25">
      <c r="A1457" t="s">
        <v>2997</v>
      </c>
      <c r="B1457" s="1">
        <v>46382</v>
      </c>
      <c r="C1457" t="s">
        <v>59</v>
      </c>
      <c r="D1457" t="s">
        <v>2998</v>
      </c>
      <c r="E1457" t="s">
        <v>91</v>
      </c>
      <c r="F1457">
        <v>43</v>
      </c>
      <c r="G1457" t="s">
        <v>70</v>
      </c>
      <c r="H1457" t="s">
        <v>31</v>
      </c>
      <c r="I1457" t="s">
        <v>32</v>
      </c>
      <c r="J1457" t="s">
        <v>33</v>
      </c>
      <c r="K1457" t="s">
        <v>100</v>
      </c>
      <c r="L1457">
        <v>6</v>
      </c>
      <c r="M1457">
        <v>4</v>
      </c>
      <c r="N1457" t="s">
        <v>72</v>
      </c>
      <c r="O1457" t="s">
        <v>73</v>
      </c>
      <c r="P1457" t="s">
        <v>37</v>
      </c>
      <c r="Q1457">
        <v>4432.71</v>
      </c>
      <c r="R1457">
        <v>1679.61</v>
      </c>
      <c r="S1457">
        <v>3.5</v>
      </c>
      <c r="T1457" t="s">
        <v>97</v>
      </c>
      <c r="U1457" t="s">
        <v>93</v>
      </c>
      <c r="V1457" t="s">
        <v>55</v>
      </c>
      <c r="W1457" t="s">
        <v>41</v>
      </c>
      <c r="X1457" t="s">
        <v>57</v>
      </c>
      <c r="Y1457" t="s">
        <v>75</v>
      </c>
      <c r="Z1457" t="s">
        <v>4089</v>
      </c>
      <c r="AA1457" s="9">
        <f>Table1[[#This Row],[Date]]</f>
        <v>46382</v>
      </c>
    </row>
    <row r="1458" spans="1:27" x14ac:dyDescent="0.25">
      <c r="A1458" t="s">
        <v>2999</v>
      </c>
      <c r="B1458" s="1">
        <v>46383</v>
      </c>
      <c r="C1458" t="s">
        <v>103</v>
      </c>
      <c r="D1458" t="s">
        <v>3000</v>
      </c>
      <c r="E1458" t="s">
        <v>69</v>
      </c>
      <c r="F1458">
        <v>47</v>
      </c>
      <c r="G1458" t="s">
        <v>70</v>
      </c>
      <c r="H1458" t="s">
        <v>31</v>
      </c>
      <c r="I1458" t="s">
        <v>32</v>
      </c>
      <c r="J1458" t="s">
        <v>33</v>
      </c>
      <c r="K1458" t="s">
        <v>100</v>
      </c>
      <c r="L1458">
        <v>12</v>
      </c>
      <c r="M1458">
        <v>5</v>
      </c>
      <c r="N1458" t="s">
        <v>35</v>
      </c>
      <c r="O1458" t="s">
        <v>81</v>
      </c>
      <c r="P1458" t="s">
        <v>53</v>
      </c>
      <c r="Q1458">
        <v>3976.09</v>
      </c>
      <c r="R1458">
        <v>1303.29</v>
      </c>
      <c r="S1458">
        <v>3.6</v>
      </c>
      <c r="T1458" t="s">
        <v>92</v>
      </c>
      <c r="U1458" t="s">
        <v>93</v>
      </c>
      <c r="V1458" t="s">
        <v>74</v>
      </c>
      <c r="W1458" t="s">
        <v>41</v>
      </c>
      <c r="X1458" t="s">
        <v>57</v>
      </c>
      <c r="Y1458" t="s">
        <v>113</v>
      </c>
      <c r="Z1458" t="s">
        <v>84</v>
      </c>
      <c r="AA1458" s="9">
        <f>Table1[[#This Row],[Date]]</f>
        <v>46383</v>
      </c>
    </row>
    <row r="1459" spans="1:27" x14ac:dyDescent="0.25">
      <c r="A1459" t="s">
        <v>3001</v>
      </c>
      <c r="B1459" s="1">
        <v>46384</v>
      </c>
      <c r="C1459" t="s">
        <v>45</v>
      </c>
      <c r="D1459" t="s">
        <v>3002</v>
      </c>
      <c r="E1459" t="s">
        <v>61</v>
      </c>
      <c r="F1459">
        <v>34</v>
      </c>
      <c r="G1459" t="s">
        <v>30</v>
      </c>
      <c r="H1459" t="s">
        <v>31</v>
      </c>
      <c r="I1459" t="s">
        <v>32</v>
      </c>
      <c r="J1459" t="s">
        <v>33</v>
      </c>
      <c r="K1459" t="s">
        <v>100</v>
      </c>
      <c r="L1459">
        <v>14</v>
      </c>
      <c r="M1459">
        <v>4</v>
      </c>
      <c r="N1459" t="s">
        <v>35</v>
      </c>
      <c r="O1459" t="s">
        <v>36</v>
      </c>
      <c r="P1459" t="s">
        <v>37</v>
      </c>
      <c r="Q1459">
        <v>21589.54</v>
      </c>
      <c r="R1459">
        <v>4782.54</v>
      </c>
      <c r="S1459">
        <v>2.5</v>
      </c>
      <c r="T1459" t="s">
        <v>64</v>
      </c>
      <c r="U1459" t="s">
        <v>39</v>
      </c>
      <c r="V1459" t="s">
        <v>40</v>
      </c>
      <c r="W1459" t="s">
        <v>41</v>
      </c>
      <c r="X1459" t="s">
        <v>57</v>
      </c>
      <c r="Y1459" t="s">
        <v>43</v>
      </c>
      <c r="Z1459" t="s">
        <v>76</v>
      </c>
      <c r="AA1459" s="9">
        <f>Table1[[#This Row],[Date]]</f>
        <v>46384</v>
      </c>
    </row>
    <row r="1460" spans="1:27" x14ac:dyDescent="0.25">
      <c r="A1460" t="s">
        <v>3003</v>
      </c>
      <c r="B1460" s="1">
        <v>46385</v>
      </c>
      <c r="C1460" t="s">
        <v>103</v>
      </c>
      <c r="D1460" t="s">
        <v>3004</v>
      </c>
      <c r="E1460" t="s">
        <v>47</v>
      </c>
      <c r="F1460">
        <v>37</v>
      </c>
      <c r="G1460" t="s">
        <v>70</v>
      </c>
      <c r="H1460" t="s">
        <v>4087</v>
      </c>
      <c r="I1460" t="s">
        <v>32</v>
      </c>
      <c r="J1460" t="s">
        <v>33</v>
      </c>
      <c r="K1460" t="s">
        <v>71</v>
      </c>
      <c r="L1460">
        <v>10</v>
      </c>
      <c r="M1460">
        <v>5</v>
      </c>
      <c r="N1460" t="s">
        <v>80</v>
      </c>
      <c r="O1460" t="s">
        <v>81</v>
      </c>
      <c r="P1460" t="s">
        <v>82</v>
      </c>
      <c r="Q1460">
        <v>47227.93</v>
      </c>
      <c r="R1460">
        <v>3884.4</v>
      </c>
      <c r="S1460">
        <v>1.8</v>
      </c>
      <c r="T1460" t="s">
        <v>54</v>
      </c>
      <c r="U1460" t="s">
        <v>39</v>
      </c>
      <c r="V1460" t="s">
        <v>40</v>
      </c>
      <c r="W1460" t="s">
        <v>41</v>
      </c>
      <c r="X1460" t="s">
        <v>42</v>
      </c>
      <c r="Y1460" t="s">
        <v>113</v>
      </c>
      <c r="Z1460" t="s">
        <v>76</v>
      </c>
      <c r="AA1460" s="9">
        <f>Table1[[#This Row],[Date]]</f>
        <v>46385</v>
      </c>
    </row>
    <row r="1461" spans="1:27" x14ac:dyDescent="0.25">
      <c r="A1461" t="s">
        <v>3005</v>
      </c>
      <c r="B1461" s="1">
        <v>46386</v>
      </c>
      <c r="C1461" t="s">
        <v>27</v>
      </c>
      <c r="D1461" t="s">
        <v>3006</v>
      </c>
      <c r="E1461" t="s">
        <v>29</v>
      </c>
      <c r="F1461">
        <v>69</v>
      </c>
      <c r="G1461" t="s">
        <v>70</v>
      </c>
      <c r="H1461" t="s">
        <v>31</v>
      </c>
      <c r="I1461" t="s">
        <v>32</v>
      </c>
      <c r="J1461" t="s">
        <v>33</v>
      </c>
      <c r="K1461" t="s">
        <v>100</v>
      </c>
      <c r="L1461">
        <v>3</v>
      </c>
      <c r="M1461">
        <v>1</v>
      </c>
      <c r="N1461" t="s">
        <v>51</v>
      </c>
      <c r="O1461" t="s">
        <v>81</v>
      </c>
      <c r="P1461" t="s">
        <v>53</v>
      </c>
      <c r="Q1461">
        <v>43953.8</v>
      </c>
      <c r="R1461">
        <v>3935.35</v>
      </c>
      <c r="S1461">
        <v>3.9</v>
      </c>
      <c r="T1461" t="s">
        <v>92</v>
      </c>
      <c r="U1461" t="s">
        <v>39</v>
      </c>
      <c r="V1461" t="s">
        <v>40</v>
      </c>
      <c r="W1461" t="s">
        <v>41</v>
      </c>
      <c r="X1461" t="s">
        <v>42</v>
      </c>
      <c r="Y1461" t="s">
        <v>113</v>
      </c>
      <c r="Z1461" t="s">
        <v>76</v>
      </c>
      <c r="AA1461" s="9">
        <f>Table1[[#This Row],[Date]]</f>
        <v>46386</v>
      </c>
    </row>
    <row r="1462" spans="1:27" x14ac:dyDescent="0.25">
      <c r="A1462" t="s">
        <v>3007</v>
      </c>
      <c r="B1462" s="1">
        <v>46387</v>
      </c>
      <c r="C1462" t="s">
        <v>59</v>
      </c>
      <c r="D1462" t="s">
        <v>3008</v>
      </c>
      <c r="E1462" t="s">
        <v>91</v>
      </c>
      <c r="F1462">
        <v>33</v>
      </c>
      <c r="G1462" t="s">
        <v>62</v>
      </c>
      <c r="H1462" t="s">
        <v>31</v>
      </c>
      <c r="I1462" t="s">
        <v>32</v>
      </c>
      <c r="J1462" t="s">
        <v>33</v>
      </c>
      <c r="K1462" t="s">
        <v>100</v>
      </c>
      <c r="L1462">
        <v>3</v>
      </c>
      <c r="M1462">
        <v>1</v>
      </c>
      <c r="N1462" t="s">
        <v>51</v>
      </c>
      <c r="O1462" t="s">
        <v>52</v>
      </c>
      <c r="P1462" t="s">
        <v>63</v>
      </c>
      <c r="Q1462">
        <v>27037.81</v>
      </c>
      <c r="R1462">
        <v>3118.61</v>
      </c>
      <c r="S1462">
        <v>4.2</v>
      </c>
      <c r="T1462" t="s">
        <v>97</v>
      </c>
      <c r="U1462" t="s">
        <v>39</v>
      </c>
      <c r="V1462" t="s">
        <v>74</v>
      </c>
      <c r="W1462" t="s">
        <v>41</v>
      </c>
      <c r="X1462" t="s">
        <v>42</v>
      </c>
      <c r="Y1462" t="s">
        <v>113</v>
      </c>
      <c r="Z1462" t="s">
        <v>76</v>
      </c>
      <c r="AA1462" s="9">
        <f>Table1[[#This Row],[Date]]</f>
        <v>46387</v>
      </c>
    </row>
    <row r="1463" spans="1:27" x14ac:dyDescent="0.25">
      <c r="A1463" t="s">
        <v>3009</v>
      </c>
      <c r="B1463" s="1">
        <v>46388</v>
      </c>
      <c r="C1463" t="s">
        <v>59</v>
      </c>
      <c r="D1463" t="s">
        <v>3010</v>
      </c>
      <c r="E1463" t="s">
        <v>69</v>
      </c>
      <c r="F1463">
        <v>63</v>
      </c>
      <c r="G1463" t="s">
        <v>70</v>
      </c>
      <c r="H1463" t="s">
        <v>4087</v>
      </c>
      <c r="I1463" t="s">
        <v>32</v>
      </c>
      <c r="J1463" t="s">
        <v>33</v>
      </c>
      <c r="K1463" t="s">
        <v>71</v>
      </c>
      <c r="L1463">
        <v>6</v>
      </c>
      <c r="M1463">
        <v>1</v>
      </c>
      <c r="N1463" t="s">
        <v>35</v>
      </c>
      <c r="O1463" t="s">
        <v>36</v>
      </c>
      <c r="P1463" t="s">
        <v>63</v>
      </c>
      <c r="Q1463">
        <v>29565.64</v>
      </c>
      <c r="R1463">
        <v>4195.8599999999997</v>
      </c>
      <c r="S1463">
        <v>1.6</v>
      </c>
      <c r="T1463" t="s">
        <v>97</v>
      </c>
      <c r="U1463" t="s">
        <v>65</v>
      </c>
      <c r="V1463" t="s">
        <v>40</v>
      </c>
      <c r="W1463" t="s">
        <v>56</v>
      </c>
      <c r="X1463" t="s">
        <v>42</v>
      </c>
      <c r="Y1463" t="s">
        <v>4089</v>
      </c>
      <c r="Z1463" t="s">
        <v>88</v>
      </c>
      <c r="AA1463" s="9">
        <f>Table1[[#This Row],[Date]]</f>
        <v>46388</v>
      </c>
    </row>
    <row r="1464" spans="1:27" x14ac:dyDescent="0.25">
      <c r="A1464" t="s">
        <v>3011</v>
      </c>
      <c r="B1464" s="1">
        <v>46389</v>
      </c>
      <c r="C1464" t="s">
        <v>59</v>
      </c>
      <c r="D1464" t="s">
        <v>3012</v>
      </c>
      <c r="E1464" t="s">
        <v>47</v>
      </c>
      <c r="F1464">
        <v>60</v>
      </c>
      <c r="G1464" t="s">
        <v>62</v>
      </c>
      <c r="H1464" t="s">
        <v>4088</v>
      </c>
      <c r="I1464" t="s">
        <v>49</v>
      </c>
      <c r="J1464" t="s">
        <v>33</v>
      </c>
      <c r="K1464" t="s">
        <v>118</v>
      </c>
      <c r="L1464">
        <v>2</v>
      </c>
      <c r="M1464">
        <v>1</v>
      </c>
      <c r="N1464" t="s">
        <v>80</v>
      </c>
      <c r="O1464" t="s">
        <v>52</v>
      </c>
      <c r="P1464" t="s">
        <v>82</v>
      </c>
      <c r="Q1464">
        <v>3278.87</v>
      </c>
      <c r="R1464">
        <v>3795.81</v>
      </c>
      <c r="S1464">
        <v>2.9</v>
      </c>
      <c r="T1464" t="s">
        <v>64</v>
      </c>
      <c r="U1464" t="s">
        <v>39</v>
      </c>
      <c r="V1464" t="s">
        <v>83</v>
      </c>
      <c r="W1464" t="s">
        <v>56</v>
      </c>
      <c r="X1464" t="s">
        <v>57</v>
      </c>
      <c r="Y1464" t="s">
        <v>113</v>
      </c>
      <c r="Z1464" t="s">
        <v>76</v>
      </c>
      <c r="AA1464" s="9">
        <f>Table1[[#This Row],[Date]]</f>
        <v>46389</v>
      </c>
    </row>
    <row r="1465" spans="1:27" x14ac:dyDescent="0.25">
      <c r="A1465" t="s">
        <v>3013</v>
      </c>
      <c r="B1465" s="1">
        <v>46390</v>
      </c>
      <c r="C1465" t="s">
        <v>27</v>
      </c>
      <c r="D1465" t="s">
        <v>3014</v>
      </c>
      <c r="E1465" t="s">
        <v>91</v>
      </c>
      <c r="F1465">
        <v>24</v>
      </c>
      <c r="G1465" t="s">
        <v>70</v>
      </c>
      <c r="H1465" t="s">
        <v>79</v>
      </c>
      <c r="I1465" t="s">
        <v>49</v>
      </c>
      <c r="J1465" t="s">
        <v>33</v>
      </c>
      <c r="K1465" t="s">
        <v>34</v>
      </c>
      <c r="L1465">
        <v>9</v>
      </c>
      <c r="M1465">
        <v>2</v>
      </c>
      <c r="N1465" t="s">
        <v>51</v>
      </c>
      <c r="O1465" t="s">
        <v>73</v>
      </c>
      <c r="P1465" t="s">
        <v>82</v>
      </c>
      <c r="Q1465">
        <v>13128.55</v>
      </c>
      <c r="R1465">
        <v>2993.87</v>
      </c>
      <c r="S1465">
        <v>2</v>
      </c>
      <c r="T1465" t="s">
        <v>64</v>
      </c>
      <c r="U1465" t="s">
        <v>87</v>
      </c>
      <c r="V1465" t="s">
        <v>74</v>
      </c>
      <c r="W1465" t="s">
        <v>41</v>
      </c>
      <c r="X1465" t="s">
        <v>57</v>
      </c>
      <c r="Y1465" t="s">
        <v>43</v>
      </c>
      <c r="Z1465" t="s">
        <v>94</v>
      </c>
      <c r="AA1465" s="9">
        <f>Table1[[#This Row],[Date]]</f>
        <v>46390</v>
      </c>
    </row>
    <row r="1466" spans="1:27" x14ac:dyDescent="0.25">
      <c r="A1466" t="s">
        <v>3015</v>
      </c>
      <c r="B1466" s="1">
        <v>46391</v>
      </c>
      <c r="C1466" t="s">
        <v>27</v>
      </c>
      <c r="D1466" t="s">
        <v>3016</v>
      </c>
      <c r="E1466" t="s">
        <v>91</v>
      </c>
      <c r="F1466">
        <v>33</v>
      </c>
      <c r="G1466" t="s">
        <v>70</v>
      </c>
      <c r="H1466" t="s">
        <v>31</v>
      </c>
      <c r="I1466" t="s">
        <v>32</v>
      </c>
      <c r="J1466" t="s">
        <v>33</v>
      </c>
      <c r="K1466" t="s">
        <v>100</v>
      </c>
      <c r="L1466">
        <v>6</v>
      </c>
      <c r="M1466">
        <v>2</v>
      </c>
      <c r="N1466" t="s">
        <v>51</v>
      </c>
      <c r="O1466" t="s">
        <v>36</v>
      </c>
      <c r="P1466" t="s">
        <v>82</v>
      </c>
      <c r="Q1466">
        <v>4164.38</v>
      </c>
      <c r="R1466">
        <v>4805.62</v>
      </c>
      <c r="S1466">
        <v>1.7</v>
      </c>
      <c r="T1466" t="s">
        <v>97</v>
      </c>
      <c r="U1466" t="s">
        <v>65</v>
      </c>
      <c r="V1466" t="s">
        <v>83</v>
      </c>
      <c r="W1466" t="s">
        <v>41</v>
      </c>
      <c r="X1466" t="s">
        <v>42</v>
      </c>
      <c r="Y1466" t="s">
        <v>113</v>
      </c>
      <c r="Z1466" t="s">
        <v>76</v>
      </c>
      <c r="AA1466" s="9">
        <f>Table1[[#This Row],[Date]]</f>
        <v>46391</v>
      </c>
    </row>
    <row r="1467" spans="1:27" x14ac:dyDescent="0.25">
      <c r="A1467" t="s">
        <v>3017</v>
      </c>
      <c r="B1467" s="1">
        <v>46392</v>
      </c>
      <c r="C1467" t="s">
        <v>103</v>
      </c>
      <c r="D1467" t="s">
        <v>3018</v>
      </c>
      <c r="E1467" t="s">
        <v>47</v>
      </c>
      <c r="F1467">
        <v>62</v>
      </c>
      <c r="G1467" t="s">
        <v>62</v>
      </c>
      <c r="H1467" t="s">
        <v>79</v>
      </c>
      <c r="I1467" t="s">
        <v>49</v>
      </c>
      <c r="J1467" t="s">
        <v>33</v>
      </c>
      <c r="K1467" t="s">
        <v>34</v>
      </c>
      <c r="L1467">
        <v>13</v>
      </c>
      <c r="M1467">
        <v>1</v>
      </c>
      <c r="N1467" t="s">
        <v>80</v>
      </c>
      <c r="O1467" t="s">
        <v>52</v>
      </c>
      <c r="P1467" t="s">
        <v>82</v>
      </c>
      <c r="Q1467">
        <v>38463.360000000001</v>
      </c>
      <c r="R1467">
        <v>957.97</v>
      </c>
      <c r="S1467">
        <v>3.9</v>
      </c>
      <c r="T1467" t="s">
        <v>97</v>
      </c>
      <c r="U1467" t="s">
        <v>65</v>
      </c>
      <c r="V1467" t="s">
        <v>83</v>
      </c>
      <c r="W1467" t="s">
        <v>41</v>
      </c>
      <c r="X1467" t="s">
        <v>57</v>
      </c>
      <c r="Y1467" t="s">
        <v>66</v>
      </c>
      <c r="Z1467" t="s">
        <v>84</v>
      </c>
      <c r="AA1467" s="9">
        <f>Table1[[#This Row],[Date]]</f>
        <v>46392</v>
      </c>
    </row>
    <row r="1468" spans="1:27" x14ac:dyDescent="0.25">
      <c r="A1468" t="s">
        <v>3019</v>
      </c>
      <c r="B1468" s="1">
        <v>46393</v>
      </c>
      <c r="C1468" t="s">
        <v>103</v>
      </c>
      <c r="D1468" t="s">
        <v>3020</v>
      </c>
      <c r="E1468" t="s">
        <v>69</v>
      </c>
      <c r="F1468">
        <v>64</v>
      </c>
      <c r="G1468" t="s">
        <v>70</v>
      </c>
      <c r="H1468" t="s">
        <v>48</v>
      </c>
      <c r="I1468" t="s">
        <v>49</v>
      </c>
      <c r="J1468" t="s">
        <v>33</v>
      </c>
      <c r="K1468" t="s">
        <v>50</v>
      </c>
      <c r="L1468">
        <v>11</v>
      </c>
      <c r="M1468">
        <v>4</v>
      </c>
      <c r="N1468" t="s">
        <v>80</v>
      </c>
      <c r="O1468" t="s">
        <v>52</v>
      </c>
      <c r="P1468" t="s">
        <v>82</v>
      </c>
      <c r="Q1468">
        <v>9845.35</v>
      </c>
      <c r="R1468">
        <v>4716.8999999999996</v>
      </c>
      <c r="S1468">
        <v>3.2</v>
      </c>
      <c r="T1468" t="s">
        <v>64</v>
      </c>
      <c r="U1468" t="s">
        <v>39</v>
      </c>
      <c r="V1468" t="s">
        <v>74</v>
      </c>
      <c r="W1468" t="s">
        <v>101</v>
      </c>
      <c r="X1468" t="s">
        <v>42</v>
      </c>
      <c r="Y1468" t="s">
        <v>75</v>
      </c>
      <c r="Z1468" t="s">
        <v>4089</v>
      </c>
      <c r="AA1468" s="9">
        <f>Table1[[#This Row],[Date]]</f>
        <v>46393</v>
      </c>
    </row>
    <row r="1469" spans="1:27" x14ac:dyDescent="0.25">
      <c r="A1469" t="s">
        <v>3021</v>
      </c>
      <c r="B1469" s="1">
        <v>46394</v>
      </c>
      <c r="C1469" t="s">
        <v>103</v>
      </c>
      <c r="D1469" t="s">
        <v>3022</v>
      </c>
      <c r="E1469" t="s">
        <v>69</v>
      </c>
      <c r="F1469">
        <v>65</v>
      </c>
      <c r="G1469" t="s">
        <v>30</v>
      </c>
      <c r="H1469" t="s">
        <v>79</v>
      </c>
      <c r="I1469" t="s">
        <v>49</v>
      </c>
      <c r="J1469" t="s">
        <v>33</v>
      </c>
      <c r="K1469" t="s">
        <v>34</v>
      </c>
      <c r="L1469">
        <v>3</v>
      </c>
      <c r="M1469">
        <v>5</v>
      </c>
      <c r="N1469" t="s">
        <v>51</v>
      </c>
      <c r="O1469" t="s">
        <v>73</v>
      </c>
      <c r="P1469" t="s">
        <v>53</v>
      </c>
      <c r="Q1469">
        <v>43845.21</v>
      </c>
      <c r="R1469">
        <v>2007.19</v>
      </c>
      <c r="S1469">
        <v>1.9</v>
      </c>
      <c r="T1469" t="s">
        <v>54</v>
      </c>
      <c r="U1469" t="s">
        <v>65</v>
      </c>
      <c r="V1469" t="s">
        <v>55</v>
      </c>
      <c r="W1469" t="s">
        <v>56</v>
      </c>
      <c r="X1469" t="s">
        <v>42</v>
      </c>
      <c r="Y1469" t="s">
        <v>4089</v>
      </c>
      <c r="Z1469" t="s">
        <v>84</v>
      </c>
      <c r="AA1469" s="9">
        <f>Table1[[#This Row],[Date]]</f>
        <v>46394</v>
      </c>
    </row>
    <row r="1470" spans="1:27" x14ac:dyDescent="0.25">
      <c r="A1470" t="s">
        <v>3023</v>
      </c>
      <c r="B1470" s="1">
        <v>46395</v>
      </c>
      <c r="C1470" t="s">
        <v>45</v>
      </c>
      <c r="D1470" t="s">
        <v>3024</v>
      </c>
      <c r="E1470" t="s">
        <v>61</v>
      </c>
      <c r="F1470">
        <v>44</v>
      </c>
      <c r="G1470" t="s">
        <v>30</v>
      </c>
      <c r="H1470" t="s">
        <v>4087</v>
      </c>
      <c r="I1470" t="s">
        <v>32</v>
      </c>
      <c r="J1470" t="s">
        <v>33</v>
      </c>
      <c r="K1470" t="s">
        <v>71</v>
      </c>
      <c r="L1470">
        <v>13</v>
      </c>
      <c r="M1470">
        <v>3</v>
      </c>
      <c r="N1470" t="s">
        <v>51</v>
      </c>
      <c r="O1470" t="s">
        <v>81</v>
      </c>
      <c r="P1470" t="s">
        <v>53</v>
      </c>
      <c r="Q1470">
        <v>33236.239999999998</v>
      </c>
      <c r="R1470">
        <v>2641.99</v>
      </c>
      <c r="S1470">
        <v>2.2000000000000002</v>
      </c>
      <c r="T1470" t="s">
        <v>64</v>
      </c>
      <c r="U1470" t="s">
        <v>87</v>
      </c>
      <c r="V1470" t="s">
        <v>83</v>
      </c>
      <c r="W1470" t="s">
        <v>41</v>
      </c>
      <c r="X1470" t="s">
        <v>57</v>
      </c>
      <c r="Y1470" t="s">
        <v>66</v>
      </c>
      <c r="Z1470" t="s">
        <v>4089</v>
      </c>
      <c r="AA1470" s="9">
        <f>Table1[[#This Row],[Date]]</f>
        <v>46395</v>
      </c>
    </row>
    <row r="1471" spans="1:27" x14ac:dyDescent="0.25">
      <c r="A1471" t="s">
        <v>3025</v>
      </c>
      <c r="B1471" s="1">
        <v>46396</v>
      </c>
      <c r="C1471" t="s">
        <v>59</v>
      </c>
      <c r="D1471" t="s">
        <v>3026</v>
      </c>
      <c r="E1471" t="s">
        <v>29</v>
      </c>
      <c r="F1471">
        <v>40</v>
      </c>
      <c r="G1471" t="s">
        <v>70</v>
      </c>
      <c r="H1471" t="s">
        <v>79</v>
      </c>
      <c r="I1471" t="s">
        <v>49</v>
      </c>
      <c r="J1471" t="s">
        <v>33</v>
      </c>
      <c r="K1471" t="s">
        <v>34</v>
      </c>
      <c r="L1471">
        <v>10</v>
      </c>
      <c r="M1471">
        <v>5</v>
      </c>
      <c r="N1471" t="s">
        <v>72</v>
      </c>
      <c r="O1471" t="s">
        <v>81</v>
      </c>
      <c r="P1471" t="s">
        <v>37</v>
      </c>
      <c r="Q1471">
        <v>13782.68</v>
      </c>
      <c r="R1471">
        <v>613.70000000000005</v>
      </c>
      <c r="S1471">
        <v>4.9000000000000004</v>
      </c>
      <c r="T1471" t="s">
        <v>38</v>
      </c>
      <c r="U1471" t="s">
        <v>65</v>
      </c>
      <c r="V1471" t="s">
        <v>74</v>
      </c>
      <c r="W1471" t="s">
        <v>56</v>
      </c>
      <c r="X1471" t="s">
        <v>42</v>
      </c>
      <c r="Y1471" t="s">
        <v>66</v>
      </c>
      <c r="Z1471" t="s">
        <v>88</v>
      </c>
      <c r="AA1471" s="9">
        <f>Table1[[#This Row],[Date]]</f>
        <v>46396</v>
      </c>
    </row>
    <row r="1472" spans="1:27" x14ac:dyDescent="0.25">
      <c r="A1472" t="s">
        <v>3027</v>
      </c>
      <c r="B1472" s="1">
        <v>46397</v>
      </c>
      <c r="C1472" t="s">
        <v>59</v>
      </c>
      <c r="D1472" t="s">
        <v>3028</v>
      </c>
      <c r="E1472" t="s">
        <v>47</v>
      </c>
      <c r="F1472">
        <v>41</v>
      </c>
      <c r="G1472" t="s">
        <v>30</v>
      </c>
      <c r="H1472" t="s">
        <v>79</v>
      </c>
      <c r="I1472" t="s">
        <v>49</v>
      </c>
      <c r="J1472" t="s">
        <v>33</v>
      </c>
      <c r="K1472" t="s">
        <v>34</v>
      </c>
      <c r="L1472">
        <v>3</v>
      </c>
      <c r="M1472">
        <v>3</v>
      </c>
      <c r="N1472" t="s">
        <v>72</v>
      </c>
      <c r="O1472" t="s">
        <v>81</v>
      </c>
      <c r="P1472" t="s">
        <v>82</v>
      </c>
      <c r="Q1472">
        <v>10412.85</v>
      </c>
      <c r="R1472">
        <v>2700.54</v>
      </c>
      <c r="S1472">
        <v>4.4000000000000004</v>
      </c>
      <c r="T1472" t="s">
        <v>92</v>
      </c>
      <c r="U1472" t="s">
        <v>65</v>
      </c>
      <c r="V1472" t="s">
        <v>83</v>
      </c>
      <c r="W1472" t="s">
        <v>41</v>
      </c>
      <c r="X1472" t="s">
        <v>57</v>
      </c>
      <c r="Y1472" t="s">
        <v>43</v>
      </c>
      <c r="Z1472" t="s">
        <v>4089</v>
      </c>
      <c r="AA1472" s="9">
        <f>Table1[[#This Row],[Date]]</f>
        <v>46397</v>
      </c>
    </row>
    <row r="1473" spans="1:27" x14ac:dyDescent="0.25">
      <c r="A1473" t="s">
        <v>3029</v>
      </c>
      <c r="B1473" s="1">
        <v>46398</v>
      </c>
      <c r="C1473" t="s">
        <v>103</v>
      </c>
      <c r="D1473" t="s">
        <v>3030</v>
      </c>
      <c r="E1473" t="s">
        <v>47</v>
      </c>
      <c r="F1473">
        <v>26</v>
      </c>
      <c r="G1473" t="s">
        <v>62</v>
      </c>
      <c r="H1473" t="s">
        <v>79</v>
      </c>
      <c r="I1473" t="s">
        <v>49</v>
      </c>
      <c r="J1473" t="s">
        <v>33</v>
      </c>
      <c r="K1473" t="s">
        <v>34</v>
      </c>
      <c r="L1473">
        <v>8</v>
      </c>
      <c r="M1473">
        <v>3</v>
      </c>
      <c r="N1473" t="s">
        <v>35</v>
      </c>
      <c r="O1473" t="s">
        <v>73</v>
      </c>
      <c r="P1473" t="s">
        <v>63</v>
      </c>
      <c r="Q1473">
        <v>32498.36</v>
      </c>
      <c r="R1473">
        <v>3056.03</v>
      </c>
      <c r="S1473">
        <v>4.5</v>
      </c>
      <c r="T1473" t="s">
        <v>38</v>
      </c>
      <c r="U1473" t="s">
        <v>87</v>
      </c>
      <c r="V1473" t="s">
        <v>40</v>
      </c>
      <c r="W1473" t="s">
        <v>101</v>
      </c>
      <c r="X1473" t="s">
        <v>42</v>
      </c>
      <c r="Y1473" t="s">
        <v>43</v>
      </c>
      <c r="Z1473" t="s">
        <v>94</v>
      </c>
      <c r="AA1473" s="9">
        <f>Table1[[#This Row],[Date]]</f>
        <v>46398</v>
      </c>
    </row>
    <row r="1474" spans="1:27" x14ac:dyDescent="0.25">
      <c r="A1474" t="s">
        <v>3031</v>
      </c>
      <c r="B1474" s="1">
        <v>46399</v>
      </c>
      <c r="C1474" t="s">
        <v>59</v>
      </c>
      <c r="D1474" t="s">
        <v>3032</v>
      </c>
      <c r="E1474" t="s">
        <v>47</v>
      </c>
      <c r="F1474">
        <v>52</v>
      </c>
      <c r="G1474" t="s">
        <v>70</v>
      </c>
      <c r="H1474" t="s">
        <v>4088</v>
      </c>
      <c r="I1474" t="s">
        <v>49</v>
      </c>
      <c r="J1474" t="s">
        <v>33</v>
      </c>
      <c r="K1474" t="s">
        <v>118</v>
      </c>
      <c r="L1474">
        <v>9</v>
      </c>
      <c r="M1474">
        <v>1</v>
      </c>
      <c r="N1474" t="s">
        <v>51</v>
      </c>
      <c r="O1474" t="s">
        <v>52</v>
      </c>
      <c r="P1474" t="s">
        <v>63</v>
      </c>
      <c r="Q1474">
        <v>45339.34</v>
      </c>
      <c r="R1474">
        <v>4988.51</v>
      </c>
      <c r="S1474">
        <v>2.8</v>
      </c>
      <c r="T1474" t="s">
        <v>64</v>
      </c>
      <c r="U1474" t="s">
        <v>87</v>
      </c>
      <c r="V1474" t="s">
        <v>83</v>
      </c>
      <c r="W1474" t="s">
        <v>41</v>
      </c>
      <c r="X1474" t="s">
        <v>42</v>
      </c>
      <c r="Y1474" t="s">
        <v>4089</v>
      </c>
      <c r="Z1474" t="s">
        <v>76</v>
      </c>
      <c r="AA1474" s="9">
        <f>Table1[[#This Row],[Date]]</f>
        <v>46399</v>
      </c>
    </row>
    <row r="1475" spans="1:27" x14ac:dyDescent="0.25">
      <c r="A1475" t="s">
        <v>3033</v>
      </c>
      <c r="B1475" s="1">
        <v>46400</v>
      </c>
      <c r="C1475" t="s">
        <v>103</v>
      </c>
      <c r="D1475" t="s">
        <v>3034</v>
      </c>
      <c r="E1475" t="s">
        <v>69</v>
      </c>
      <c r="F1475">
        <v>68</v>
      </c>
      <c r="G1475" t="s">
        <v>70</v>
      </c>
      <c r="H1475" t="s">
        <v>4088</v>
      </c>
      <c r="I1475" t="s">
        <v>49</v>
      </c>
      <c r="J1475" t="s">
        <v>33</v>
      </c>
      <c r="K1475" t="s">
        <v>118</v>
      </c>
      <c r="L1475">
        <v>7</v>
      </c>
      <c r="M1475">
        <v>3</v>
      </c>
      <c r="N1475" t="s">
        <v>80</v>
      </c>
      <c r="O1475" t="s">
        <v>36</v>
      </c>
      <c r="P1475" t="s">
        <v>82</v>
      </c>
      <c r="Q1475">
        <v>36762.93</v>
      </c>
      <c r="R1475">
        <v>4875.96</v>
      </c>
      <c r="S1475">
        <v>3.5</v>
      </c>
      <c r="T1475" t="s">
        <v>97</v>
      </c>
      <c r="U1475" t="s">
        <v>65</v>
      </c>
      <c r="V1475" t="s">
        <v>83</v>
      </c>
      <c r="W1475" t="s">
        <v>56</v>
      </c>
      <c r="X1475" t="s">
        <v>42</v>
      </c>
      <c r="Y1475" t="s">
        <v>4089</v>
      </c>
      <c r="Z1475" t="s">
        <v>84</v>
      </c>
      <c r="AA1475" s="9">
        <f>Table1[[#This Row],[Date]]</f>
        <v>46400</v>
      </c>
    </row>
    <row r="1476" spans="1:27" x14ac:dyDescent="0.25">
      <c r="A1476" t="s">
        <v>3035</v>
      </c>
      <c r="B1476" s="1">
        <v>46401</v>
      </c>
      <c r="C1476" t="s">
        <v>45</v>
      </c>
      <c r="D1476" t="s">
        <v>3036</v>
      </c>
      <c r="E1476" t="s">
        <v>29</v>
      </c>
      <c r="F1476">
        <v>37</v>
      </c>
      <c r="G1476" t="s">
        <v>62</v>
      </c>
      <c r="H1476" t="s">
        <v>48</v>
      </c>
      <c r="I1476" t="s">
        <v>49</v>
      </c>
      <c r="J1476" t="s">
        <v>33</v>
      </c>
      <c r="K1476" t="s">
        <v>50</v>
      </c>
      <c r="L1476">
        <v>12</v>
      </c>
      <c r="M1476">
        <v>1</v>
      </c>
      <c r="N1476" t="s">
        <v>80</v>
      </c>
      <c r="O1476" t="s">
        <v>73</v>
      </c>
      <c r="P1476" t="s">
        <v>82</v>
      </c>
      <c r="Q1476">
        <v>19381.689999999999</v>
      </c>
      <c r="R1476">
        <v>4831.99</v>
      </c>
      <c r="S1476">
        <v>2.5</v>
      </c>
      <c r="T1476" t="s">
        <v>97</v>
      </c>
      <c r="U1476" t="s">
        <v>93</v>
      </c>
      <c r="V1476" t="s">
        <v>83</v>
      </c>
      <c r="W1476" t="s">
        <v>56</v>
      </c>
      <c r="X1476" t="s">
        <v>57</v>
      </c>
      <c r="Y1476" t="s">
        <v>75</v>
      </c>
      <c r="Z1476" t="s">
        <v>4089</v>
      </c>
      <c r="AA1476" s="9">
        <f>Table1[[#This Row],[Date]]</f>
        <v>46401</v>
      </c>
    </row>
    <row r="1477" spans="1:27" x14ac:dyDescent="0.25">
      <c r="A1477" t="s">
        <v>3037</v>
      </c>
      <c r="B1477" s="1">
        <v>46402</v>
      </c>
      <c r="C1477" t="s">
        <v>45</v>
      </c>
      <c r="D1477" t="s">
        <v>3038</v>
      </c>
      <c r="E1477" t="s">
        <v>61</v>
      </c>
      <c r="F1477">
        <v>54</v>
      </c>
      <c r="G1477" t="s">
        <v>62</v>
      </c>
      <c r="H1477" t="s">
        <v>4087</v>
      </c>
      <c r="I1477" t="s">
        <v>32</v>
      </c>
      <c r="J1477" t="s">
        <v>33</v>
      </c>
      <c r="K1477" t="s">
        <v>71</v>
      </c>
      <c r="L1477">
        <v>8</v>
      </c>
      <c r="M1477">
        <v>2</v>
      </c>
      <c r="N1477" t="s">
        <v>51</v>
      </c>
      <c r="O1477" t="s">
        <v>81</v>
      </c>
      <c r="P1477" t="s">
        <v>82</v>
      </c>
      <c r="Q1477">
        <v>30607.03</v>
      </c>
      <c r="R1477">
        <v>1741.94</v>
      </c>
      <c r="S1477">
        <v>1.3</v>
      </c>
      <c r="T1477" t="s">
        <v>54</v>
      </c>
      <c r="U1477" t="s">
        <v>65</v>
      </c>
      <c r="V1477" t="s">
        <v>40</v>
      </c>
      <c r="W1477" t="s">
        <v>56</v>
      </c>
      <c r="X1477" t="s">
        <v>42</v>
      </c>
      <c r="Y1477" t="s">
        <v>113</v>
      </c>
      <c r="Z1477" t="s">
        <v>84</v>
      </c>
      <c r="AA1477" s="9">
        <f>Table1[[#This Row],[Date]]</f>
        <v>46402</v>
      </c>
    </row>
    <row r="1478" spans="1:27" x14ac:dyDescent="0.25">
      <c r="A1478" t="s">
        <v>3039</v>
      </c>
      <c r="B1478" s="1">
        <v>46403</v>
      </c>
      <c r="C1478" t="s">
        <v>27</v>
      </c>
      <c r="D1478" t="s">
        <v>3040</v>
      </c>
      <c r="E1478" t="s">
        <v>91</v>
      </c>
      <c r="F1478">
        <v>59</v>
      </c>
      <c r="G1478" t="s">
        <v>62</v>
      </c>
      <c r="H1478" t="s">
        <v>79</v>
      </c>
      <c r="I1478" t="s">
        <v>49</v>
      </c>
      <c r="J1478" t="s">
        <v>33</v>
      </c>
      <c r="K1478" t="s">
        <v>34</v>
      </c>
      <c r="L1478">
        <v>12</v>
      </c>
      <c r="M1478">
        <v>4</v>
      </c>
      <c r="N1478" t="s">
        <v>35</v>
      </c>
      <c r="O1478" t="s">
        <v>81</v>
      </c>
      <c r="P1478" t="s">
        <v>82</v>
      </c>
      <c r="Q1478">
        <v>17605.8</v>
      </c>
      <c r="R1478">
        <v>4956.33</v>
      </c>
      <c r="S1478">
        <v>2.6</v>
      </c>
      <c r="T1478" t="s">
        <v>64</v>
      </c>
      <c r="U1478" t="s">
        <v>87</v>
      </c>
      <c r="V1478" t="s">
        <v>83</v>
      </c>
      <c r="W1478" t="s">
        <v>56</v>
      </c>
      <c r="X1478" t="s">
        <v>57</v>
      </c>
      <c r="Y1478" t="s">
        <v>4089</v>
      </c>
      <c r="Z1478" t="s">
        <v>76</v>
      </c>
      <c r="AA1478" s="9">
        <f>Table1[[#This Row],[Date]]</f>
        <v>46403</v>
      </c>
    </row>
    <row r="1479" spans="1:27" x14ac:dyDescent="0.25">
      <c r="A1479" t="s">
        <v>3041</v>
      </c>
      <c r="B1479" s="1">
        <v>46404</v>
      </c>
      <c r="C1479" t="s">
        <v>45</v>
      </c>
      <c r="D1479" t="s">
        <v>3042</v>
      </c>
      <c r="E1479" t="s">
        <v>91</v>
      </c>
      <c r="F1479">
        <v>34</v>
      </c>
      <c r="G1479" t="s">
        <v>70</v>
      </c>
      <c r="H1479" t="s">
        <v>79</v>
      </c>
      <c r="I1479" t="s">
        <v>49</v>
      </c>
      <c r="J1479" t="s">
        <v>33</v>
      </c>
      <c r="K1479" t="s">
        <v>34</v>
      </c>
      <c r="L1479">
        <v>2</v>
      </c>
      <c r="M1479">
        <v>3</v>
      </c>
      <c r="N1479" t="s">
        <v>80</v>
      </c>
      <c r="O1479" t="s">
        <v>36</v>
      </c>
      <c r="P1479" t="s">
        <v>82</v>
      </c>
      <c r="Q1479">
        <v>49960.03</v>
      </c>
      <c r="R1479">
        <v>2277.39</v>
      </c>
      <c r="S1479">
        <v>3.4</v>
      </c>
      <c r="T1479" t="s">
        <v>64</v>
      </c>
      <c r="U1479" t="s">
        <v>87</v>
      </c>
      <c r="V1479" t="s">
        <v>74</v>
      </c>
      <c r="W1479" t="s">
        <v>41</v>
      </c>
      <c r="X1479" t="s">
        <v>42</v>
      </c>
      <c r="Y1479" t="s">
        <v>4089</v>
      </c>
      <c r="Z1479" t="s">
        <v>88</v>
      </c>
      <c r="AA1479" s="9">
        <f>Table1[[#This Row],[Date]]</f>
        <v>46404</v>
      </c>
    </row>
    <row r="1480" spans="1:27" x14ac:dyDescent="0.25">
      <c r="A1480" t="s">
        <v>3043</v>
      </c>
      <c r="B1480" s="1">
        <v>46405</v>
      </c>
      <c r="C1480" t="s">
        <v>103</v>
      </c>
      <c r="D1480" t="s">
        <v>3044</v>
      </c>
      <c r="E1480" t="s">
        <v>47</v>
      </c>
      <c r="F1480">
        <v>64</v>
      </c>
      <c r="G1480" t="s">
        <v>62</v>
      </c>
      <c r="H1480" t="s">
        <v>79</v>
      </c>
      <c r="I1480" t="s">
        <v>49</v>
      </c>
      <c r="J1480" t="s">
        <v>33</v>
      </c>
      <c r="K1480" t="s">
        <v>34</v>
      </c>
      <c r="L1480">
        <v>5</v>
      </c>
      <c r="M1480">
        <v>4</v>
      </c>
      <c r="N1480" t="s">
        <v>51</v>
      </c>
      <c r="O1480" t="s">
        <v>73</v>
      </c>
      <c r="P1480" t="s">
        <v>63</v>
      </c>
      <c r="Q1480">
        <v>38195.440000000002</v>
      </c>
      <c r="R1480">
        <v>4259.18</v>
      </c>
      <c r="S1480">
        <v>2.1</v>
      </c>
      <c r="T1480" t="s">
        <v>64</v>
      </c>
      <c r="U1480" t="s">
        <v>87</v>
      </c>
      <c r="V1480" t="s">
        <v>83</v>
      </c>
      <c r="W1480" t="s">
        <v>101</v>
      </c>
      <c r="X1480" t="s">
        <v>42</v>
      </c>
      <c r="Y1480" t="s">
        <v>113</v>
      </c>
      <c r="Z1480" t="s">
        <v>76</v>
      </c>
      <c r="AA1480" s="9">
        <f>Table1[[#This Row],[Date]]</f>
        <v>46405</v>
      </c>
    </row>
    <row r="1481" spans="1:27" x14ac:dyDescent="0.25">
      <c r="A1481" t="s">
        <v>3045</v>
      </c>
      <c r="B1481" s="1">
        <v>46406</v>
      </c>
      <c r="C1481" t="s">
        <v>45</v>
      </c>
      <c r="D1481" t="s">
        <v>3046</v>
      </c>
      <c r="E1481" t="s">
        <v>29</v>
      </c>
      <c r="F1481">
        <v>48</v>
      </c>
      <c r="G1481" t="s">
        <v>62</v>
      </c>
      <c r="H1481" t="s">
        <v>79</v>
      </c>
      <c r="I1481" t="s">
        <v>49</v>
      </c>
      <c r="J1481" t="s">
        <v>33</v>
      </c>
      <c r="K1481" t="s">
        <v>34</v>
      </c>
      <c r="L1481">
        <v>14</v>
      </c>
      <c r="M1481">
        <v>1</v>
      </c>
      <c r="N1481" t="s">
        <v>51</v>
      </c>
      <c r="O1481" t="s">
        <v>81</v>
      </c>
      <c r="P1481" t="s">
        <v>37</v>
      </c>
      <c r="Q1481">
        <v>31875.94</v>
      </c>
      <c r="R1481">
        <v>1081.5999999999999</v>
      </c>
      <c r="S1481">
        <v>4.4000000000000004</v>
      </c>
      <c r="T1481" t="s">
        <v>92</v>
      </c>
      <c r="U1481" t="s">
        <v>93</v>
      </c>
      <c r="V1481" t="s">
        <v>74</v>
      </c>
      <c r="W1481" t="s">
        <v>101</v>
      </c>
      <c r="X1481" t="s">
        <v>57</v>
      </c>
      <c r="Y1481" t="s">
        <v>75</v>
      </c>
      <c r="Z1481" t="s">
        <v>88</v>
      </c>
      <c r="AA1481" s="9">
        <f>Table1[[#This Row],[Date]]</f>
        <v>46406</v>
      </c>
    </row>
    <row r="1482" spans="1:27" x14ac:dyDescent="0.25">
      <c r="A1482" t="s">
        <v>3047</v>
      </c>
      <c r="B1482" s="1">
        <v>46407</v>
      </c>
      <c r="C1482" t="s">
        <v>27</v>
      </c>
      <c r="D1482" t="s">
        <v>3048</v>
      </c>
      <c r="E1482" t="s">
        <v>69</v>
      </c>
      <c r="F1482">
        <v>25</v>
      </c>
      <c r="G1482" t="s">
        <v>30</v>
      </c>
      <c r="H1482" t="s">
        <v>4088</v>
      </c>
      <c r="I1482" t="s">
        <v>49</v>
      </c>
      <c r="J1482" t="s">
        <v>33</v>
      </c>
      <c r="K1482" t="s">
        <v>118</v>
      </c>
      <c r="L1482">
        <v>8</v>
      </c>
      <c r="M1482">
        <v>3</v>
      </c>
      <c r="N1482" t="s">
        <v>35</v>
      </c>
      <c r="O1482" t="s">
        <v>73</v>
      </c>
      <c r="P1482" t="s">
        <v>82</v>
      </c>
      <c r="Q1482">
        <v>22893.18</v>
      </c>
      <c r="R1482">
        <v>2529.17</v>
      </c>
      <c r="S1482">
        <v>1.6</v>
      </c>
      <c r="T1482" t="s">
        <v>54</v>
      </c>
      <c r="U1482" t="s">
        <v>87</v>
      </c>
      <c r="V1482" t="s">
        <v>83</v>
      </c>
      <c r="W1482" t="s">
        <v>41</v>
      </c>
      <c r="X1482" t="s">
        <v>57</v>
      </c>
      <c r="Y1482" t="s">
        <v>43</v>
      </c>
      <c r="Z1482" t="s">
        <v>84</v>
      </c>
      <c r="AA1482" s="9">
        <f>Table1[[#This Row],[Date]]</f>
        <v>46407</v>
      </c>
    </row>
    <row r="1483" spans="1:27" x14ac:dyDescent="0.25">
      <c r="A1483" t="s">
        <v>3049</v>
      </c>
      <c r="B1483" s="1">
        <v>46408</v>
      </c>
      <c r="C1483" t="s">
        <v>59</v>
      </c>
      <c r="D1483" t="s">
        <v>3050</v>
      </c>
      <c r="E1483" t="s">
        <v>29</v>
      </c>
      <c r="F1483">
        <v>32</v>
      </c>
      <c r="G1483" t="s">
        <v>30</v>
      </c>
      <c r="H1483" t="s">
        <v>48</v>
      </c>
      <c r="I1483" t="s">
        <v>49</v>
      </c>
      <c r="J1483" t="s">
        <v>33</v>
      </c>
      <c r="K1483" t="s">
        <v>50</v>
      </c>
      <c r="L1483">
        <v>2</v>
      </c>
      <c r="M1483">
        <v>5</v>
      </c>
      <c r="N1483" t="s">
        <v>51</v>
      </c>
      <c r="O1483" t="s">
        <v>52</v>
      </c>
      <c r="P1483" t="s">
        <v>82</v>
      </c>
      <c r="Q1483">
        <v>32053.16</v>
      </c>
      <c r="R1483">
        <v>4830.0600000000004</v>
      </c>
      <c r="S1483">
        <v>2.5</v>
      </c>
      <c r="T1483" t="s">
        <v>64</v>
      </c>
      <c r="U1483" t="s">
        <v>39</v>
      </c>
      <c r="V1483" t="s">
        <v>83</v>
      </c>
      <c r="W1483" t="s">
        <v>41</v>
      </c>
      <c r="X1483" t="s">
        <v>57</v>
      </c>
      <c r="Y1483" t="s">
        <v>75</v>
      </c>
      <c r="Z1483" t="s">
        <v>88</v>
      </c>
      <c r="AA1483" s="9">
        <f>Table1[[#This Row],[Date]]</f>
        <v>46408</v>
      </c>
    </row>
    <row r="1484" spans="1:27" x14ac:dyDescent="0.25">
      <c r="A1484" t="s">
        <v>3051</v>
      </c>
      <c r="B1484" s="1">
        <v>46409</v>
      </c>
      <c r="C1484" t="s">
        <v>103</v>
      </c>
      <c r="D1484" t="s">
        <v>3052</v>
      </c>
      <c r="E1484" t="s">
        <v>29</v>
      </c>
      <c r="F1484">
        <v>48</v>
      </c>
      <c r="G1484" t="s">
        <v>70</v>
      </c>
      <c r="H1484" t="s">
        <v>31</v>
      </c>
      <c r="I1484" t="s">
        <v>32</v>
      </c>
      <c r="J1484" t="s">
        <v>33</v>
      </c>
      <c r="K1484" t="s">
        <v>100</v>
      </c>
      <c r="L1484">
        <v>14</v>
      </c>
      <c r="M1484">
        <v>2</v>
      </c>
      <c r="N1484" t="s">
        <v>80</v>
      </c>
      <c r="O1484" t="s">
        <v>73</v>
      </c>
      <c r="P1484" t="s">
        <v>82</v>
      </c>
      <c r="Q1484">
        <v>19055.95</v>
      </c>
      <c r="R1484">
        <v>4735.16</v>
      </c>
      <c r="S1484">
        <v>1.5</v>
      </c>
      <c r="T1484" t="s">
        <v>54</v>
      </c>
      <c r="U1484" t="s">
        <v>39</v>
      </c>
      <c r="V1484" t="s">
        <v>83</v>
      </c>
      <c r="W1484" t="s">
        <v>56</v>
      </c>
      <c r="X1484" t="s">
        <v>57</v>
      </c>
      <c r="Y1484" t="s">
        <v>113</v>
      </c>
      <c r="Z1484" t="s">
        <v>88</v>
      </c>
      <c r="AA1484" s="9">
        <f>Table1[[#This Row],[Date]]</f>
        <v>46409</v>
      </c>
    </row>
    <row r="1485" spans="1:27" x14ac:dyDescent="0.25">
      <c r="A1485" t="s">
        <v>3053</v>
      </c>
      <c r="B1485" s="1">
        <v>46410</v>
      </c>
      <c r="C1485" t="s">
        <v>59</v>
      </c>
      <c r="D1485" t="s">
        <v>3054</v>
      </c>
      <c r="E1485" t="s">
        <v>69</v>
      </c>
      <c r="F1485">
        <v>47</v>
      </c>
      <c r="G1485" t="s">
        <v>30</v>
      </c>
      <c r="H1485" t="s">
        <v>4087</v>
      </c>
      <c r="I1485" t="s">
        <v>32</v>
      </c>
      <c r="J1485" t="s">
        <v>33</v>
      </c>
      <c r="K1485" t="s">
        <v>71</v>
      </c>
      <c r="L1485">
        <v>2</v>
      </c>
      <c r="M1485">
        <v>2</v>
      </c>
      <c r="N1485" t="s">
        <v>72</v>
      </c>
      <c r="O1485" t="s">
        <v>52</v>
      </c>
      <c r="P1485" t="s">
        <v>53</v>
      </c>
      <c r="Q1485">
        <v>4356.6499999999996</v>
      </c>
      <c r="R1485">
        <v>3418.67</v>
      </c>
      <c r="S1485">
        <v>2.6</v>
      </c>
      <c r="T1485" t="s">
        <v>64</v>
      </c>
      <c r="U1485" t="s">
        <v>93</v>
      </c>
      <c r="V1485" t="s">
        <v>55</v>
      </c>
      <c r="W1485" t="s">
        <v>41</v>
      </c>
      <c r="X1485" t="s">
        <v>57</v>
      </c>
      <c r="Y1485" t="s">
        <v>43</v>
      </c>
      <c r="Z1485" t="s">
        <v>88</v>
      </c>
      <c r="AA1485" s="9">
        <f>Table1[[#This Row],[Date]]</f>
        <v>46410</v>
      </c>
    </row>
    <row r="1486" spans="1:27" x14ac:dyDescent="0.25">
      <c r="A1486" t="s">
        <v>3055</v>
      </c>
      <c r="B1486" s="1">
        <v>46411</v>
      </c>
      <c r="C1486" t="s">
        <v>27</v>
      </c>
      <c r="D1486" t="s">
        <v>3056</v>
      </c>
      <c r="E1486" t="s">
        <v>47</v>
      </c>
      <c r="F1486">
        <v>63</v>
      </c>
      <c r="G1486" t="s">
        <v>30</v>
      </c>
      <c r="H1486" t="s">
        <v>79</v>
      </c>
      <c r="I1486" t="s">
        <v>49</v>
      </c>
      <c r="J1486" t="s">
        <v>33</v>
      </c>
      <c r="K1486" t="s">
        <v>34</v>
      </c>
      <c r="L1486">
        <v>12</v>
      </c>
      <c r="M1486">
        <v>3</v>
      </c>
      <c r="N1486" t="s">
        <v>35</v>
      </c>
      <c r="O1486" t="s">
        <v>36</v>
      </c>
      <c r="P1486" t="s">
        <v>63</v>
      </c>
      <c r="Q1486">
        <v>21569.16</v>
      </c>
      <c r="R1486">
        <v>3989.07</v>
      </c>
      <c r="S1486">
        <v>1.2</v>
      </c>
      <c r="T1486" t="s">
        <v>54</v>
      </c>
      <c r="U1486" t="s">
        <v>87</v>
      </c>
      <c r="V1486" t="s">
        <v>55</v>
      </c>
      <c r="W1486" t="s">
        <v>101</v>
      </c>
      <c r="X1486" t="s">
        <v>57</v>
      </c>
      <c r="Y1486" t="s">
        <v>43</v>
      </c>
      <c r="Z1486" t="s">
        <v>88</v>
      </c>
      <c r="AA1486" s="9">
        <f>Table1[[#This Row],[Date]]</f>
        <v>46411</v>
      </c>
    </row>
    <row r="1487" spans="1:27" x14ac:dyDescent="0.25">
      <c r="A1487" t="s">
        <v>3057</v>
      </c>
      <c r="B1487" s="1">
        <v>46412</v>
      </c>
      <c r="C1487" t="s">
        <v>27</v>
      </c>
      <c r="D1487" t="s">
        <v>3058</v>
      </c>
      <c r="E1487" t="s">
        <v>29</v>
      </c>
      <c r="F1487">
        <v>37</v>
      </c>
      <c r="G1487" t="s">
        <v>62</v>
      </c>
      <c r="H1487" t="s">
        <v>48</v>
      </c>
      <c r="I1487" t="s">
        <v>49</v>
      </c>
      <c r="J1487" t="s">
        <v>33</v>
      </c>
      <c r="K1487" t="s">
        <v>50</v>
      </c>
      <c r="L1487">
        <v>7</v>
      </c>
      <c r="M1487">
        <v>2</v>
      </c>
      <c r="N1487" t="s">
        <v>51</v>
      </c>
      <c r="O1487" t="s">
        <v>52</v>
      </c>
      <c r="P1487" t="s">
        <v>63</v>
      </c>
      <c r="Q1487">
        <v>46732.6</v>
      </c>
      <c r="R1487">
        <v>882.13</v>
      </c>
      <c r="S1487">
        <v>2.1</v>
      </c>
      <c r="T1487" t="s">
        <v>97</v>
      </c>
      <c r="U1487" t="s">
        <v>87</v>
      </c>
      <c r="V1487" t="s">
        <v>40</v>
      </c>
      <c r="W1487" t="s">
        <v>41</v>
      </c>
      <c r="X1487" t="s">
        <v>42</v>
      </c>
      <c r="Y1487" t="s">
        <v>43</v>
      </c>
      <c r="Z1487" t="s">
        <v>88</v>
      </c>
      <c r="AA1487" s="9">
        <f>Table1[[#This Row],[Date]]</f>
        <v>46412</v>
      </c>
    </row>
    <row r="1488" spans="1:27" x14ac:dyDescent="0.25">
      <c r="A1488" t="s">
        <v>3059</v>
      </c>
      <c r="B1488" s="1">
        <v>46413</v>
      </c>
      <c r="C1488" t="s">
        <v>27</v>
      </c>
      <c r="D1488" t="s">
        <v>3060</v>
      </c>
      <c r="E1488" t="s">
        <v>91</v>
      </c>
      <c r="F1488">
        <v>56</v>
      </c>
      <c r="G1488" t="s">
        <v>62</v>
      </c>
      <c r="H1488" t="s">
        <v>31</v>
      </c>
      <c r="I1488" t="s">
        <v>32</v>
      </c>
      <c r="J1488" t="s">
        <v>33</v>
      </c>
      <c r="K1488" t="s">
        <v>100</v>
      </c>
      <c r="L1488">
        <v>5</v>
      </c>
      <c r="M1488">
        <v>5</v>
      </c>
      <c r="N1488" t="s">
        <v>35</v>
      </c>
      <c r="O1488" t="s">
        <v>52</v>
      </c>
      <c r="P1488" t="s">
        <v>37</v>
      </c>
      <c r="Q1488">
        <v>32436.15</v>
      </c>
      <c r="R1488">
        <v>3608.29</v>
      </c>
      <c r="S1488">
        <v>2.6</v>
      </c>
      <c r="T1488" t="s">
        <v>64</v>
      </c>
      <c r="U1488" t="s">
        <v>39</v>
      </c>
      <c r="V1488" t="s">
        <v>74</v>
      </c>
      <c r="W1488" t="s">
        <v>41</v>
      </c>
      <c r="X1488" t="s">
        <v>57</v>
      </c>
      <c r="Y1488" t="s">
        <v>75</v>
      </c>
      <c r="Z1488" t="s">
        <v>4089</v>
      </c>
      <c r="AA1488" s="9">
        <f>Table1[[#This Row],[Date]]</f>
        <v>46413</v>
      </c>
    </row>
    <row r="1489" spans="1:27" x14ac:dyDescent="0.25">
      <c r="A1489" t="s">
        <v>3061</v>
      </c>
      <c r="B1489" s="1">
        <v>46414</v>
      </c>
      <c r="C1489" t="s">
        <v>59</v>
      </c>
      <c r="D1489" t="s">
        <v>3062</v>
      </c>
      <c r="E1489" t="s">
        <v>69</v>
      </c>
      <c r="F1489">
        <v>29</v>
      </c>
      <c r="G1489" t="s">
        <v>30</v>
      </c>
      <c r="H1489" t="s">
        <v>48</v>
      </c>
      <c r="I1489" t="s">
        <v>49</v>
      </c>
      <c r="J1489" t="s">
        <v>33</v>
      </c>
      <c r="K1489" t="s">
        <v>50</v>
      </c>
      <c r="L1489">
        <v>4</v>
      </c>
      <c r="M1489">
        <v>4</v>
      </c>
      <c r="N1489" t="s">
        <v>51</v>
      </c>
      <c r="O1489" t="s">
        <v>36</v>
      </c>
      <c r="P1489" t="s">
        <v>53</v>
      </c>
      <c r="Q1489">
        <v>6945.92</v>
      </c>
      <c r="R1489">
        <v>3090.25</v>
      </c>
      <c r="S1489">
        <v>2.9</v>
      </c>
      <c r="T1489" t="s">
        <v>97</v>
      </c>
      <c r="U1489" t="s">
        <v>39</v>
      </c>
      <c r="V1489" t="s">
        <v>40</v>
      </c>
      <c r="W1489" t="s">
        <v>101</v>
      </c>
      <c r="X1489" t="s">
        <v>42</v>
      </c>
      <c r="Y1489" t="s">
        <v>113</v>
      </c>
      <c r="Z1489" t="s">
        <v>88</v>
      </c>
      <c r="AA1489" s="9">
        <f>Table1[[#This Row],[Date]]</f>
        <v>46414</v>
      </c>
    </row>
    <row r="1490" spans="1:27" x14ac:dyDescent="0.25">
      <c r="A1490" t="s">
        <v>3063</v>
      </c>
      <c r="B1490" s="1">
        <v>46415</v>
      </c>
      <c r="C1490" t="s">
        <v>59</v>
      </c>
      <c r="D1490" t="s">
        <v>3064</v>
      </c>
      <c r="E1490" t="s">
        <v>61</v>
      </c>
      <c r="F1490">
        <v>66</v>
      </c>
      <c r="G1490" t="s">
        <v>30</v>
      </c>
      <c r="H1490" t="s">
        <v>4088</v>
      </c>
      <c r="I1490" t="s">
        <v>49</v>
      </c>
      <c r="J1490" t="s">
        <v>33</v>
      </c>
      <c r="K1490" t="s">
        <v>118</v>
      </c>
      <c r="L1490">
        <v>13</v>
      </c>
      <c r="M1490">
        <v>5</v>
      </c>
      <c r="N1490" t="s">
        <v>72</v>
      </c>
      <c r="O1490" t="s">
        <v>81</v>
      </c>
      <c r="P1490" t="s">
        <v>53</v>
      </c>
      <c r="Q1490">
        <v>44594.7</v>
      </c>
      <c r="R1490">
        <v>457.76</v>
      </c>
      <c r="S1490">
        <v>3.2</v>
      </c>
      <c r="T1490" t="s">
        <v>64</v>
      </c>
      <c r="U1490" t="s">
        <v>65</v>
      </c>
      <c r="V1490" t="s">
        <v>74</v>
      </c>
      <c r="W1490" t="s">
        <v>101</v>
      </c>
      <c r="X1490" t="s">
        <v>42</v>
      </c>
      <c r="Y1490" t="s">
        <v>75</v>
      </c>
      <c r="Z1490" t="s">
        <v>88</v>
      </c>
      <c r="AA1490" s="9">
        <f>Table1[[#This Row],[Date]]</f>
        <v>46415</v>
      </c>
    </row>
    <row r="1491" spans="1:27" x14ac:dyDescent="0.25">
      <c r="A1491" t="s">
        <v>3065</v>
      </c>
      <c r="B1491" s="1">
        <v>46416</v>
      </c>
      <c r="C1491" t="s">
        <v>59</v>
      </c>
      <c r="D1491" t="s">
        <v>3066</v>
      </c>
      <c r="E1491" t="s">
        <v>47</v>
      </c>
      <c r="F1491">
        <v>34</v>
      </c>
      <c r="G1491" t="s">
        <v>30</v>
      </c>
      <c r="H1491" t="s">
        <v>31</v>
      </c>
      <c r="I1491" t="s">
        <v>32</v>
      </c>
      <c r="J1491" t="s">
        <v>33</v>
      </c>
      <c r="K1491" t="s">
        <v>100</v>
      </c>
      <c r="L1491">
        <v>6</v>
      </c>
      <c r="M1491">
        <v>2</v>
      </c>
      <c r="N1491" t="s">
        <v>35</v>
      </c>
      <c r="O1491" t="s">
        <v>36</v>
      </c>
      <c r="P1491" t="s">
        <v>53</v>
      </c>
      <c r="Q1491">
        <v>15637.12</v>
      </c>
      <c r="R1491">
        <v>565.79999999999995</v>
      </c>
      <c r="S1491">
        <v>2.1</v>
      </c>
      <c r="T1491" t="s">
        <v>64</v>
      </c>
      <c r="U1491" t="s">
        <v>93</v>
      </c>
      <c r="V1491" t="s">
        <v>40</v>
      </c>
      <c r="W1491" t="s">
        <v>41</v>
      </c>
      <c r="X1491" t="s">
        <v>42</v>
      </c>
      <c r="Y1491" t="s">
        <v>75</v>
      </c>
      <c r="Z1491" t="s">
        <v>76</v>
      </c>
      <c r="AA1491" s="9">
        <f>Table1[[#This Row],[Date]]</f>
        <v>46416</v>
      </c>
    </row>
    <row r="1492" spans="1:27" x14ac:dyDescent="0.25">
      <c r="A1492" t="s">
        <v>3067</v>
      </c>
      <c r="B1492" s="1">
        <v>46417</v>
      </c>
      <c r="C1492" t="s">
        <v>59</v>
      </c>
      <c r="D1492" t="s">
        <v>3068</v>
      </c>
      <c r="E1492" t="s">
        <v>69</v>
      </c>
      <c r="F1492">
        <v>59</v>
      </c>
      <c r="G1492" t="s">
        <v>70</v>
      </c>
      <c r="H1492" t="s">
        <v>48</v>
      </c>
      <c r="I1492" t="s">
        <v>49</v>
      </c>
      <c r="J1492" t="s">
        <v>33</v>
      </c>
      <c r="K1492" t="s">
        <v>50</v>
      </c>
      <c r="L1492">
        <v>10</v>
      </c>
      <c r="M1492">
        <v>4</v>
      </c>
      <c r="N1492" t="s">
        <v>51</v>
      </c>
      <c r="O1492" t="s">
        <v>73</v>
      </c>
      <c r="P1492" t="s">
        <v>37</v>
      </c>
      <c r="Q1492">
        <v>14457.17</v>
      </c>
      <c r="R1492">
        <v>542.22</v>
      </c>
      <c r="S1492">
        <v>3.1</v>
      </c>
      <c r="T1492" t="s">
        <v>64</v>
      </c>
      <c r="U1492" t="s">
        <v>65</v>
      </c>
      <c r="V1492" t="s">
        <v>40</v>
      </c>
      <c r="W1492" t="s">
        <v>56</v>
      </c>
      <c r="X1492" t="s">
        <v>57</v>
      </c>
      <c r="Y1492" t="s">
        <v>66</v>
      </c>
      <c r="Z1492" t="s">
        <v>76</v>
      </c>
      <c r="AA1492" s="9">
        <f>Table1[[#This Row],[Date]]</f>
        <v>46417</v>
      </c>
    </row>
    <row r="1493" spans="1:27" x14ac:dyDescent="0.25">
      <c r="A1493" t="s">
        <v>3069</v>
      </c>
      <c r="B1493" s="1">
        <v>46418</v>
      </c>
      <c r="C1493" t="s">
        <v>27</v>
      </c>
      <c r="D1493" t="s">
        <v>3070</v>
      </c>
      <c r="E1493" t="s">
        <v>61</v>
      </c>
      <c r="F1493">
        <v>47</v>
      </c>
      <c r="G1493" t="s">
        <v>70</v>
      </c>
      <c r="H1493" t="s">
        <v>4088</v>
      </c>
      <c r="I1493" t="s">
        <v>49</v>
      </c>
      <c r="J1493" t="s">
        <v>33</v>
      </c>
      <c r="K1493" t="s">
        <v>118</v>
      </c>
      <c r="L1493">
        <v>11</v>
      </c>
      <c r="M1493">
        <v>5</v>
      </c>
      <c r="N1493" t="s">
        <v>72</v>
      </c>
      <c r="O1493" t="s">
        <v>36</v>
      </c>
      <c r="P1493" t="s">
        <v>37</v>
      </c>
      <c r="Q1493">
        <v>16963.28</v>
      </c>
      <c r="R1493">
        <v>3621.78</v>
      </c>
      <c r="S1493">
        <v>3</v>
      </c>
      <c r="T1493" t="s">
        <v>97</v>
      </c>
      <c r="U1493" t="s">
        <v>93</v>
      </c>
      <c r="V1493" t="s">
        <v>83</v>
      </c>
      <c r="W1493" t="s">
        <v>56</v>
      </c>
      <c r="X1493" t="s">
        <v>42</v>
      </c>
      <c r="Y1493" t="s">
        <v>4089</v>
      </c>
      <c r="Z1493" t="s">
        <v>76</v>
      </c>
      <c r="AA1493" s="9">
        <f>Table1[[#This Row],[Date]]</f>
        <v>46418</v>
      </c>
    </row>
    <row r="1494" spans="1:27" x14ac:dyDescent="0.25">
      <c r="A1494" t="s">
        <v>3071</v>
      </c>
      <c r="B1494" s="1">
        <v>46419</v>
      </c>
      <c r="C1494" t="s">
        <v>27</v>
      </c>
      <c r="D1494" t="s">
        <v>3072</v>
      </c>
      <c r="E1494" t="s">
        <v>61</v>
      </c>
      <c r="F1494">
        <v>46</v>
      </c>
      <c r="G1494" t="s">
        <v>70</v>
      </c>
      <c r="H1494" t="s">
        <v>48</v>
      </c>
      <c r="I1494" t="s">
        <v>49</v>
      </c>
      <c r="J1494" t="s">
        <v>33</v>
      </c>
      <c r="K1494" t="s">
        <v>50</v>
      </c>
      <c r="L1494">
        <v>11</v>
      </c>
      <c r="M1494">
        <v>1</v>
      </c>
      <c r="N1494" t="s">
        <v>80</v>
      </c>
      <c r="O1494" t="s">
        <v>73</v>
      </c>
      <c r="P1494" t="s">
        <v>37</v>
      </c>
      <c r="Q1494">
        <v>30128.51</v>
      </c>
      <c r="R1494">
        <v>708.58</v>
      </c>
      <c r="S1494">
        <v>2.2999999999999998</v>
      </c>
      <c r="T1494" t="s">
        <v>64</v>
      </c>
      <c r="U1494" t="s">
        <v>87</v>
      </c>
      <c r="V1494" t="s">
        <v>83</v>
      </c>
      <c r="W1494" t="s">
        <v>56</v>
      </c>
      <c r="X1494" t="s">
        <v>42</v>
      </c>
      <c r="Y1494" t="s">
        <v>75</v>
      </c>
      <c r="Z1494" t="s">
        <v>88</v>
      </c>
      <c r="AA1494" s="9">
        <f>Table1[[#This Row],[Date]]</f>
        <v>46419</v>
      </c>
    </row>
    <row r="1495" spans="1:27" x14ac:dyDescent="0.25">
      <c r="A1495" t="s">
        <v>3073</v>
      </c>
      <c r="B1495" s="1">
        <v>46420</v>
      </c>
      <c r="C1495" t="s">
        <v>103</v>
      </c>
      <c r="D1495" t="s">
        <v>3074</v>
      </c>
      <c r="E1495" t="s">
        <v>29</v>
      </c>
      <c r="F1495">
        <v>36</v>
      </c>
      <c r="G1495" t="s">
        <v>30</v>
      </c>
      <c r="H1495" t="s">
        <v>48</v>
      </c>
      <c r="I1495" t="s">
        <v>49</v>
      </c>
      <c r="J1495" t="s">
        <v>33</v>
      </c>
      <c r="K1495" t="s">
        <v>50</v>
      </c>
      <c r="L1495">
        <v>13</v>
      </c>
      <c r="M1495">
        <v>1</v>
      </c>
      <c r="N1495" t="s">
        <v>51</v>
      </c>
      <c r="O1495" t="s">
        <v>81</v>
      </c>
      <c r="P1495" t="s">
        <v>53</v>
      </c>
      <c r="Q1495">
        <v>28600.34</v>
      </c>
      <c r="R1495">
        <v>2338.66</v>
      </c>
      <c r="S1495">
        <v>4.3</v>
      </c>
      <c r="T1495" t="s">
        <v>92</v>
      </c>
      <c r="U1495" t="s">
        <v>87</v>
      </c>
      <c r="V1495" t="s">
        <v>83</v>
      </c>
      <c r="W1495" t="s">
        <v>101</v>
      </c>
      <c r="X1495" t="s">
        <v>42</v>
      </c>
      <c r="Y1495" t="s">
        <v>66</v>
      </c>
      <c r="Z1495" t="s">
        <v>76</v>
      </c>
      <c r="AA1495" s="9">
        <f>Table1[[#This Row],[Date]]</f>
        <v>46420</v>
      </c>
    </row>
    <row r="1496" spans="1:27" x14ac:dyDescent="0.25">
      <c r="A1496" t="s">
        <v>3075</v>
      </c>
      <c r="B1496" s="1">
        <v>46421</v>
      </c>
      <c r="C1496" t="s">
        <v>103</v>
      </c>
      <c r="D1496" t="s">
        <v>3076</v>
      </c>
      <c r="E1496" t="s">
        <v>29</v>
      </c>
      <c r="F1496">
        <v>63</v>
      </c>
      <c r="G1496" t="s">
        <v>30</v>
      </c>
      <c r="H1496" t="s">
        <v>31</v>
      </c>
      <c r="I1496" t="s">
        <v>32</v>
      </c>
      <c r="J1496" t="s">
        <v>33</v>
      </c>
      <c r="K1496" t="s">
        <v>100</v>
      </c>
      <c r="L1496">
        <v>13</v>
      </c>
      <c r="M1496">
        <v>4</v>
      </c>
      <c r="N1496" t="s">
        <v>72</v>
      </c>
      <c r="O1496" t="s">
        <v>73</v>
      </c>
      <c r="P1496" t="s">
        <v>63</v>
      </c>
      <c r="Q1496">
        <v>26096.45</v>
      </c>
      <c r="R1496">
        <v>1784.91</v>
      </c>
      <c r="S1496">
        <v>3.2</v>
      </c>
      <c r="T1496" t="s">
        <v>64</v>
      </c>
      <c r="U1496" t="s">
        <v>93</v>
      </c>
      <c r="V1496" t="s">
        <v>83</v>
      </c>
      <c r="W1496" t="s">
        <v>101</v>
      </c>
      <c r="X1496" t="s">
        <v>57</v>
      </c>
      <c r="Y1496" t="s">
        <v>113</v>
      </c>
      <c r="Z1496" t="s">
        <v>4089</v>
      </c>
      <c r="AA1496" s="9">
        <f>Table1[[#This Row],[Date]]</f>
        <v>46421</v>
      </c>
    </row>
    <row r="1497" spans="1:27" x14ac:dyDescent="0.25">
      <c r="A1497" t="s">
        <v>3077</v>
      </c>
      <c r="B1497" s="1">
        <v>46422</v>
      </c>
      <c r="C1497" t="s">
        <v>59</v>
      </c>
      <c r="D1497" t="s">
        <v>3078</v>
      </c>
      <c r="E1497" t="s">
        <v>29</v>
      </c>
      <c r="F1497">
        <v>28</v>
      </c>
      <c r="G1497" t="s">
        <v>70</v>
      </c>
      <c r="H1497" t="s">
        <v>4088</v>
      </c>
      <c r="I1497" t="s">
        <v>49</v>
      </c>
      <c r="J1497" t="s">
        <v>33</v>
      </c>
      <c r="K1497" t="s">
        <v>118</v>
      </c>
      <c r="L1497">
        <v>12</v>
      </c>
      <c r="M1497">
        <v>4</v>
      </c>
      <c r="N1497" t="s">
        <v>72</v>
      </c>
      <c r="O1497" t="s">
        <v>36</v>
      </c>
      <c r="P1497" t="s">
        <v>53</v>
      </c>
      <c r="Q1497">
        <v>36724.230000000003</v>
      </c>
      <c r="R1497">
        <v>2752.52</v>
      </c>
      <c r="S1497">
        <v>2.2999999999999998</v>
      </c>
      <c r="T1497" t="s">
        <v>97</v>
      </c>
      <c r="U1497" t="s">
        <v>65</v>
      </c>
      <c r="V1497" t="s">
        <v>83</v>
      </c>
      <c r="W1497" t="s">
        <v>56</v>
      </c>
      <c r="X1497" t="s">
        <v>42</v>
      </c>
      <c r="Y1497" t="s">
        <v>66</v>
      </c>
      <c r="Z1497" t="s">
        <v>84</v>
      </c>
      <c r="AA1497" s="9">
        <f>Table1[[#This Row],[Date]]</f>
        <v>46422</v>
      </c>
    </row>
    <row r="1498" spans="1:27" x14ac:dyDescent="0.25">
      <c r="A1498" t="s">
        <v>3079</v>
      </c>
      <c r="B1498" s="1">
        <v>46423</v>
      </c>
      <c r="C1498" t="s">
        <v>45</v>
      </c>
      <c r="D1498" t="s">
        <v>3080</v>
      </c>
      <c r="E1498" t="s">
        <v>69</v>
      </c>
      <c r="F1498">
        <v>51</v>
      </c>
      <c r="G1498" t="s">
        <v>70</v>
      </c>
      <c r="H1498" t="s">
        <v>79</v>
      </c>
      <c r="I1498" t="s">
        <v>49</v>
      </c>
      <c r="J1498" t="s">
        <v>33</v>
      </c>
      <c r="K1498" t="s">
        <v>34</v>
      </c>
      <c r="L1498">
        <v>11</v>
      </c>
      <c r="M1498">
        <v>4</v>
      </c>
      <c r="N1498" t="s">
        <v>35</v>
      </c>
      <c r="O1498" t="s">
        <v>36</v>
      </c>
      <c r="P1498" t="s">
        <v>37</v>
      </c>
      <c r="Q1498">
        <v>17877.27</v>
      </c>
      <c r="R1498">
        <v>3532.38</v>
      </c>
      <c r="S1498">
        <v>4.8</v>
      </c>
      <c r="T1498" t="s">
        <v>38</v>
      </c>
      <c r="U1498" t="s">
        <v>39</v>
      </c>
      <c r="V1498" t="s">
        <v>40</v>
      </c>
      <c r="W1498" t="s">
        <v>41</v>
      </c>
      <c r="X1498" t="s">
        <v>57</v>
      </c>
      <c r="Y1498" t="s">
        <v>75</v>
      </c>
      <c r="Z1498" t="s">
        <v>76</v>
      </c>
      <c r="AA1498" s="9">
        <f>Table1[[#This Row],[Date]]</f>
        <v>46423</v>
      </c>
    </row>
    <row r="1499" spans="1:27" x14ac:dyDescent="0.25">
      <c r="A1499" t="s">
        <v>3081</v>
      </c>
      <c r="B1499" s="1">
        <v>46424</v>
      </c>
      <c r="C1499" t="s">
        <v>45</v>
      </c>
      <c r="D1499" t="s">
        <v>3082</v>
      </c>
      <c r="E1499" t="s">
        <v>69</v>
      </c>
      <c r="F1499">
        <v>67</v>
      </c>
      <c r="G1499" t="s">
        <v>30</v>
      </c>
      <c r="H1499" t="s">
        <v>4087</v>
      </c>
      <c r="I1499" t="s">
        <v>32</v>
      </c>
      <c r="J1499" t="s">
        <v>33</v>
      </c>
      <c r="K1499" t="s">
        <v>71</v>
      </c>
      <c r="L1499">
        <v>4</v>
      </c>
      <c r="M1499">
        <v>1</v>
      </c>
      <c r="N1499" t="s">
        <v>51</v>
      </c>
      <c r="O1499" t="s">
        <v>81</v>
      </c>
      <c r="P1499" t="s">
        <v>53</v>
      </c>
      <c r="Q1499">
        <v>39757.03</v>
      </c>
      <c r="R1499">
        <v>3423.61</v>
      </c>
      <c r="S1499">
        <v>4.4000000000000004</v>
      </c>
      <c r="T1499" t="s">
        <v>92</v>
      </c>
      <c r="U1499" t="s">
        <v>93</v>
      </c>
      <c r="V1499" t="s">
        <v>74</v>
      </c>
      <c r="W1499" t="s">
        <v>41</v>
      </c>
      <c r="X1499" t="s">
        <v>42</v>
      </c>
      <c r="Y1499" t="s">
        <v>113</v>
      </c>
      <c r="Z1499" t="s">
        <v>76</v>
      </c>
      <c r="AA1499" s="9">
        <f>Table1[[#This Row],[Date]]</f>
        <v>46424</v>
      </c>
    </row>
    <row r="1500" spans="1:27" x14ac:dyDescent="0.25">
      <c r="A1500" t="s">
        <v>3083</v>
      </c>
      <c r="B1500" s="1">
        <v>46425</v>
      </c>
      <c r="C1500" t="s">
        <v>27</v>
      </c>
      <c r="D1500" t="s">
        <v>3084</v>
      </c>
      <c r="E1500" t="s">
        <v>47</v>
      </c>
      <c r="F1500">
        <v>24</v>
      </c>
      <c r="G1500" t="s">
        <v>62</v>
      </c>
      <c r="H1500" t="s">
        <v>31</v>
      </c>
      <c r="I1500" t="s">
        <v>32</v>
      </c>
      <c r="J1500" t="s">
        <v>33</v>
      </c>
      <c r="K1500" t="s">
        <v>100</v>
      </c>
      <c r="L1500">
        <v>6</v>
      </c>
      <c r="M1500">
        <v>5</v>
      </c>
      <c r="N1500" t="s">
        <v>80</v>
      </c>
      <c r="O1500" t="s">
        <v>36</v>
      </c>
      <c r="P1500" t="s">
        <v>82</v>
      </c>
      <c r="Q1500">
        <v>11240.12</v>
      </c>
      <c r="R1500">
        <v>2577.6</v>
      </c>
      <c r="S1500">
        <v>4.9000000000000004</v>
      </c>
      <c r="T1500" t="s">
        <v>38</v>
      </c>
      <c r="U1500" t="s">
        <v>93</v>
      </c>
      <c r="V1500" t="s">
        <v>55</v>
      </c>
      <c r="W1500" t="s">
        <v>41</v>
      </c>
      <c r="X1500" t="s">
        <v>57</v>
      </c>
      <c r="Y1500" t="s">
        <v>66</v>
      </c>
      <c r="Z1500" t="s">
        <v>4089</v>
      </c>
      <c r="AA1500" s="9">
        <f>Table1[[#This Row],[Date]]</f>
        <v>46425</v>
      </c>
    </row>
    <row r="1501" spans="1:27" x14ac:dyDescent="0.25">
      <c r="A1501" t="s">
        <v>3085</v>
      </c>
      <c r="B1501" s="1">
        <v>46426</v>
      </c>
      <c r="C1501" t="s">
        <v>27</v>
      </c>
      <c r="D1501" t="s">
        <v>3086</v>
      </c>
      <c r="E1501" t="s">
        <v>29</v>
      </c>
      <c r="F1501">
        <v>61</v>
      </c>
      <c r="G1501" t="s">
        <v>70</v>
      </c>
      <c r="H1501" t="s">
        <v>4088</v>
      </c>
      <c r="I1501" t="s">
        <v>49</v>
      </c>
      <c r="J1501" t="s">
        <v>33</v>
      </c>
      <c r="K1501" t="s">
        <v>118</v>
      </c>
      <c r="L1501">
        <v>11</v>
      </c>
      <c r="M1501">
        <v>4</v>
      </c>
      <c r="N1501" t="s">
        <v>51</v>
      </c>
      <c r="O1501" t="s">
        <v>81</v>
      </c>
      <c r="P1501" t="s">
        <v>53</v>
      </c>
      <c r="Q1501">
        <v>39783.18</v>
      </c>
      <c r="R1501">
        <v>2321.67</v>
      </c>
      <c r="S1501">
        <v>3.8</v>
      </c>
      <c r="T1501" t="s">
        <v>92</v>
      </c>
      <c r="U1501" t="s">
        <v>93</v>
      </c>
      <c r="V1501" t="s">
        <v>55</v>
      </c>
      <c r="W1501" t="s">
        <v>101</v>
      </c>
      <c r="X1501" t="s">
        <v>57</v>
      </c>
      <c r="Y1501" t="s">
        <v>75</v>
      </c>
      <c r="Z1501" t="s">
        <v>94</v>
      </c>
      <c r="AA1501" s="9">
        <f>Table1[[#This Row],[Date]]</f>
        <v>46426</v>
      </c>
    </row>
    <row r="1502" spans="1:27" x14ac:dyDescent="0.25">
      <c r="A1502" t="s">
        <v>3087</v>
      </c>
      <c r="B1502" s="1">
        <v>46427</v>
      </c>
      <c r="C1502" t="s">
        <v>27</v>
      </c>
      <c r="D1502" t="s">
        <v>3088</v>
      </c>
      <c r="E1502" t="s">
        <v>61</v>
      </c>
      <c r="F1502">
        <v>51</v>
      </c>
      <c r="G1502" t="s">
        <v>30</v>
      </c>
      <c r="H1502" t="s">
        <v>48</v>
      </c>
      <c r="I1502" t="s">
        <v>49</v>
      </c>
      <c r="J1502" t="s">
        <v>33</v>
      </c>
      <c r="K1502" t="s">
        <v>50</v>
      </c>
      <c r="L1502">
        <v>6</v>
      </c>
      <c r="M1502">
        <v>1</v>
      </c>
      <c r="N1502" t="s">
        <v>72</v>
      </c>
      <c r="O1502" t="s">
        <v>81</v>
      </c>
      <c r="P1502" t="s">
        <v>53</v>
      </c>
      <c r="Q1502">
        <v>34199.07</v>
      </c>
      <c r="R1502">
        <v>1989.08</v>
      </c>
      <c r="S1502">
        <v>2.5</v>
      </c>
      <c r="T1502" t="s">
        <v>64</v>
      </c>
      <c r="U1502" t="s">
        <v>87</v>
      </c>
      <c r="V1502" t="s">
        <v>74</v>
      </c>
      <c r="W1502" t="s">
        <v>101</v>
      </c>
      <c r="X1502" t="s">
        <v>42</v>
      </c>
      <c r="Y1502" t="s">
        <v>113</v>
      </c>
      <c r="Z1502" t="s">
        <v>94</v>
      </c>
      <c r="AA1502" s="9">
        <f>Table1[[#This Row],[Date]]</f>
        <v>46427</v>
      </c>
    </row>
    <row r="1503" spans="1:27" x14ac:dyDescent="0.25">
      <c r="A1503" t="s">
        <v>3089</v>
      </c>
      <c r="B1503" s="1">
        <v>46428</v>
      </c>
      <c r="C1503" t="s">
        <v>103</v>
      </c>
      <c r="D1503" t="s">
        <v>3090</v>
      </c>
      <c r="E1503" t="s">
        <v>91</v>
      </c>
      <c r="F1503">
        <v>37</v>
      </c>
      <c r="G1503" t="s">
        <v>30</v>
      </c>
      <c r="H1503" t="s">
        <v>4088</v>
      </c>
      <c r="I1503" t="s">
        <v>49</v>
      </c>
      <c r="J1503" t="s">
        <v>33</v>
      </c>
      <c r="K1503" t="s">
        <v>118</v>
      </c>
      <c r="L1503">
        <v>10</v>
      </c>
      <c r="M1503">
        <v>4</v>
      </c>
      <c r="N1503" t="s">
        <v>80</v>
      </c>
      <c r="O1503" t="s">
        <v>36</v>
      </c>
      <c r="P1503" t="s">
        <v>63</v>
      </c>
      <c r="Q1503">
        <v>35110.79</v>
      </c>
      <c r="R1503">
        <v>4309.55</v>
      </c>
      <c r="S1503">
        <v>2.1</v>
      </c>
      <c r="T1503" t="s">
        <v>64</v>
      </c>
      <c r="U1503" t="s">
        <v>93</v>
      </c>
      <c r="V1503" t="s">
        <v>55</v>
      </c>
      <c r="W1503" t="s">
        <v>56</v>
      </c>
      <c r="X1503" t="s">
        <v>42</v>
      </c>
      <c r="Y1503" t="s">
        <v>113</v>
      </c>
      <c r="Z1503" t="s">
        <v>4089</v>
      </c>
      <c r="AA1503" s="9">
        <f>Table1[[#This Row],[Date]]</f>
        <v>46428</v>
      </c>
    </row>
    <row r="1504" spans="1:27" x14ac:dyDescent="0.25">
      <c r="A1504" t="s">
        <v>3091</v>
      </c>
      <c r="B1504" s="1">
        <v>46429</v>
      </c>
      <c r="C1504" t="s">
        <v>103</v>
      </c>
      <c r="D1504" t="s">
        <v>3092</v>
      </c>
      <c r="E1504" t="s">
        <v>47</v>
      </c>
      <c r="F1504">
        <v>67</v>
      </c>
      <c r="G1504" t="s">
        <v>62</v>
      </c>
      <c r="H1504" t="s">
        <v>4087</v>
      </c>
      <c r="I1504" t="s">
        <v>32</v>
      </c>
      <c r="J1504" t="s">
        <v>33</v>
      </c>
      <c r="K1504" t="s">
        <v>71</v>
      </c>
      <c r="L1504">
        <v>12</v>
      </c>
      <c r="M1504">
        <v>4</v>
      </c>
      <c r="N1504" t="s">
        <v>72</v>
      </c>
      <c r="O1504" t="s">
        <v>52</v>
      </c>
      <c r="P1504" t="s">
        <v>63</v>
      </c>
      <c r="Q1504">
        <v>25633.01</v>
      </c>
      <c r="R1504">
        <v>1654.26</v>
      </c>
      <c r="S1504">
        <v>3.7</v>
      </c>
      <c r="T1504" t="s">
        <v>97</v>
      </c>
      <c r="U1504" t="s">
        <v>87</v>
      </c>
      <c r="V1504" t="s">
        <v>40</v>
      </c>
      <c r="W1504" t="s">
        <v>41</v>
      </c>
      <c r="X1504" t="s">
        <v>57</v>
      </c>
      <c r="Y1504" t="s">
        <v>4089</v>
      </c>
      <c r="Z1504" t="s">
        <v>76</v>
      </c>
      <c r="AA1504" s="9">
        <f>Table1[[#This Row],[Date]]</f>
        <v>46429</v>
      </c>
    </row>
    <row r="1505" spans="1:27" x14ac:dyDescent="0.25">
      <c r="A1505" t="s">
        <v>3093</v>
      </c>
      <c r="B1505" s="1">
        <v>46430</v>
      </c>
      <c r="C1505" t="s">
        <v>27</v>
      </c>
      <c r="D1505" t="s">
        <v>3094</v>
      </c>
      <c r="E1505" t="s">
        <v>69</v>
      </c>
      <c r="F1505">
        <v>55</v>
      </c>
      <c r="G1505" t="s">
        <v>30</v>
      </c>
      <c r="H1505" t="s">
        <v>4087</v>
      </c>
      <c r="I1505" t="s">
        <v>32</v>
      </c>
      <c r="J1505" t="s">
        <v>33</v>
      </c>
      <c r="K1505" t="s">
        <v>71</v>
      </c>
      <c r="L1505">
        <v>13</v>
      </c>
      <c r="M1505">
        <v>4</v>
      </c>
      <c r="N1505" t="s">
        <v>35</v>
      </c>
      <c r="O1505" t="s">
        <v>73</v>
      </c>
      <c r="P1505" t="s">
        <v>63</v>
      </c>
      <c r="Q1505">
        <v>34349.07</v>
      </c>
      <c r="R1505">
        <v>1296.83</v>
      </c>
      <c r="S1505">
        <v>4.9000000000000004</v>
      </c>
      <c r="T1505" t="s">
        <v>38</v>
      </c>
      <c r="U1505" t="s">
        <v>39</v>
      </c>
      <c r="V1505" t="s">
        <v>74</v>
      </c>
      <c r="W1505" t="s">
        <v>101</v>
      </c>
      <c r="X1505" t="s">
        <v>57</v>
      </c>
      <c r="Y1505" t="s">
        <v>75</v>
      </c>
      <c r="Z1505" t="s">
        <v>84</v>
      </c>
      <c r="AA1505" s="9">
        <f>Table1[[#This Row],[Date]]</f>
        <v>46430</v>
      </c>
    </row>
    <row r="1506" spans="1:27" x14ac:dyDescent="0.25">
      <c r="A1506" t="s">
        <v>3095</v>
      </c>
      <c r="B1506" s="1">
        <v>46431</v>
      </c>
      <c r="C1506" t="s">
        <v>27</v>
      </c>
      <c r="D1506" t="s">
        <v>3096</v>
      </c>
      <c r="E1506" t="s">
        <v>47</v>
      </c>
      <c r="F1506">
        <v>41</v>
      </c>
      <c r="G1506" t="s">
        <v>30</v>
      </c>
      <c r="H1506" t="s">
        <v>79</v>
      </c>
      <c r="I1506" t="s">
        <v>49</v>
      </c>
      <c r="J1506" t="s">
        <v>33</v>
      </c>
      <c r="K1506" t="s">
        <v>34</v>
      </c>
      <c r="L1506">
        <v>11</v>
      </c>
      <c r="M1506">
        <v>1</v>
      </c>
      <c r="N1506" t="s">
        <v>51</v>
      </c>
      <c r="O1506" t="s">
        <v>52</v>
      </c>
      <c r="P1506" t="s">
        <v>82</v>
      </c>
      <c r="Q1506">
        <v>6750.46</v>
      </c>
      <c r="R1506">
        <v>3716.58</v>
      </c>
      <c r="S1506">
        <v>3.5</v>
      </c>
      <c r="T1506" t="s">
        <v>92</v>
      </c>
      <c r="U1506" t="s">
        <v>39</v>
      </c>
      <c r="V1506" t="s">
        <v>74</v>
      </c>
      <c r="W1506" t="s">
        <v>101</v>
      </c>
      <c r="X1506" t="s">
        <v>57</v>
      </c>
      <c r="Y1506" t="s">
        <v>4089</v>
      </c>
      <c r="Z1506" t="s">
        <v>76</v>
      </c>
      <c r="AA1506" s="9">
        <f>Table1[[#This Row],[Date]]</f>
        <v>46431</v>
      </c>
    </row>
    <row r="1507" spans="1:27" x14ac:dyDescent="0.25">
      <c r="A1507" t="s">
        <v>3097</v>
      </c>
      <c r="B1507" s="1">
        <v>46432</v>
      </c>
      <c r="C1507" t="s">
        <v>27</v>
      </c>
      <c r="D1507" t="s">
        <v>3098</v>
      </c>
      <c r="E1507" t="s">
        <v>47</v>
      </c>
      <c r="F1507">
        <v>27</v>
      </c>
      <c r="G1507" t="s">
        <v>70</v>
      </c>
      <c r="H1507" t="s">
        <v>79</v>
      </c>
      <c r="I1507" t="s">
        <v>49</v>
      </c>
      <c r="J1507" t="s">
        <v>33</v>
      </c>
      <c r="K1507" t="s">
        <v>34</v>
      </c>
      <c r="L1507">
        <v>12</v>
      </c>
      <c r="M1507">
        <v>5</v>
      </c>
      <c r="N1507" t="s">
        <v>72</v>
      </c>
      <c r="O1507" t="s">
        <v>81</v>
      </c>
      <c r="P1507" t="s">
        <v>63</v>
      </c>
      <c r="Q1507">
        <v>43022.9</v>
      </c>
      <c r="R1507">
        <v>1798.82</v>
      </c>
      <c r="S1507">
        <v>4.5</v>
      </c>
      <c r="T1507" t="s">
        <v>38</v>
      </c>
      <c r="U1507" t="s">
        <v>65</v>
      </c>
      <c r="V1507" t="s">
        <v>55</v>
      </c>
      <c r="W1507" t="s">
        <v>56</v>
      </c>
      <c r="X1507" t="s">
        <v>42</v>
      </c>
      <c r="Y1507" t="s">
        <v>113</v>
      </c>
      <c r="Z1507" t="s">
        <v>4089</v>
      </c>
      <c r="AA1507" s="9">
        <f>Table1[[#This Row],[Date]]</f>
        <v>46432</v>
      </c>
    </row>
    <row r="1508" spans="1:27" x14ac:dyDescent="0.25">
      <c r="A1508" t="s">
        <v>3099</v>
      </c>
      <c r="B1508" s="1">
        <v>46433</v>
      </c>
      <c r="C1508" t="s">
        <v>45</v>
      </c>
      <c r="D1508" t="s">
        <v>3100</v>
      </c>
      <c r="E1508" t="s">
        <v>47</v>
      </c>
      <c r="F1508">
        <v>49</v>
      </c>
      <c r="G1508" t="s">
        <v>70</v>
      </c>
      <c r="H1508" t="s">
        <v>4087</v>
      </c>
      <c r="I1508" t="s">
        <v>32</v>
      </c>
      <c r="J1508" t="s">
        <v>33</v>
      </c>
      <c r="K1508" t="s">
        <v>71</v>
      </c>
      <c r="L1508">
        <v>5</v>
      </c>
      <c r="M1508">
        <v>1</v>
      </c>
      <c r="N1508" t="s">
        <v>72</v>
      </c>
      <c r="O1508" t="s">
        <v>73</v>
      </c>
      <c r="P1508" t="s">
        <v>82</v>
      </c>
      <c r="Q1508">
        <v>5610.72</v>
      </c>
      <c r="R1508">
        <v>4234.99</v>
      </c>
      <c r="S1508">
        <v>2.2999999999999998</v>
      </c>
      <c r="T1508" t="s">
        <v>64</v>
      </c>
      <c r="U1508" t="s">
        <v>87</v>
      </c>
      <c r="V1508" t="s">
        <v>55</v>
      </c>
      <c r="W1508" t="s">
        <v>41</v>
      </c>
      <c r="X1508" t="s">
        <v>42</v>
      </c>
      <c r="Y1508" t="s">
        <v>113</v>
      </c>
      <c r="Z1508" t="s">
        <v>4089</v>
      </c>
      <c r="AA1508" s="9">
        <f>Table1[[#This Row],[Date]]</f>
        <v>46433</v>
      </c>
    </row>
    <row r="1509" spans="1:27" x14ac:dyDescent="0.25">
      <c r="A1509" t="s">
        <v>3101</v>
      </c>
      <c r="B1509" s="1">
        <v>46434</v>
      </c>
      <c r="C1509" t="s">
        <v>103</v>
      </c>
      <c r="D1509" t="s">
        <v>3102</v>
      </c>
      <c r="E1509" t="s">
        <v>47</v>
      </c>
      <c r="F1509">
        <v>69</v>
      </c>
      <c r="G1509" t="s">
        <v>62</v>
      </c>
      <c r="H1509" t="s">
        <v>31</v>
      </c>
      <c r="I1509" t="s">
        <v>32</v>
      </c>
      <c r="J1509" t="s">
        <v>33</v>
      </c>
      <c r="K1509" t="s">
        <v>100</v>
      </c>
      <c r="L1509">
        <v>2</v>
      </c>
      <c r="M1509">
        <v>1</v>
      </c>
      <c r="N1509" t="s">
        <v>51</v>
      </c>
      <c r="O1509" t="s">
        <v>52</v>
      </c>
      <c r="P1509" t="s">
        <v>37</v>
      </c>
      <c r="Q1509">
        <v>9990.85</v>
      </c>
      <c r="R1509">
        <v>1639.44</v>
      </c>
      <c r="S1509">
        <v>2.6</v>
      </c>
      <c r="T1509" t="s">
        <v>64</v>
      </c>
      <c r="U1509" t="s">
        <v>39</v>
      </c>
      <c r="V1509" t="s">
        <v>40</v>
      </c>
      <c r="W1509" t="s">
        <v>101</v>
      </c>
      <c r="X1509" t="s">
        <v>42</v>
      </c>
      <c r="Y1509" t="s">
        <v>66</v>
      </c>
      <c r="Z1509" t="s">
        <v>88</v>
      </c>
      <c r="AA1509" s="9">
        <f>Table1[[#This Row],[Date]]</f>
        <v>46434</v>
      </c>
    </row>
    <row r="1510" spans="1:27" x14ac:dyDescent="0.25">
      <c r="A1510" t="s">
        <v>3103</v>
      </c>
      <c r="B1510" s="1">
        <v>46435</v>
      </c>
      <c r="C1510" t="s">
        <v>45</v>
      </c>
      <c r="D1510" t="s">
        <v>3104</v>
      </c>
      <c r="E1510" t="s">
        <v>91</v>
      </c>
      <c r="F1510">
        <v>32</v>
      </c>
      <c r="G1510" t="s">
        <v>62</v>
      </c>
      <c r="H1510" t="s">
        <v>31</v>
      </c>
      <c r="I1510" t="s">
        <v>32</v>
      </c>
      <c r="J1510" t="s">
        <v>33</v>
      </c>
      <c r="K1510" t="s">
        <v>100</v>
      </c>
      <c r="L1510">
        <v>11</v>
      </c>
      <c r="M1510">
        <v>4</v>
      </c>
      <c r="N1510" t="s">
        <v>80</v>
      </c>
      <c r="O1510" t="s">
        <v>36</v>
      </c>
      <c r="P1510" t="s">
        <v>63</v>
      </c>
      <c r="Q1510">
        <v>30109.119999999999</v>
      </c>
      <c r="R1510">
        <v>3509.72</v>
      </c>
      <c r="S1510">
        <v>4.5999999999999996</v>
      </c>
      <c r="T1510" t="s">
        <v>97</v>
      </c>
      <c r="U1510" t="s">
        <v>39</v>
      </c>
      <c r="V1510" t="s">
        <v>83</v>
      </c>
      <c r="W1510" t="s">
        <v>101</v>
      </c>
      <c r="X1510" t="s">
        <v>42</v>
      </c>
      <c r="Y1510" t="s">
        <v>4089</v>
      </c>
      <c r="Z1510" t="s">
        <v>4089</v>
      </c>
      <c r="AA1510" s="9">
        <f>Table1[[#This Row],[Date]]</f>
        <v>46435</v>
      </c>
    </row>
    <row r="1511" spans="1:27" x14ac:dyDescent="0.25">
      <c r="A1511" t="s">
        <v>3105</v>
      </c>
      <c r="B1511" s="1">
        <v>46436</v>
      </c>
      <c r="C1511" t="s">
        <v>45</v>
      </c>
      <c r="D1511" t="s">
        <v>3106</v>
      </c>
      <c r="E1511" t="s">
        <v>29</v>
      </c>
      <c r="F1511">
        <v>54</v>
      </c>
      <c r="G1511" t="s">
        <v>30</v>
      </c>
      <c r="H1511" t="s">
        <v>48</v>
      </c>
      <c r="I1511" t="s">
        <v>49</v>
      </c>
      <c r="J1511" t="s">
        <v>33</v>
      </c>
      <c r="K1511" t="s">
        <v>50</v>
      </c>
      <c r="L1511">
        <v>6</v>
      </c>
      <c r="M1511">
        <v>3</v>
      </c>
      <c r="N1511" t="s">
        <v>72</v>
      </c>
      <c r="O1511" t="s">
        <v>52</v>
      </c>
      <c r="P1511" t="s">
        <v>53</v>
      </c>
      <c r="Q1511">
        <v>37752.339999999997</v>
      </c>
      <c r="R1511">
        <v>225.55</v>
      </c>
      <c r="S1511">
        <v>4</v>
      </c>
      <c r="T1511" t="s">
        <v>92</v>
      </c>
      <c r="U1511" t="s">
        <v>65</v>
      </c>
      <c r="V1511" t="s">
        <v>74</v>
      </c>
      <c r="W1511" t="s">
        <v>101</v>
      </c>
      <c r="X1511" t="s">
        <v>42</v>
      </c>
      <c r="Y1511" t="s">
        <v>43</v>
      </c>
      <c r="Z1511" t="s">
        <v>88</v>
      </c>
      <c r="AA1511" s="9">
        <f>Table1[[#This Row],[Date]]</f>
        <v>46436</v>
      </c>
    </row>
    <row r="1512" spans="1:27" x14ac:dyDescent="0.25">
      <c r="A1512" t="s">
        <v>3107</v>
      </c>
      <c r="B1512" s="1">
        <v>46437</v>
      </c>
      <c r="C1512" t="s">
        <v>27</v>
      </c>
      <c r="D1512" t="s">
        <v>3108</v>
      </c>
      <c r="E1512" t="s">
        <v>61</v>
      </c>
      <c r="F1512">
        <v>37</v>
      </c>
      <c r="G1512" t="s">
        <v>70</v>
      </c>
      <c r="H1512" t="s">
        <v>79</v>
      </c>
      <c r="I1512" t="s">
        <v>49</v>
      </c>
      <c r="J1512" t="s">
        <v>33</v>
      </c>
      <c r="K1512" t="s">
        <v>34</v>
      </c>
      <c r="L1512">
        <v>2</v>
      </c>
      <c r="M1512">
        <v>3</v>
      </c>
      <c r="N1512" t="s">
        <v>51</v>
      </c>
      <c r="O1512" t="s">
        <v>73</v>
      </c>
      <c r="P1512" t="s">
        <v>53</v>
      </c>
      <c r="Q1512">
        <v>6583.82</v>
      </c>
      <c r="R1512">
        <v>1927.81</v>
      </c>
      <c r="S1512">
        <v>4.9000000000000004</v>
      </c>
      <c r="T1512" t="s">
        <v>38</v>
      </c>
      <c r="U1512" t="s">
        <v>65</v>
      </c>
      <c r="V1512" t="s">
        <v>83</v>
      </c>
      <c r="W1512" t="s">
        <v>101</v>
      </c>
      <c r="X1512" t="s">
        <v>57</v>
      </c>
      <c r="Y1512" t="s">
        <v>75</v>
      </c>
      <c r="Z1512" t="s">
        <v>4089</v>
      </c>
      <c r="AA1512" s="9">
        <f>Table1[[#This Row],[Date]]</f>
        <v>46437</v>
      </c>
    </row>
    <row r="1513" spans="1:27" x14ac:dyDescent="0.25">
      <c r="A1513" t="s">
        <v>3109</v>
      </c>
      <c r="B1513" s="1">
        <v>46438</v>
      </c>
      <c r="C1513" t="s">
        <v>27</v>
      </c>
      <c r="D1513" t="s">
        <v>3110</v>
      </c>
      <c r="E1513" t="s">
        <v>47</v>
      </c>
      <c r="F1513">
        <v>20</v>
      </c>
      <c r="G1513" t="s">
        <v>62</v>
      </c>
      <c r="H1513" t="s">
        <v>48</v>
      </c>
      <c r="I1513" t="s">
        <v>49</v>
      </c>
      <c r="J1513" t="s">
        <v>33</v>
      </c>
      <c r="K1513" t="s">
        <v>50</v>
      </c>
      <c r="L1513">
        <v>7</v>
      </c>
      <c r="M1513">
        <v>3</v>
      </c>
      <c r="N1513" t="s">
        <v>35</v>
      </c>
      <c r="O1513" t="s">
        <v>73</v>
      </c>
      <c r="P1513" t="s">
        <v>82</v>
      </c>
      <c r="Q1513">
        <v>46275.95</v>
      </c>
      <c r="R1513">
        <v>1716.15</v>
      </c>
      <c r="S1513">
        <v>4.0999999999999996</v>
      </c>
      <c r="T1513" t="s">
        <v>92</v>
      </c>
      <c r="U1513" t="s">
        <v>65</v>
      </c>
      <c r="V1513" t="s">
        <v>55</v>
      </c>
      <c r="W1513" t="s">
        <v>41</v>
      </c>
      <c r="X1513" t="s">
        <v>57</v>
      </c>
      <c r="Y1513" t="s">
        <v>4089</v>
      </c>
      <c r="Z1513" t="s">
        <v>88</v>
      </c>
      <c r="AA1513" s="9">
        <f>Table1[[#This Row],[Date]]</f>
        <v>46438</v>
      </c>
    </row>
    <row r="1514" spans="1:27" x14ac:dyDescent="0.25">
      <c r="A1514" t="s">
        <v>3111</v>
      </c>
      <c r="B1514" s="1">
        <v>46439</v>
      </c>
      <c r="C1514" t="s">
        <v>59</v>
      </c>
      <c r="D1514" t="s">
        <v>3112</v>
      </c>
      <c r="E1514" t="s">
        <v>47</v>
      </c>
      <c r="F1514">
        <v>54</v>
      </c>
      <c r="G1514" t="s">
        <v>62</v>
      </c>
      <c r="H1514" t="s">
        <v>79</v>
      </c>
      <c r="I1514" t="s">
        <v>49</v>
      </c>
      <c r="J1514" t="s">
        <v>33</v>
      </c>
      <c r="K1514" t="s">
        <v>34</v>
      </c>
      <c r="L1514">
        <v>13</v>
      </c>
      <c r="M1514">
        <v>1</v>
      </c>
      <c r="N1514" t="s">
        <v>35</v>
      </c>
      <c r="O1514" t="s">
        <v>73</v>
      </c>
      <c r="P1514" t="s">
        <v>63</v>
      </c>
      <c r="Q1514">
        <v>48759.56</v>
      </c>
      <c r="R1514">
        <v>4083.39</v>
      </c>
      <c r="S1514">
        <v>2.8</v>
      </c>
      <c r="T1514" t="s">
        <v>97</v>
      </c>
      <c r="U1514" t="s">
        <v>87</v>
      </c>
      <c r="V1514" t="s">
        <v>74</v>
      </c>
      <c r="W1514" t="s">
        <v>56</v>
      </c>
      <c r="X1514" t="s">
        <v>57</v>
      </c>
      <c r="Y1514" t="s">
        <v>113</v>
      </c>
      <c r="Z1514" t="s">
        <v>88</v>
      </c>
      <c r="AA1514" s="9">
        <f>Table1[[#This Row],[Date]]</f>
        <v>46439</v>
      </c>
    </row>
    <row r="1515" spans="1:27" x14ac:dyDescent="0.25">
      <c r="A1515" t="s">
        <v>3113</v>
      </c>
      <c r="B1515" s="1">
        <v>46440</v>
      </c>
      <c r="C1515" t="s">
        <v>59</v>
      </c>
      <c r="D1515" t="s">
        <v>3114</v>
      </c>
      <c r="E1515" t="s">
        <v>47</v>
      </c>
      <c r="F1515">
        <v>57</v>
      </c>
      <c r="G1515" t="s">
        <v>62</v>
      </c>
      <c r="H1515" t="s">
        <v>4087</v>
      </c>
      <c r="I1515" t="s">
        <v>32</v>
      </c>
      <c r="J1515" t="s">
        <v>33</v>
      </c>
      <c r="K1515" t="s">
        <v>71</v>
      </c>
      <c r="L1515">
        <v>11</v>
      </c>
      <c r="M1515">
        <v>4</v>
      </c>
      <c r="N1515" t="s">
        <v>51</v>
      </c>
      <c r="O1515" t="s">
        <v>73</v>
      </c>
      <c r="P1515" t="s">
        <v>53</v>
      </c>
      <c r="Q1515">
        <v>31479.66</v>
      </c>
      <c r="R1515">
        <v>4835.28</v>
      </c>
      <c r="S1515">
        <v>3.1</v>
      </c>
      <c r="T1515" t="s">
        <v>97</v>
      </c>
      <c r="U1515" t="s">
        <v>93</v>
      </c>
      <c r="V1515" t="s">
        <v>83</v>
      </c>
      <c r="W1515" t="s">
        <v>41</v>
      </c>
      <c r="X1515" t="s">
        <v>57</v>
      </c>
      <c r="Y1515" t="s">
        <v>66</v>
      </c>
      <c r="Z1515" t="s">
        <v>76</v>
      </c>
      <c r="AA1515" s="9">
        <f>Table1[[#This Row],[Date]]</f>
        <v>46440</v>
      </c>
    </row>
    <row r="1516" spans="1:27" x14ac:dyDescent="0.25">
      <c r="A1516" t="s">
        <v>3115</v>
      </c>
      <c r="B1516" s="1">
        <v>46441</v>
      </c>
      <c r="C1516" t="s">
        <v>45</v>
      </c>
      <c r="D1516" t="s">
        <v>3116</v>
      </c>
      <c r="E1516" t="s">
        <v>29</v>
      </c>
      <c r="F1516">
        <v>25</v>
      </c>
      <c r="G1516" t="s">
        <v>30</v>
      </c>
      <c r="H1516" t="s">
        <v>31</v>
      </c>
      <c r="I1516" t="s">
        <v>32</v>
      </c>
      <c r="J1516" t="s">
        <v>33</v>
      </c>
      <c r="K1516" t="s">
        <v>100</v>
      </c>
      <c r="L1516">
        <v>11</v>
      </c>
      <c r="M1516">
        <v>3</v>
      </c>
      <c r="N1516" t="s">
        <v>72</v>
      </c>
      <c r="O1516" t="s">
        <v>52</v>
      </c>
      <c r="P1516" t="s">
        <v>37</v>
      </c>
      <c r="Q1516">
        <v>25618.44</v>
      </c>
      <c r="R1516">
        <v>2304.41</v>
      </c>
      <c r="S1516">
        <v>4.5999999999999996</v>
      </c>
      <c r="T1516" t="s">
        <v>38</v>
      </c>
      <c r="U1516" t="s">
        <v>87</v>
      </c>
      <c r="V1516" t="s">
        <v>40</v>
      </c>
      <c r="W1516" t="s">
        <v>56</v>
      </c>
      <c r="X1516" t="s">
        <v>57</v>
      </c>
      <c r="Y1516" t="s">
        <v>75</v>
      </c>
      <c r="Z1516" t="s">
        <v>88</v>
      </c>
      <c r="AA1516" s="9">
        <f>Table1[[#This Row],[Date]]</f>
        <v>46441</v>
      </c>
    </row>
    <row r="1517" spans="1:27" x14ac:dyDescent="0.25">
      <c r="A1517" t="s">
        <v>3117</v>
      </c>
      <c r="B1517" s="1">
        <v>46442</v>
      </c>
      <c r="C1517" t="s">
        <v>103</v>
      </c>
      <c r="D1517" t="s">
        <v>3118</v>
      </c>
      <c r="E1517" t="s">
        <v>69</v>
      </c>
      <c r="F1517">
        <v>57</v>
      </c>
      <c r="G1517" t="s">
        <v>70</v>
      </c>
      <c r="H1517" t="s">
        <v>31</v>
      </c>
      <c r="I1517" t="s">
        <v>32</v>
      </c>
      <c r="J1517" t="s">
        <v>33</v>
      </c>
      <c r="K1517" t="s">
        <v>100</v>
      </c>
      <c r="L1517">
        <v>8</v>
      </c>
      <c r="M1517">
        <v>2</v>
      </c>
      <c r="N1517" t="s">
        <v>51</v>
      </c>
      <c r="O1517" t="s">
        <v>36</v>
      </c>
      <c r="P1517" t="s">
        <v>63</v>
      </c>
      <c r="Q1517">
        <v>37845.56</v>
      </c>
      <c r="R1517">
        <v>4124.18</v>
      </c>
      <c r="S1517">
        <v>3.2</v>
      </c>
      <c r="T1517" t="s">
        <v>64</v>
      </c>
      <c r="U1517" t="s">
        <v>65</v>
      </c>
      <c r="V1517" t="s">
        <v>40</v>
      </c>
      <c r="W1517" t="s">
        <v>101</v>
      </c>
      <c r="X1517" t="s">
        <v>57</v>
      </c>
      <c r="Y1517" t="s">
        <v>75</v>
      </c>
      <c r="Z1517" t="s">
        <v>94</v>
      </c>
      <c r="AA1517" s="9">
        <f>Table1[[#This Row],[Date]]</f>
        <v>46442</v>
      </c>
    </row>
    <row r="1518" spans="1:27" x14ac:dyDescent="0.25">
      <c r="A1518" t="s">
        <v>3119</v>
      </c>
      <c r="B1518" s="1">
        <v>46443</v>
      </c>
      <c r="C1518" t="s">
        <v>27</v>
      </c>
      <c r="D1518" t="s">
        <v>3120</v>
      </c>
      <c r="E1518" t="s">
        <v>69</v>
      </c>
      <c r="F1518">
        <v>61</v>
      </c>
      <c r="G1518" t="s">
        <v>62</v>
      </c>
      <c r="H1518" t="s">
        <v>4087</v>
      </c>
      <c r="I1518" t="s">
        <v>32</v>
      </c>
      <c r="J1518" t="s">
        <v>33</v>
      </c>
      <c r="K1518" t="s">
        <v>71</v>
      </c>
      <c r="L1518">
        <v>2</v>
      </c>
      <c r="M1518">
        <v>2</v>
      </c>
      <c r="N1518" t="s">
        <v>51</v>
      </c>
      <c r="O1518" t="s">
        <v>36</v>
      </c>
      <c r="P1518" t="s">
        <v>37</v>
      </c>
      <c r="Q1518">
        <v>18432.8</v>
      </c>
      <c r="R1518">
        <v>3498.47</v>
      </c>
      <c r="S1518">
        <v>2</v>
      </c>
      <c r="T1518" t="s">
        <v>64</v>
      </c>
      <c r="U1518" t="s">
        <v>93</v>
      </c>
      <c r="V1518" t="s">
        <v>40</v>
      </c>
      <c r="W1518" t="s">
        <v>41</v>
      </c>
      <c r="X1518" t="s">
        <v>42</v>
      </c>
      <c r="Y1518" t="s">
        <v>66</v>
      </c>
      <c r="Z1518" t="s">
        <v>4089</v>
      </c>
      <c r="AA1518" s="9">
        <f>Table1[[#This Row],[Date]]</f>
        <v>46443</v>
      </c>
    </row>
    <row r="1519" spans="1:27" x14ac:dyDescent="0.25">
      <c r="A1519" t="s">
        <v>3121</v>
      </c>
      <c r="B1519" s="1">
        <v>46444</v>
      </c>
      <c r="C1519" t="s">
        <v>27</v>
      </c>
      <c r="D1519" t="s">
        <v>3122</v>
      </c>
      <c r="E1519" t="s">
        <v>91</v>
      </c>
      <c r="F1519">
        <v>40</v>
      </c>
      <c r="G1519" t="s">
        <v>70</v>
      </c>
      <c r="H1519" t="s">
        <v>48</v>
      </c>
      <c r="I1519" t="s">
        <v>49</v>
      </c>
      <c r="J1519" t="s">
        <v>33</v>
      </c>
      <c r="K1519" t="s">
        <v>50</v>
      </c>
      <c r="L1519">
        <v>11</v>
      </c>
      <c r="M1519">
        <v>2</v>
      </c>
      <c r="N1519" t="s">
        <v>72</v>
      </c>
      <c r="O1519" t="s">
        <v>73</v>
      </c>
      <c r="P1519" t="s">
        <v>53</v>
      </c>
      <c r="Q1519">
        <v>26183.43</v>
      </c>
      <c r="R1519">
        <v>4836.93</v>
      </c>
      <c r="S1519">
        <v>2.7</v>
      </c>
      <c r="T1519" t="s">
        <v>97</v>
      </c>
      <c r="U1519" t="s">
        <v>39</v>
      </c>
      <c r="V1519" t="s">
        <v>74</v>
      </c>
      <c r="W1519" t="s">
        <v>56</v>
      </c>
      <c r="X1519" t="s">
        <v>57</v>
      </c>
      <c r="Y1519" t="s">
        <v>113</v>
      </c>
      <c r="Z1519" t="s">
        <v>84</v>
      </c>
      <c r="AA1519" s="9">
        <f>Table1[[#This Row],[Date]]</f>
        <v>46444</v>
      </c>
    </row>
    <row r="1520" spans="1:27" x14ac:dyDescent="0.25">
      <c r="A1520" t="s">
        <v>3123</v>
      </c>
      <c r="B1520" s="1">
        <v>46445</v>
      </c>
      <c r="C1520" t="s">
        <v>45</v>
      </c>
      <c r="D1520" t="s">
        <v>3124</v>
      </c>
      <c r="E1520" t="s">
        <v>69</v>
      </c>
      <c r="F1520">
        <v>57</v>
      </c>
      <c r="G1520" t="s">
        <v>62</v>
      </c>
      <c r="H1520" t="s">
        <v>48</v>
      </c>
      <c r="I1520" t="s">
        <v>49</v>
      </c>
      <c r="J1520" t="s">
        <v>33</v>
      </c>
      <c r="K1520" t="s">
        <v>50</v>
      </c>
      <c r="L1520">
        <v>5</v>
      </c>
      <c r="M1520">
        <v>5</v>
      </c>
      <c r="N1520" t="s">
        <v>80</v>
      </c>
      <c r="O1520" t="s">
        <v>36</v>
      </c>
      <c r="P1520" t="s">
        <v>63</v>
      </c>
      <c r="Q1520">
        <v>46059.1</v>
      </c>
      <c r="R1520">
        <v>4055.54</v>
      </c>
      <c r="S1520">
        <v>3.1</v>
      </c>
      <c r="T1520" t="s">
        <v>64</v>
      </c>
      <c r="U1520" t="s">
        <v>87</v>
      </c>
      <c r="V1520" t="s">
        <v>74</v>
      </c>
      <c r="W1520" t="s">
        <v>56</v>
      </c>
      <c r="X1520" t="s">
        <v>42</v>
      </c>
      <c r="Y1520" t="s">
        <v>43</v>
      </c>
      <c r="Z1520" t="s">
        <v>4089</v>
      </c>
      <c r="AA1520" s="9">
        <f>Table1[[#This Row],[Date]]</f>
        <v>46445</v>
      </c>
    </row>
    <row r="1521" spans="1:27" x14ac:dyDescent="0.25">
      <c r="A1521" t="s">
        <v>3125</v>
      </c>
      <c r="B1521" s="1">
        <v>46446</v>
      </c>
      <c r="C1521" t="s">
        <v>59</v>
      </c>
      <c r="D1521" t="s">
        <v>3126</v>
      </c>
      <c r="E1521" t="s">
        <v>47</v>
      </c>
      <c r="F1521">
        <v>28</v>
      </c>
      <c r="G1521" t="s">
        <v>62</v>
      </c>
      <c r="H1521" t="s">
        <v>4088</v>
      </c>
      <c r="I1521" t="s">
        <v>49</v>
      </c>
      <c r="J1521" t="s">
        <v>33</v>
      </c>
      <c r="K1521" t="s">
        <v>118</v>
      </c>
      <c r="L1521">
        <v>10</v>
      </c>
      <c r="M1521">
        <v>4</v>
      </c>
      <c r="N1521" t="s">
        <v>80</v>
      </c>
      <c r="O1521" t="s">
        <v>52</v>
      </c>
      <c r="P1521" t="s">
        <v>82</v>
      </c>
      <c r="Q1521">
        <v>47915.8</v>
      </c>
      <c r="R1521">
        <v>387.39</v>
      </c>
      <c r="S1521">
        <v>1.4</v>
      </c>
      <c r="T1521" t="s">
        <v>54</v>
      </c>
      <c r="U1521" t="s">
        <v>65</v>
      </c>
      <c r="V1521" t="s">
        <v>74</v>
      </c>
      <c r="W1521" t="s">
        <v>101</v>
      </c>
      <c r="X1521" t="s">
        <v>42</v>
      </c>
      <c r="Y1521" t="s">
        <v>66</v>
      </c>
      <c r="Z1521" t="s">
        <v>76</v>
      </c>
      <c r="AA1521" s="9">
        <f>Table1[[#This Row],[Date]]</f>
        <v>46446</v>
      </c>
    </row>
    <row r="1522" spans="1:27" x14ac:dyDescent="0.25">
      <c r="A1522" t="s">
        <v>3127</v>
      </c>
      <c r="B1522" s="1">
        <v>46447</v>
      </c>
      <c r="C1522" t="s">
        <v>103</v>
      </c>
      <c r="D1522" t="s">
        <v>3128</v>
      </c>
      <c r="E1522" t="s">
        <v>47</v>
      </c>
      <c r="F1522">
        <v>63</v>
      </c>
      <c r="G1522" t="s">
        <v>70</v>
      </c>
      <c r="H1522" t="s">
        <v>79</v>
      </c>
      <c r="I1522" t="s">
        <v>49</v>
      </c>
      <c r="J1522" t="s">
        <v>33</v>
      </c>
      <c r="K1522" t="s">
        <v>34</v>
      </c>
      <c r="L1522">
        <v>14</v>
      </c>
      <c r="M1522">
        <v>1</v>
      </c>
      <c r="N1522" t="s">
        <v>35</v>
      </c>
      <c r="O1522" t="s">
        <v>36</v>
      </c>
      <c r="P1522" t="s">
        <v>53</v>
      </c>
      <c r="Q1522">
        <v>46572.25</v>
      </c>
      <c r="R1522">
        <v>3566.41</v>
      </c>
      <c r="S1522">
        <v>4</v>
      </c>
      <c r="T1522" t="s">
        <v>97</v>
      </c>
      <c r="U1522" t="s">
        <v>65</v>
      </c>
      <c r="V1522" t="s">
        <v>74</v>
      </c>
      <c r="W1522" t="s">
        <v>56</v>
      </c>
      <c r="X1522" t="s">
        <v>42</v>
      </c>
      <c r="Y1522" t="s">
        <v>43</v>
      </c>
      <c r="Z1522" t="s">
        <v>76</v>
      </c>
      <c r="AA1522" s="9">
        <f>Table1[[#This Row],[Date]]</f>
        <v>46447</v>
      </c>
    </row>
    <row r="1523" spans="1:27" x14ac:dyDescent="0.25">
      <c r="A1523" t="s">
        <v>3129</v>
      </c>
      <c r="B1523" s="1">
        <v>46448</v>
      </c>
      <c r="C1523" t="s">
        <v>59</v>
      </c>
      <c r="D1523" t="s">
        <v>3130</v>
      </c>
      <c r="E1523" t="s">
        <v>47</v>
      </c>
      <c r="F1523">
        <v>25</v>
      </c>
      <c r="G1523" t="s">
        <v>70</v>
      </c>
      <c r="H1523" t="s">
        <v>48</v>
      </c>
      <c r="I1523" t="s">
        <v>49</v>
      </c>
      <c r="J1523" t="s">
        <v>33</v>
      </c>
      <c r="K1523" t="s">
        <v>50</v>
      </c>
      <c r="L1523">
        <v>2</v>
      </c>
      <c r="M1523">
        <v>1</v>
      </c>
      <c r="N1523" t="s">
        <v>80</v>
      </c>
      <c r="O1523" t="s">
        <v>81</v>
      </c>
      <c r="P1523" t="s">
        <v>37</v>
      </c>
      <c r="Q1523">
        <v>15335.06</v>
      </c>
      <c r="R1523">
        <v>2677.5</v>
      </c>
      <c r="S1523">
        <v>1.4</v>
      </c>
      <c r="T1523" t="s">
        <v>54</v>
      </c>
      <c r="U1523" t="s">
        <v>93</v>
      </c>
      <c r="V1523" t="s">
        <v>74</v>
      </c>
      <c r="W1523" t="s">
        <v>56</v>
      </c>
      <c r="X1523" t="s">
        <v>42</v>
      </c>
      <c r="Y1523" t="s">
        <v>4089</v>
      </c>
      <c r="Z1523" t="s">
        <v>88</v>
      </c>
      <c r="AA1523" s="9">
        <f>Table1[[#This Row],[Date]]</f>
        <v>46448</v>
      </c>
    </row>
    <row r="1524" spans="1:27" x14ac:dyDescent="0.25">
      <c r="A1524" t="s">
        <v>3131</v>
      </c>
      <c r="B1524" s="1">
        <v>46449</v>
      </c>
      <c r="C1524" t="s">
        <v>59</v>
      </c>
      <c r="D1524" t="s">
        <v>3132</v>
      </c>
      <c r="E1524" t="s">
        <v>91</v>
      </c>
      <c r="F1524">
        <v>46</v>
      </c>
      <c r="G1524" t="s">
        <v>70</v>
      </c>
      <c r="H1524" t="s">
        <v>4087</v>
      </c>
      <c r="I1524" t="s">
        <v>32</v>
      </c>
      <c r="J1524" t="s">
        <v>33</v>
      </c>
      <c r="K1524" t="s">
        <v>71</v>
      </c>
      <c r="L1524">
        <v>10</v>
      </c>
      <c r="M1524">
        <v>4</v>
      </c>
      <c r="N1524" t="s">
        <v>51</v>
      </c>
      <c r="O1524" t="s">
        <v>36</v>
      </c>
      <c r="P1524" t="s">
        <v>63</v>
      </c>
      <c r="Q1524">
        <v>13926.04</v>
      </c>
      <c r="R1524">
        <v>82.18</v>
      </c>
      <c r="S1524">
        <v>2.6</v>
      </c>
      <c r="T1524" t="s">
        <v>97</v>
      </c>
      <c r="U1524" t="s">
        <v>87</v>
      </c>
      <c r="V1524" t="s">
        <v>83</v>
      </c>
      <c r="W1524" t="s">
        <v>56</v>
      </c>
      <c r="X1524" t="s">
        <v>57</v>
      </c>
      <c r="Y1524" t="s">
        <v>75</v>
      </c>
      <c r="Z1524" t="s">
        <v>76</v>
      </c>
      <c r="AA1524" s="9">
        <f>Table1[[#This Row],[Date]]</f>
        <v>46449</v>
      </c>
    </row>
    <row r="1525" spans="1:27" x14ac:dyDescent="0.25">
      <c r="A1525" t="s">
        <v>3133</v>
      </c>
      <c r="B1525" s="1">
        <v>46450</v>
      </c>
      <c r="C1525" t="s">
        <v>59</v>
      </c>
      <c r="D1525" t="s">
        <v>3134</v>
      </c>
      <c r="E1525" t="s">
        <v>47</v>
      </c>
      <c r="F1525">
        <v>47</v>
      </c>
      <c r="G1525" t="s">
        <v>30</v>
      </c>
      <c r="H1525" t="s">
        <v>48</v>
      </c>
      <c r="I1525" t="s">
        <v>49</v>
      </c>
      <c r="J1525" t="s">
        <v>33</v>
      </c>
      <c r="K1525" t="s">
        <v>50</v>
      </c>
      <c r="L1525">
        <v>9</v>
      </c>
      <c r="M1525">
        <v>5</v>
      </c>
      <c r="N1525" t="s">
        <v>72</v>
      </c>
      <c r="O1525" t="s">
        <v>73</v>
      </c>
      <c r="P1525" t="s">
        <v>37</v>
      </c>
      <c r="Q1525">
        <v>16990.23</v>
      </c>
      <c r="R1525">
        <v>1256.56</v>
      </c>
      <c r="S1525">
        <v>4.2</v>
      </c>
      <c r="T1525" t="s">
        <v>92</v>
      </c>
      <c r="U1525" t="s">
        <v>39</v>
      </c>
      <c r="V1525" t="s">
        <v>83</v>
      </c>
      <c r="W1525" t="s">
        <v>101</v>
      </c>
      <c r="X1525" t="s">
        <v>57</v>
      </c>
      <c r="Y1525" t="s">
        <v>113</v>
      </c>
      <c r="Z1525" t="s">
        <v>76</v>
      </c>
      <c r="AA1525" s="9">
        <f>Table1[[#This Row],[Date]]</f>
        <v>46450</v>
      </c>
    </row>
    <row r="1526" spans="1:27" x14ac:dyDescent="0.25">
      <c r="A1526" t="s">
        <v>3135</v>
      </c>
      <c r="B1526" s="1">
        <v>46451</v>
      </c>
      <c r="C1526" t="s">
        <v>59</v>
      </c>
      <c r="D1526" t="s">
        <v>3136</v>
      </c>
      <c r="E1526" t="s">
        <v>69</v>
      </c>
      <c r="F1526">
        <v>27</v>
      </c>
      <c r="G1526" t="s">
        <v>62</v>
      </c>
      <c r="H1526" t="s">
        <v>31</v>
      </c>
      <c r="I1526" t="s">
        <v>32</v>
      </c>
      <c r="J1526" t="s">
        <v>33</v>
      </c>
      <c r="K1526" t="s">
        <v>100</v>
      </c>
      <c r="L1526">
        <v>6</v>
      </c>
      <c r="M1526">
        <v>4</v>
      </c>
      <c r="N1526" t="s">
        <v>35</v>
      </c>
      <c r="O1526" t="s">
        <v>36</v>
      </c>
      <c r="P1526" t="s">
        <v>37</v>
      </c>
      <c r="Q1526">
        <v>23741.62</v>
      </c>
      <c r="R1526">
        <v>4608.78</v>
      </c>
      <c r="S1526">
        <v>2.9</v>
      </c>
      <c r="T1526" t="s">
        <v>64</v>
      </c>
      <c r="U1526" t="s">
        <v>39</v>
      </c>
      <c r="V1526" t="s">
        <v>40</v>
      </c>
      <c r="W1526" t="s">
        <v>41</v>
      </c>
      <c r="X1526" t="s">
        <v>42</v>
      </c>
      <c r="Y1526" t="s">
        <v>43</v>
      </c>
      <c r="Z1526" t="s">
        <v>4089</v>
      </c>
      <c r="AA1526" s="9">
        <f>Table1[[#This Row],[Date]]</f>
        <v>46451</v>
      </c>
    </row>
    <row r="1527" spans="1:27" x14ac:dyDescent="0.25">
      <c r="A1527" t="s">
        <v>3137</v>
      </c>
      <c r="B1527" s="1">
        <v>46452</v>
      </c>
      <c r="C1527" t="s">
        <v>27</v>
      </c>
      <c r="D1527" t="s">
        <v>3138</v>
      </c>
      <c r="E1527" t="s">
        <v>29</v>
      </c>
      <c r="F1527">
        <v>56</v>
      </c>
      <c r="G1527" t="s">
        <v>30</v>
      </c>
      <c r="H1527" t="s">
        <v>79</v>
      </c>
      <c r="I1527" t="s">
        <v>49</v>
      </c>
      <c r="J1527" t="s">
        <v>33</v>
      </c>
      <c r="K1527" t="s">
        <v>34</v>
      </c>
      <c r="L1527">
        <v>7</v>
      </c>
      <c r="M1527">
        <v>5</v>
      </c>
      <c r="N1527" t="s">
        <v>80</v>
      </c>
      <c r="O1527" t="s">
        <v>36</v>
      </c>
      <c r="P1527" t="s">
        <v>82</v>
      </c>
      <c r="Q1527">
        <v>17765.87</v>
      </c>
      <c r="R1527">
        <v>4630.3100000000004</v>
      </c>
      <c r="S1527">
        <v>4.4000000000000004</v>
      </c>
      <c r="T1527" t="s">
        <v>92</v>
      </c>
      <c r="U1527" t="s">
        <v>93</v>
      </c>
      <c r="V1527" t="s">
        <v>83</v>
      </c>
      <c r="W1527" t="s">
        <v>101</v>
      </c>
      <c r="X1527" t="s">
        <v>42</v>
      </c>
      <c r="Y1527" t="s">
        <v>113</v>
      </c>
      <c r="Z1527" t="s">
        <v>94</v>
      </c>
      <c r="AA1527" s="9">
        <f>Table1[[#This Row],[Date]]</f>
        <v>46452</v>
      </c>
    </row>
    <row r="1528" spans="1:27" x14ac:dyDescent="0.25">
      <c r="A1528" t="s">
        <v>3139</v>
      </c>
      <c r="B1528" s="1">
        <v>46453</v>
      </c>
      <c r="C1528" t="s">
        <v>27</v>
      </c>
      <c r="D1528" t="s">
        <v>3140</v>
      </c>
      <c r="E1528" t="s">
        <v>29</v>
      </c>
      <c r="F1528">
        <v>45</v>
      </c>
      <c r="G1528" t="s">
        <v>70</v>
      </c>
      <c r="H1528" t="s">
        <v>4088</v>
      </c>
      <c r="I1528" t="s">
        <v>49</v>
      </c>
      <c r="J1528" t="s">
        <v>33</v>
      </c>
      <c r="K1528" t="s">
        <v>118</v>
      </c>
      <c r="L1528">
        <v>8</v>
      </c>
      <c r="M1528">
        <v>3</v>
      </c>
      <c r="N1528" t="s">
        <v>51</v>
      </c>
      <c r="O1528" t="s">
        <v>36</v>
      </c>
      <c r="P1528" t="s">
        <v>82</v>
      </c>
      <c r="Q1528">
        <v>20588</v>
      </c>
      <c r="R1528">
        <v>3994.25</v>
      </c>
      <c r="S1528">
        <v>2.4</v>
      </c>
      <c r="T1528" t="s">
        <v>64</v>
      </c>
      <c r="U1528" t="s">
        <v>93</v>
      </c>
      <c r="V1528" t="s">
        <v>83</v>
      </c>
      <c r="W1528" t="s">
        <v>56</v>
      </c>
      <c r="X1528" t="s">
        <v>57</v>
      </c>
      <c r="Y1528" t="s">
        <v>4089</v>
      </c>
      <c r="Z1528" t="s">
        <v>94</v>
      </c>
      <c r="AA1528" s="9">
        <f>Table1[[#This Row],[Date]]</f>
        <v>46453</v>
      </c>
    </row>
    <row r="1529" spans="1:27" x14ac:dyDescent="0.25">
      <c r="A1529" t="s">
        <v>3141</v>
      </c>
      <c r="B1529" s="1">
        <v>46454</v>
      </c>
      <c r="C1529" t="s">
        <v>59</v>
      </c>
      <c r="D1529" t="s">
        <v>3142</v>
      </c>
      <c r="E1529" t="s">
        <v>61</v>
      </c>
      <c r="F1529">
        <v>66</v>
      </c>
      <c r="G1529" t="s">
        <v>62</v>
      </c>
      <c r="H1529" t="s">
        <v>79</v>
      </c>
      <c r="I1529" t="s">
        <v>49</v>
      </c>
      <c r="J1529" t="s">
        <v>33</v>
      </c>
      <c r="K1529" t="s">
        <v>34</v>
      </c>
      <c r="L1529">
        <v>5</v>
      </c>
      <c r="M1529">
        <v>3</v>
      </c>
      <c r="N1529" t="s">
        <v>35</v>
      </c>
      <c r="O1529" t="s">
        <v>36</v>
      </c>
      <c r="P1529" t="s">
        <v>53</v>
      </c>
      <c r="Q1529">
        <v>32169.94</v>
      </c>
      <c r="R1529">
        <v>4908.8999999999996</v>
      </c>
      <c r="S1529">
        <v>4.8</v>
      </c>
      <c r="T1529" t="s">
        <v>38</v>
      </c>
      <c r="U1529" t="s">
        <v>39</v>
      </c>
      <c r="V1529" t="s">
        <v>40</v>
      </c>
      <c r="W1529" t="s">
        <v>56</v>
      </c>
      <c r="X1529" t="s">
        <v>57</v>
      </c>
      <c r="Y1529" t="s">
        <v>43</v>
      </c>
      <c r="Z1529" t="s">
        <v>88</v>
      </c>
      <c r="AA1529" s="9">
        <f>Table1[[#This Row],[Date]]</f>
        <v>46454</v>
      </c>
    </row>
    <row r="1530" spans="1:27" x14ac:dyDescent="0.25">
      <c r="A1530" t="s">
        <v>3143</v>
      </c>
      <c r="B1530" s="1">
        <v>46455</v>
      </c>
      <c r="C1530" t="s">
        <v>103</v>
      </c>
      <c r="D1530" t="s">
        <v>3144</v>
      </c>
      <c r="E1530" t="s">
        <v>69</v>
      </c>
      <c r="F1530">
        <v>53</v>
      </c>
      <c r="G1530" t="s">
        <v>30</v>
      </c>
      <c r="H1530" t="s">
        <v>31</v>
      </c>
      <c r="I1530" t="s">
        <v>32</v>
      </c>
      <c r="J1530" t="s">
        <v>33</v>
      </c>
      <c r="K1530" t="s">
        <v>100</v>
      </c>
      <c r="L1530">
        <v>7</v>
      </c>
      <c r="M1530">
        <v>5</v>
      </c>
      <c r="N1530" t="s">
        <v>72</v>
      </c>
      <c r="O1530" t="s">
        <v>81</v>
      </c>
      <c r="P1530" t="s">
        <v>82</v>
      </c>
      <c r="Q1530">
        <v>38838.71</v>
      </c>
      <c r="R1530">
        <v>4032.73</v>
      </c>
      <c r="S1530">
        <v>1.8</v>
      </c>
      <c r="T1530" t="s">
        <v>97</v>
      </c>
      <c r="U1530" t="s">
        <v>93</v>
      </c>
      <c r="V1530" t="s">
        <v>40</v>
      </c>
      <c r="W1530" t="s">
        <v>41</v>
      </c>
      <c r="X1530" t="s">
        <v>57</v>
      </c>
      <c r="Y1530" t="s">
        <v>113</v>
      </c>
      <c r="Z1530" t="s">
        <v>76</v>
      </c>
      <c r="AA1530" s="9">
        <f>Table1[[#This Row],[Date]]</f>
        <v>46455</v>
      </c>
    </row>
    <row r="1531" spans="1:27" x14ac:dyDescent="0.25">
      <c r="A1531" t="s">
        <v>3145</v>
      </c>
      <c r="B1531" s="1">
        <v>46456</v>
      </c>
      <c r="C1531" t="s">
        <v>45</v>
      </c>
      <c r="D1531" t="s">
        <v>3146</v>
      </c>
      <c r="E1531" t="s">
        <v>47</v>
      </c>
      <c r="F1531">
        <v>30</v>
      </c>
      <c r="G1531" t="s">
        <v>62</v>
      </c>
      <c r="H1531" t="s">
        <v>31</v>
      </c>
      <c r="I1531" t="s">
        <v>32</v>
      </c>
      <c r="J1531" t="s">
        <v>33</v>
      </c>
      <c r="K1531" t="s">
        <v>100</v>
      </c>
      <c r="L1531">
        <v>8</v>
      </c>
      <c r="M1531">
        <v>4</v>
      </c>
      <c r="N1531" t="s">
        <v>80</v>
      </c>
      <c r="O1531" t="s">
        <v>52</v>
      </c>
      <c r="P1531" t="s">
        <v>82</v>
      </c>
      <c r="Q1531">
        <v>37571.24</v>
      </c>
      <c r="R1531">
        <v>51.02</v>
      </c>
      <c r="S1531">
        <v>1.2</v>
      </c>
      <c r="T1531" t="s">
        <v>54</v>
      </c>
      <c r="U1531" t="s">
        <v>93</v>
      </c>
      <c r="V1531" t="s">
        <v>55</v>
      </c>
      <c r="W1531" t="s">
        <v>56</v>
      </c>
      <c r="X1531" t="s">
        <v>42</v>
      </c>
      <c r="Y1531" t="s">
        <v>113</v>
      </c>
      <c r="Z1531" t="s">
        <v>76</v>
      </c>
      <c r="AA1531" s="9">
        <f>Table1[[#This Row],[Date]]</f>
        <v>46456</v>
      </c>
    </row>
    <row r="1532" spans="1:27" x14ac:dyDescent="0.25">
      <c r="A1532" t="s">
        <v>3147</v>
      </c>
      <c r="B1532" s="1">
        <v>46457</v>
      </c>
      <c r="C1532" t="s">
        <v>103</v>
      </c>
      <c r="D1532" t="s">
        <v>3148</v>
      </c>
      <c r="E1532" t="s">
        <v>29</v>
      </c>
      <c r="F1532">
        <v>49</v>
      </c>
      <c r="G1532" t="s">
        <v>30</v>
      </c>
      <c r="H1532" t="s">
        <v>31</v>
      </c>
      <c r="I1532" t="s">
        <v>32</v>
      </c>
      <c r="J1532" t="s">
        <v>33</v>
      </c>
      <c r="K1532" t="s">
        <v>100</v>
      </c>
      <c r="L1532">
        <v>12</v>
      </c>
      <c r="M1532">
        <v>3</v>
      </c>
      <c r="N1532" t="s">
        <v>51</v>
      </c>
      <c r="O1532" t="s">
        <v>73</v>
      </c>
      <c r="P1532" t="s">
        <v>53</v>
      </c>
      <c r="Q1532">
        <v>41277.910000000003</v>
      </c>
      <c r="R1532">
        <v>1439.17</v>
      </c>
      <c r="S1532">
        <v>4.5</v>
      </c>
      <c r="T1532" t="s">
        <v>38</v>
      </c>
      <c r="U1532" t="s">
        <v>87</v>
      </c>
      <c r="V1532" t="s">
        <v>40</v>
      </c>
      <c r="W1532" t="s">
        <v>41</v>
      </c>
      <c r="X1532" t="s">
        <v>57</v>
      </c>
      <c r="Y1532" t="s">
        <v>4089</v>
      </c>
      <c r="Z1532" t="s">
        <v>94</v>
      </c>
      <c r="AA1532" s="9">
        <f>Table1[[#This Row],[Date]]</f>
        <v>46457</v>
      </c>
    </row>
    <row r="1533" spans="1:27" x14ac:dyDescent="0.25">
      <c r="A1533" t="s">
        <v>3149</v>
      </c>
      <c r="B1533" s="1">
        <v>46458</v>
      </c>
      <c r="C1533" t="s">
        <v>103</v>
      </c>
      <c r="D1533" t="s">
        <v>3150</v>
      </c>
      <c r="E1533" t="s">
        <v>69</v>
      </c>
      <c r="F1533">
        <v>53</v>
      </c>
      <c r="G1533" t="s">
        <v>70</v>
      </c>
      <c r="H1533" t="s">
        <v>31</v>
      </c>
      <c r="I1533" t="s">
        <v>32</v>
      </c>
      <c r="J1533" t="s">
        <v>33</v>
      </c>
      <c r="K1533" t="s">
        <v>100</v>
      </c>
      <c r="L1533">
        <v>7</v>
      </c>
      <c r="M1533">
        <v>4</v>
      </c>
      <c r="N1533" t="s">
        <v>72</v>
      </c>
      <c r="O1533" t="s">
        <v>73</v>
      </c>
      <c r="P1533" t="s">
        <v>53</v>
      </c>
      <c r="Q1533">
        <v>4512.67</v>
      </c>
      <c r="R1533">
        <v>153.12</v>
      </c>
      <c r="S1533">
        <v>4</v>
      </c>
      <c r="T1533" t="s">
        <v>92</v>
      </c>
      <c r="U1533" t="s">
        <v>93</v>
      </c>
      <c r="V1533" t="s">
        <v>83</v>
      </c>
      <c r="W1533" t="s">
        <v>56</v>
      </c>
      <c r="X1533" t="s">
        <v>57</v>
      </c>
      <c r="Y1533" t="s">
        <v>66</v>
      </c>
      <c r="Z1533" t="s">
        <v>88</v>
      </c>
      <c r="AA1533" s="9">
        <f>Table1[[#This Row],[Date]]</f>
        <v>46458</v>
      </c>
    </row>
    <row r="1534" spans="1:27" x14ac:dyDescent="0.25">
      <c r="A1534" t="s">
        <v>3151</v>
      </c>
      <c r="B1534" s="1">
        <v>46459</v>
      </c>
      <c r="C1534" t="s">
        <v>103</v>
      </c>
      <c r="D1534" t="s">
        <v>3152</v>
      </c>
      <c r="E1534" t="s">
        <v>29</v>
      </c>
      <c r="F1534">
        <v>54</v>
      </c>
      <c r="G1534" t="s">
        <v>30</v>
      </c>
      <c r="H1534" t="s">
        <v>4087</v>
      </c>
      <c r="I1534" t="s">
        <v>32</v>
      </c>
      <c r="J1534" t="s">
        <v>33</v>
      </c>
      <c r="K1534" t="s">
        <v>71</v>
      </c>
      <c r="L1534">
        <v>12</v>
      </c>
      <c r="M1534">
        <v>3</v>
      </c>
      <c r="N1534" t="s">
        <v>51</v>
      </c>
      <c r="O1534" t="s">
        <v>36</v>
      </c>
      <c r="P1534" t="s">
        <v>53</v>
      </c>
      <c r="Q1534">
        <v>5243.49</v>
      </c>
      <c r="R1534">
        <v>470.54</v>
      </c>
      <c r="S1534">
        <v>1.9</v>
      </c>
      <c r="T1534" t="s">
        <v>54</v>
      </c>
      <c r="U1534" t="s">
        <v>65</v>
      </c>
      <c r="V1534" t="s">
        <v>74</v>
      </c>
      <c r="W1534" t="s">
        <v>56</v>
      </c>
      <c r="X1534" t="s">
        <v>42</v>
      </c>
      <c r="Y1534" t="s">
        <v>4089</v>
      </c>
      <c r="Z1534" t="s">
        <v>76</v>
      </c>
      <c r="AA1534" s="9">
        <f>Table1[[#This Row],[Date]]</f>
        <v>46459</v>
      </c>
    </row>
    <row r="1535" spans="1:27" x14ac:dyDescent="0.25">
      <c r="A1535" t="s">
        <v>3153</v>
      </c>
      <c r="B1535" s="1">
        <v>46460</v>
      </c>
      <c r="C1535" t="s">
        <v>59</v>
      </c>
      <c r="D1535" t="s">
        <v>3154</v>
      </c>
      <c r="E1535" t="s">
        <v>47</v>
      </c>
      <c r="F1535">
        <v>43</v>
      </c>
      <c r="G1535" t="s">
        <v>62</v>
      </c>
      <c r="H1535" t="s">
        <v>4088</v>
      </c>
      <c r="I1535" t="s">
        <v>49</v>
      </c>
      <c r="J1535" t="s">
        <v>33</v>
      </c>
      <c r="K1535" t="s">
        <v>118</v>
      </c>
      <c r="L1535">
        <v>14</v>
      </c>
      <c r="M1535">
        <v>4</v>
      </c>
      <c r="N1535" t="s">
        <v>51</v>
      </c>
      <c r="O1535" t="s">
        <v>52</v>
      </c>
      <c r="P1535" t="s">
        <v>53</v>
      </c>
      <c r="Q1535">
        <v>40101</v>
      </c>
      <c r="R1535">
        <v>1094.2</v>
      </c>
      <c r="S1535">
        <v>4.9000000000000004</v>
      </c>
      <c r="T1535" t="s">
        <v>38</v>
      </c>
      <c r="U1535" t="s">
        <v>65</v>
      </c>
      <c r="V1535" t="s">
        <v>40</v>
      </c>
      <c r="W1535" t="s">
        <v>101</v>
      </c>
      <c r="X1535" t="s">
        <v>42</v>
      </c>
      <c r="Y1535" t="s">
        <v>43</v>
      </c>
      <c r="Z1535" t="s">
        <v>88</v>
      </c>
      <c r="AA1535" s="9">
        <f>Table1[[#This Row],[Date]]</f>
        <v>46460</v>
      </c>
    </row>
    <row r="1536" spans="1:27" x14ac:dyDescent="0.25">
      <c r="A1536" t="s">
        <v>3155</v>
      </c>
      <c r="B1536" s="1">
        <v>46461</v>
      </c>
      <c r="C1536" t="s">
        <v>27</v>
      </c>
      <c r="D1536" t="s">
        <v>3156</v>
      </c>
      <c r="E1536" t="s">
        <v>29</v>
      </c>
      <c r="F1536">
        <v>39</v>
      </c>
      <c r="G1536" t="s">
        <v>62</v>
      </c>
      <c r="H1536" t="s">
        <v>31</v>
      </c>
      <c r="I1536" t="s">
        <v>32</v>
      </c>
      <c r="J1536" t="s">
        <v>33</v>
      </c>
      <c r="K1536" t="s">
        <v>100</v>
      </c>
      <c r="L1536">
        <v>13</v>
      </c>
      <c r="M1536">
        <v>4</v>
      </c>
      <c r="N1536" t="s">
        <v>51</v>
      </c>
      <c r="O1536" t="s">
        <v>36</v>
      </c>
      <c r="P1536" t="s">
        <v>37</v>
      </c>
      <c r="Q1536">
        <v>28054.7</v>
      </c>
      <c r="R1536">
        <v>2517.79</v>
      </c>
      <c r="S1536">
        <v>3</v>
      </c>
      <c r="T1536" t="s">
        <v>64</v>
      </c>
      <c r="U1536" t="s">
        <v>65</v>
      </c>
      <c r="V1536" t="s">
        <v>55</v>
      </c>
      <c r="W1536" t="s">
        <v>101</v>
      </c>
      <c r="X1536" t="s">
        <v>57</v>
      </c>
      <c r="Y1536" t="s">
        <v>43</v>
      </c>
      <c r="Z1536" t="s">
        <v>4089</v>
      </c>
      <c r="AA1536" s="9">
        <f>Table1[[#This Row],[Date]]</f>
        <v>46461</v>
      </c>
    </row>
    <row r="1537" spans="1:27" x14ac:dyDescent="0.25">
      <c r="A1537" t="s">
        <v>3157</v>
      </c>
      <c r="B1537" s="1">
        <v>46462</v>
      </c>
      <c r="C1537" t="s">
        <v>103</v>
      </c>
      <c r="D1537" t="s">
        <v>3158</v>
      </c>
      <c r="E1537" t="s">
        <v>61</v>
      </c>
      <c r="F1537">
        <v>21</v>
      </c>
      <c r="G1537" t="s">
        <v>62</v>
      </c>
      <c r="H1537" t="s">
        <v>31</v>
      </c>
      <c r="I1537" t="s">
        <v>32</v>
      </c>
      <c r="J1537" t="s">
        <v>33</v>
      </c>
      <c r="K1537" t="s">
        <v>100</v>
      </c>
      <c r="L1537">
        <v>7</v>
      </c>
      <c r="M1537">
        <v>2</v>
      </c>
      <c r="N1537" t="s">
        <v>72</v>
      </c>
      <c r="O1537" t="s">
        <v>81</v>
      </c>
      <c r="P1537" t="s">
        <v>37</v>
      </c>
      <c r="Q1537">
        <v>30172.61</v>
      </c>
      <c r="R1537">
        <v>4237.66</v>
      </c>
      <c r="S1537">
        <v>4.8</v>
      </c>
      <c r="T1537" t="s">
        <v>38</v>
      </c>
      <c r="U1537" t="s">
        <v>93</v>
      </c>
      <c r="V1537" t="s">
        <v>83</v>
      </c>
      <c r="W1537" t="s">
        <v>41</v>
      </c>
      <c r="X1537" t="s">
        <v>42</v>
      </c>
      <c r="Y1537" t="s">
        <v>75</v>
      </c>
      <c r="Z1537" t="s">
        <v>76</v>
      </c>
      <c r="AA1537" s="9">
        <f>Table1[[#This Row],[Date]]</f>
        <v>46462</v>
      </c>
    </row>
    <row r="1538" spans="1:27" x14ac:dyDescent="0.25">
      <c r="A1538" t="s">
        <v>3159</v>
      </c>
      <c r="B1538" s="1">
        <v>46463</v>
      </c>
      <c r="C1538" t="s">
        <v>59</v>
      </c>
      <c r="D1538" t="s">
        <v>3160</v>
      </c>
      <c r="E1538" t="s">
        <v>61</v>
      </c>
      <c r="F1538">
        <v>48</v>
      </c>
      <c r="G1538" t="s">
        <v>62</v>
      </c>
      <c r="H1538" t="s">
        <v>48</v>
      </c>
      <c r="I1538" t="s">
        <v>49</v>
      </c>
      <c r="J1538" t="s">
        <v>33</v>
      </c>
      <c r="K1538" t="s">
        <v>50</v>
      </c>
      <c r="L1538">
        <v>3</v>
      </c>
      <c r="M1538">
        <v>5</v>
      </c>
      <c r="N1538" t="s">
        <v>35</v>
      </c>
      <c r="O1538" t="s">
        <v>52</v>
      </c>
      <c r="P1538" t="s">
        <v>53</v>
      </c>
      <c r="Q1538">
        <v>5471.58</v>
      </c>
      <c r="R1538">
        <v>4309.83</v>
      </c>
      <c r="S1538">
        <v>3</v>
      </c>
      <c r="T1538" t="s">
        <v>97</v>
      </c>
      <c r="U1538" t="s">
        <v>39</v>
      </c>
      <c r="V1538" t="s">
        <v>55</v>
      </c>
      <c r="W1538" t="s">
        <v>101</v>
      </c>
      <c r="X1538" t="s">
        <v>42</v>
      </c>
      <c r="Y1538" t="s">
        <v>113</v>
      </c>
      <c r="Z1538" t="s">
        <v>76</v>
      </c>
      <c r="AA1538" s="9">
        <f>Table1[[#This Row],[Date]]</f>
        <v>46463</v>
      </c>
    </row>
    <row r="1539" spans="1:27" x14ac:dyDescent="0.25">
      <c r="A1539" t="s">
        <v>3161</v>
      </c>
      <c r="B1539" s="1">
        <v>46464</v>
      </c>
      <c r="C1539" t="s">
        <v>103</v>
      </c>
      <c r="D1539" t="s">
        <v>3162</v>
      </c>
      <c r="E1539" t="s">
        <v>29</v>
      </c>
      <c r="F1539">
        <v>35</v>
      </c>
      <c r="G1539" t="s">
        <v>70</v>
      </c>
      <c r="H1539" t="s">
        <v>4088</v>
      </c>
      <c r="I1539" t="s">
        <v>49</v>
      </c>
      <c r="J1539" t="s">
        <v>33</v>
      </c>
      <c r="K1539" t="s">
        <v>118</v>
      </c>
      <c r="L1539">
        <v>6</v>
      </c>
      <c r="M1539">
        <v>1</v>
      </c>
      <c r="N1539" t="s">
        <v>51</v>
      </c>
      <c r="O1539" t="s">
        <v>52</v>
      </c>
      <c r="P1539" t="s">
        <v>53</v>
      </c>
      <c r="Q1539">
        <v>14999.75</v>
      </c>
      <c r="R1539">
        <v>3081.01</v>
      </c>
      <c r="S1539">
        <v>2.9</v>
      </c>
      <c r="T1539" t="s">
        <v>64</v>
      </c>
      <c r="U1539" t="s">
        <v>65</v>
      </c>
      <c r="V1539" t="s">
        <v>55</v>
      </c>
      <c r="W1539" t="s">
        <v>41</v>
      </c>
      <c r="X1539" t="s">
        <v>42</v>
      </c>
      <c r="Y1539" t="s">
        <v>43</v>
      </c>
      <c r="Z1539" t="s">
        <v>76</v>
      </c>
      <c r="AA1539" s="9">
        <f>Table1[[#This Row],[Date]]</f>
        <v>46464</v>
      </c>
    </row>
    <row r="1540" spans="1:27" x14ac:dyDescent="0.25">
      <c r="A1540" t="s">
        <v>3163</v>
      </c>
      <c r="B1540" s="1">
        <v>46465</v>
      </c>
      <c r="C1540" t="s">
        <v>103</v>
      </c>
      <c r="D1540" t="s">
        <v>3164</v>
      </c>
      <c r="E1540" t="s">
        <v>69</v>
      </c>
      <c r="F1540">
        <v>55</v>
      </c>
      <c r="G1540" t="s">
        <v>30</v>
      </c>
      <c r="H1540" t="s">
        <v>79</v>
      </c>
      <c r="I1540" t="s">
        <v>49</v>
      </c>
      <c r="J1540" t="s">
        <v>33</v>
      </c>
      <c r="K1540" t="s">
        <v>34</v>
      </c>
      <c r="L1540">
        <v>4</v>
      </c>
      <c r="M1540">
        <v>5</v>
      </c>
      <c r="N1540" t="s">
        <v>35</v>
      </c>
      <c r="O1540" t="s">
        <v>52</v>
      </c>
      <c r="P1540" t="s">
        <v>63</v>
      </c>
      <c r="Q1540">
        <v>33002.65</v>
      </c>
      <c r="R1540">
        <v>4640.88</v>
      </c>
      <c r="S1540">
        <v>2.8</v>
      </c>
      <c r="T1540" t="s">
        <v>64</v>
      </c>
      <c r="U1540" t="s">
        <v>87</v>
      </c>
      <c r="V1540" t="s">
        <v>83</v>
      </c>
      <c r="W1540" t="s">
        <v>101</v>
      </c>
      <c r="X1540" t="s">
        <v>42</v>
      </c>
      <c r="Y1540" t="s">
        <v>66</v>
      </c>
      <c r="Z1540" t="s">
        <v>94</v>
      </c>
      <c r="AA1540" s="9">
        <f>Table1[[#This Row],[Date]]</f>
        <v>46465</v>
      </c>
    </row>
    <row r="1541" spans="1:27" x14ac:dyDescent="0.25">
      <c r="A1541" t="s">
        <v>3165</v>
      </c>
      <c r="B1541" s="1">
        <v>46466</v>
      </c>
      <c r="C1541" t="s">
        <v>59</v>
      </c>
      <c r="D1541" t="s">
        <v>3166</v>
      </c>
      <c r="E1541" t="s">
        <v>69</v>
      </c>
      <c r="F1541">
        <v>41</v>
      </c>
      <c r="G1541" t="s">
        <v>70</v>
      </c>
      <c r="H1541" t="s">
        <v>4088</v>
      </c>
      <c r="I1541" t="s">
        <v>49</v>
      </c>
      <c r="J1541" t="s">
        <v>33</v>
      </c>
      <c r="K1541" t="s">
        <v>118</v>
      </c>
      <c r="L1541">
        <v>8</v>
      </c>
      <c r="M1541">
        <v>4</v>
      </c>
      <c r="N1541" t="s">
        <v>35</v>
      </c>
      <c r="O1541" t="s">
        <v>52</v>
      </c>
      <c r="P1541" t="s">
        <v>63</v>
      </c>
      <c r="Q1541">
        <v>43381.55</v>
      </c>
      <c r="R1541">
        <v>2500.31</v>
      </c>
      <c r="S1541">
        <v>2.2999999999999998</v>
      </c>
      <c r="T1541" t="s">
        <v>64</v>
      </c>
      <c r="U1541" t="s">
        <v>93</v>
      </c>
      <c r="V1541" t="s">
        <v>55</v>
      </c>
      <c r="W1541" t="s">
        <v>41</v>
      </c>
      <c r="X1541" t="s">
        <v>42</v>
      </c>
      <c r="Y1541" t="s">
        <v>66</v>
      </c>
      <c r="Z1541" t="s">
        <v>94</v>
      </c>
      <c r="AA1541" s="9">
        <f>Table1[[#This Row],[Date]]</f>
        <v>46466</v>
      </c>
    </row>
    <row r="1542" spans="1:27" x14ac:dyDescent="0.25">
      <c r="A1542" t="s">
        <v>3167</v>
      </c>
      <c r="B1542" s="1">
        <v>46467</v>
      </c>
      <c r="C1542" t="s">
        <v>27</v>
      </c>
      <c r="D1542" t="s">
        <v>3168</v>
      </c>
      <c r="E1542" t="s">
        <v>69</v>
      </c>
      <c r="F1542">
        <v>40</v>
      </c>
      <c r="G1542" t="s">
        <v>70</v>
      </c>
      <c r="H1542" t="s">
        <v>4088</v>
      </c>
      <c r="I1542" t="s">
        <v>49</v>
      </c>
      <c r="J1542" t="s">
        <v>33</v>
      </c>
      <c r="K1542" t="s">
        <v>118</v>
      </c>
      <c r="L1542">
        <v>5</v>
      </c>
      <c r="M1542">
        <v>4</v>
      </c>
      <c r="N1542" t="s">
        <v>80</v>
      </c>
      <c r="O1542" t="s">
        <v>36</v>
      </c>
      <c r="P1542" t="s">
        <v>63</v>
      </c>
      <c r="Q1542">
        <v>46098.22</v>
      </c>
      <c r="R1542">
        <v>4445.18</v>
      </c>
      <c r="S1542">
        <v>3.1</v>
      </c>
      <c r="T1542" t="s">
        <v>64</v>
      </c>
      <c r="U1542" t="s">
        <v>39</v>
      </c>
      <c r="V1542" t="s">
        <v>83</v>
      </c>
      <c r="W1542" t="s">
        <v>56</v>
      </c>
      <c r="X1542" t="s">
        <v>57</v>
      </c>
      <c r="Y1542" t="s">
        <v>4089</v>
      </c>
      <c r="Z1542" t="s">
        <v>76</v>
      </c>
      <c r="AA1542" s="9">
        <f>Table1[[#This Row],[Date]]</f>
        <v>46467</v>
      </c>
    </row>
    <row r="1543" spans="1:27" x14ac:dyDescent="0.25">
      <c r="A1543" t="s">
        <v>3169</v>
      </c>
      <c r="B1543" s="1">
        <v>46468</v>
      </c>
      <c r="C1543" t="s">
        <v>27</v>
      </c>
      <c r="D1543" t="s">
        <v>3170</v>
      </c>
      <c r="E1543" t="s">
        <v>29</v>
      </c>
      <c r="F1543">
        <v>39</v>
      </c>
      <c r="G1543" t="s">
        <v>70</v>
      </c>
      <c r="H1543" t="s">
        <v>4088</v>
      </c>
      <c r="I1543" t="s">
        <v>49</v>
      </c>
      <c r="J1543" t="s">
        <v>33</v>
      </c>
      <c r="K1543" t="s">
        <v>118</v>
      </c>
      <c r="L1543">
        <v>2</v>
      </c>
      <c r="M1543">
        <v>5</v>
      </c>
      <c r="N1543" t="s">
        <v>80</v>
      </c>
      <c r="O1543" t="s">
        <v>81</v>
      </c>
      <c r="P1543" t="s">
        <v>82</v>
      </c>
      <c r="Q1543">
        <v>26519.72</v>
      </c>
      <c r="R1543">
        <v>2270.33</v>
      </c>
      <c r="S1543">
        <v>2.8</v>
      </c>
      <c r="T1543" t="s">
        <v>64</v>
      </c>
      <c r="U1543" t="s">
        <v>39</v>
      </c>
      <c r="V1543" t="s">
        <v>55</v>
      </c>
      <c r="W1543" t="s">
        <v>41</v>
      </c>
      <c r="X1543" t="s">
        <v>57</v>
      </c>
      <c r="Y1543" t="s">
        <v>43</v>
      </c>
      <c r="Z1543" t="s">
        <v>76</v>
      </c>
      <c r="AA1543" s="9">
        <f>Table1[[#This Row],[Date]]</f>
        <v>46468</v>
      </c>
    </row>
    <row r="1544" spans="1:27" x14ac:dyDescent="0.25">
      <c r="A1544" t="s">
        <v>3171</v>
      </c>
      <c r="B1544" s="1">
        <v>46469</v>
      </c>
      <c r="C1544" t="s">
        <v>45</v>
      </c>
      <c r="D1544" t="s">
        <v>3172</v>
      </c>
      <c r="E1544" t="s">
        <v>69</v>
      </c>
      <c r="F1544">
        <v>19</v>
      </c>
      <c r="G1544" t="s">
        <v>62</v>
      </c>
      <c r="H1544" t="s">
        <v>31</v>
      </c>
      <c r="I1544" t="s">
        <v>32</v>
      </c>
      <c r="J1544" t="s">
        <v>33</v>
      </c>
      <c r="K1544" t="s">
        <v>100</v>
      </c>
      <c r="L1544">
        <v>13</v>
      </c>
      <c r="M1544">
        <v>4</v>
      </c>
      <c r="N1544" t="s">
        <v>35</v>
      </c>
      <c r="O1544" t="s">
        <v>52</v>
      </c>
      <c r="P1544" t="s">
        <v>37</v>
      </c>
      <c r="Q1544">
        <v>28637.29</v>
      </c>
      <c r="R1544">
        <v>1386.13</v>
      </c>
      <c r="S1544">
        <v>1.1000000000000001</v>
      </c>
      <c r="T1544" t="s">
        <v>97</v>
      </c>
      <c r="U1544" t="s">
        <v>93</v>
      </c>
      <c r="V1544" t="s">
        <v>74</v>
      </c>
      <c r="W1544" t="s">
        <v>101</v>
      </c>
      <c r="X1544" t="s">
        <v>57</v>
      </c>
      <c r="Y1544" t="s">
        <v>43</v>
      </c>
      <c r="Z1544" t="s">
        <v>4089</v>
      </c>
      <c r="AA1544" s="9">
        <f>Table1[[#This Row],[Date]]</f>
        <v>46469</v>
      </c>
    </row>
    <row r="1545" spans="1:27" x14ac:dyDescent="0.25">
      <c r="A1545" t="s">
        <v>3173</v>
      </c>
      <c r="B1545" s="1">
        <v>46470</v>
      </c>
      <c r="C1545" t="s">
        <v>59</v>
      </c>
      <c r="D1545" t="s">
        <v>3174</v>
      </c>
      <c r="E1545" t="s">
        <v>47</v>
      </c>
      <c r="F1545">
        <v>48</v>
      </c>
      <c r="G1545" t="s">
        <v>62</v>
      </c>
      <c r="H1545" t="s">
        <v>31</v>
      </c>
      <c r="I1545" t="s">
        <v>32</v>
      </c>
      <c r="J1545" t="s">
        <v>33</v>
      </c>
      <c r="K1545" t="s">
        <v>100</v>
      </c>
      <c r="L1545">
        <v>13</v>
      </c>
      <c r="M1545">
        <v>3</v>
      </c>
      <c r="N1545" t="s">
        <v>80</v>
      </c>
      <c r="O1545" t="s">
        <v>73</v>
      </c>
      <c r="P1545" t="s">
        <v>37</v>
      </c>
      <c r="Q1545">
        <v>42153.33</v>
      </c>
      <c r="R1545">
        <v>4582.0600000000004</v>
      </c>
      <c r="S1545">
        <v>2</v>
      </c>
      <c r="T1545" t="s">
        <v>64</v>
      </c>
      <c r="U1545" t="s">
        <v>93</v>
      </c>
      <c r="V1545" t="s">
        <v>40</v>
      </c>
      <c r="W1545" t="s">
        <v>41</v>
      </c>
      <c r="X1545" t="s">
        <v>57</v>
      </c>
      <c r="Y1545" t="s">
        <v>75</v>
      </c>
      <c r="Z1545" t="s">
        <v>4089</v>
      </c>
      <c r="AA1545" s="9">
        <f>Table1[[#This Row],[Date]]</f>
        <v>46470</v>
      </c>
    </row>
    <row r="1546" spans="1:27" x14ac:dyDescent="0.25">
      <c r="A1546" t="s">
        <v>3175</v>
      </c>
      <c r="B1546" s="1">
        <v>46471</v>
      </c>
      <c r="C1546" t="s">
        <v>45</v>
      </c>
      <c r="D1546" t="s">
        <v>3176</v>
      </c>
      <c r="E1546" t="s">
        <v>61</v>
      </c>
      <c r="F1546">
        <v>28</v>
      </c>
      <c r="G1546" t="s">
        <v>62</v>
      </c>
      <c r="H1546" t="s">
        <v>4087</v>
      </c>
      <c r="I1546" t="s">
        <v>32</v>
      </c>
      <c r="J1546" t="s">
        <v>33</v>
      </c>
      <c r="K1546" t="s">
        <v>71</v>
      </c>
      <c r="L1546">
        <v>7</v>
      </c>
      <c r="M1546">
        <v>4</v>
      </c>
      <c r="N1546" t="s">
        <v>80</v>
      </c>
      <c r="O1546" t="s">
        <v>73</v>
      </c>
      <c r="P1546" t="s">
        <v>63</v>
      </c>
      <c r="Q1546">
        <v>28268.36</v>
      </c>
      <c r="R1546">
        <v>1939.68</v>
      </c>
      <c r="S1546">
        <v>1.9</v>
      </c>
      <c r="T1546" t="s">
        <v>54</v>
      </c>
      <c r="U1546" t="s">
        <v>87</v>
      </c>
      <c r="V1546" t="s">
        <v>74</v>
      </c>
      <c r="W1546" t="s">
        <v>101</v>
      </c>
      <c r="X1546" t="s">
        <v>57</v>
      </c>
      <c r="Y1546" t="s">
        <v>75</v>
      </c>
      <c r="Z1546" t="s">
        <v>88</v>
      </c>
      <c r="AA1546" s="9">
        <f>Table1[[#This Row],[Date]]</f>
        <v>46471</v>
      </c>
    </row>
    <row r="1547" spans="1:27" x14ac:dyDescent="0.25">
      <c r="A1547" t="s">
        <v>3177</v>
      </c>
      <c r="B1547" s="1">
        <v>46472</v>
      </c>
      <c r="C1547" t="s">
        <v>45</v>
      </c>
      <c r="D1547" t="s">
        <v>3178</v>
      </c>
      <c r="E1547" t="s">
        <v>47</v>
      </c>
      <c r="F1547">
        <v>45</v>
      </c>
      <c r="G1547" t="s">
        <v>30</v>
      </c>
      <c r="H1547" t="s">
        <v>79</v>
      </c>
      <c r="I1547" t="s">
        <v>49</v>
      </c>
      <c r="J1547" t="s">
        <v>33</v>
      </c>
      <c r="K1547" t="s">
        <v>34</v>
      </c>
      <c r="L1547">
        <v>7</v>
      </c>
      <c r="M1547">
        <v>5</v>
      </c>
      <c r="N1547" t="s">
        <v>35</v>
      </c>
      <c r="O1547" t="s">
        <v>81</v>
      </c>
      <c r="P1547" t="s">
        <v>63</v>
      </c>
      <c r="Q1547">
        <v>27292.35</v>
      </c>
      <c r="R1547">
        <v>2517.02</v>
      </c>
      <c r="S1547">
        <v>4.5</v>
      </c>
      <c r="T1547" t="s">
        <v>38</v>
      </c>
      <c r="U1547" t="s">
        <v>93</v>
      </c>
      <c r="V1547" t="s">
        <v>74</v>
      </c>
      <c r="W1547" t="s">
        <v>56</v>
      </c>
      <c r="X1547" t="s">
        <v>42</v>
      </c>
      <c r="Y1547" t="s">
        <v>75</v>
      </c>
      <c r="Z1547" t="s">
        <v>88</v>
      </c>
      <c r="AA1547" s="9">
        <f>Table1[[#This Row],[Date]]</f>
        <v>46472</v>
      </c>
    </row>
    <row r="1548" spans="1:27" x14ac:dyDescent="0.25">
      <c r="A1548" t="s">
        <v>3179</v>
      </c>
      <c r="B1548" s="1">
        <v>46473</v>
      </c>
      <c r="C1548" t="s">
        <v>45</v>
      </c>
      <c r="D1548" t="s">
        <v>3180</v>
      </c>
      <c r="E1548" t="s">
        <v>69</v>
      </c>
      <c r="F1548">
        <v>63</v>
      </c>
      <c r="G1548" t="s">
        <v>62</v>
      </c>
      <c r="H1548" t="s">
        <v>48</v>
      </c>
      <c r="I1548" t="s">
        <v>49</v>
      </c>
      <c r="J1548" t="s">
        <v>33</v>
      </c>
      <c r="K1548" t="s">
        <v>50</v>
      </c>
      <c r="L1548">
        <v>8</v>
      </c>
      <c r="M1548">
        <v>5</v>
      </c>
      <c r="N1548" t="s">
        <v>72</v>
      </c>
      <c r="O1548" t="s">
        <v>73</v>
      </c>
      <c r="P1548" t="s">
        <v>37</v>
      </c>
      <c r="Q1548">
        <v>45538.95</v>
      </c>
      <c r="R1548">
        <v>1644.3</v>
      </c>
      <c r="S1548">
        <v>3.4</v>
      </c>
      <c r="T1548" t="s">
        <v>64</v>
      </c>
      <c r="U1548" t="s">
        <v>93</v>
      </c>
      <c r="V1548" t="s">
        <v>55</v>
      </c>
      <c r="W1548" t="s">
        <v>101</v>
      </c>
      <c r="X1548" t="s">
        <v>57</v>
      </c>
      <c r="Y1548" t="s">
        <v>43</v>
      </c>
      <c r="Z1548" t="s">
        <v>94</v>
      </c>
      <c r="AA1548" s="9">
        <f>Table1[[#This Row],[Date]]</f>
        <v>46473</v>
      </c>
    </row>
    <row r="1549" spans="1:27" x14ac:dyDescent="0.25">
      <c r="A1549" t="s">
        <v>3181</v>
      </c>
      <c r="B1549" s="1">
        <v>46474</v>
      </c>
      <c r="C1549" t="s">
        <v>27</v>
      </c>
      <c r="D1549" t="s">
        <v>3182</v>
      </c>
      <c r="E1549" t="s">
        <v>47</v>
      </c>
      <c r="F1549">
        <v>49</v>
      </c>
      <c r="G1549" t="s">
        <v>30</v>
      </c>
      <c r="H1549" t="s">
        <v>4088</v>
      </c>
      <c r="I1549" t="s">
        <v>49</v>
      </c>
      <c r="J1549" t="s">
        <v>33</v>
      </c>
      <c r="K1549" t="s">
        <v>118</v>
      </c>
      <c r="L1549">
        <v>12</v>
      </c>
      <c r="M1549">
        <v>5</v>
      </c>
      <c r="N1549" t="s">
        <v>80</v>
      </c>
      <c r="O1549" t="s">
        <v>36</v>
      </c>
      <c r="P1549" t="s">
        <v>82</v>
      </c>
      <c r="Q1549">
        <v>40126.839999999997</v>
      </c>
      <c r="R1549">
        <v>3314.19</v>
      </c>
      <c r="S1549">
        <v>4.0999999999999996</v>
      </c>
      <c r="T1549" t="s">
        <v>97</v>
      </c>
      <c r="U1549" t="s">
        <v>39</v>
      </c>
      <c r="V1549" t="s">
        <v>40</v>
      </c>
      <c r="W1549" t="s">
        <v>56</v>
      </c>
      <c r="X1549" t="s">
        <v>57</v>
      </c>
      <c r="Y1549" t="s">
        <v>4089</v>
      </c>
      <c r="Z1549" t="s">
        <v>84</v>
      </c>
      <c r="AA1549" s="9">
        <f>Table1[[#This Row],[Date]]</f>
        <v>46474</v>
      </c>
    </row>
    <row r="1550" spans="1:27" x14ac:dyDescent="0.25">
      <c r="A1550" t="s">
        <v>3183</v>
      </c>
      <c r="B1550" s="1">
        <v>46475</v>
      </c>
      <c r="C1550" t="s">
        <v>59</v>
      </c>
      <c r="D1550" t="s">
        <v>3184</v>
      </c>
      <c r="E1550" t="s">
        <v>69</v>
      </c>
      <c r="F1550">
        <v>22</v>
      </c>
      <c r="G1550" t="s">
        <v>62</v>
      </c>
      <c r="H1550" t="s">
        <v>79</v>
      </c>
      <c r="I1550" t="s">
        <v>49</v>
      </c>
      <c r="J1550" t="s">
        <v>33</v>
      </c>
      <c r="K1550" t="s">
        <v>34</v>
      </c>
      <c r="L1550">
        <v>9</v>
      </c>
      <c r="M1550">
        <v>2</v>
      </c>
      <c r="N1550" t="s">
        <v>80</v>
      </c>
      <c r="O1550" t="s">
        <v>36</v>
      </c>
      <c r="P1550" t="s">
        <v>63</v>
      </c>
      <c r="Q1550">
        <v>45726.41</v>
      </c>
      <c r="R1550">
        <v>4975.16</v>
      </c>
      <c r="S1550">
        <v>4.8</v>
      </c>
      <c r="T1550" t="s">
        <v>38</v>
      </c>
      <c r="U1550" t="s">
        <v>65</v>
      </c>
      <c r="V1550" t="s">
        <v>40</v>
      </c>
      <c r="W1550" t="s">
        <v>56</v>
      </c>
      <c r="X1550" t="s">
        <v>42</v>
      </c>
      <c r="Y1550" t="s">
        <v>4089</v>
      </c>
      <c r="Z1550" t="s">
        <v>4089</v>
      </c>
      <c r="AA1550" s="9">
        <f>Table1[[#This Row],[Date]]</f>
        <v>46475</v>
      </c>
    </row>
    <row r="1551" spans="1:27" x14ac:dyDescent="0.25">
      <c r="A1551" t="s">
        <v>3185</v>
      </c>
      <c r="B1551" s="1">
        <v>46476</v>
      </c>
      <c r="C1551" t="s">
        <v>45</v>
      </c>
      <c r="D1551" t="s">
        <v>3186</v>
      </c>
      <c r="E1551" t="s">
        <v>29</v>
      </c>
      <c r="F1551">
        <v>55</v>
      </c>
      <c r="G1551" t="s">
        <v>62</v>
      </c>
      <c r="H1551" t="s">
        <v>79</v>
      </c>
      <c r="I1551" t="s">
        <v>49</v>
      </c>
      <c r="J1551" t="s">
        <v>33</v>
      </c>
      <c r="K1551" t="s">
        <v>34</v>
      </c>
      <c r="L1551">
        <v>4</v>
      </c>
      <c r="M1551">
        <v>2</v>
      </c>
      <c r="N1551" t="s">
        <v>72</v>
      </c>
      <c r="O1551" t="s">
        <v>81</v>
      </c>
      <c r="P1551" t="s">
        <v>53</v>
      </c>
      <c r="Q1551">
        <v>13257.61</v>
      </c>
      <c r="R1551">
        <v>127.57</v>
      </c>
      <c r="S1551">
        <v>3.6</v>
      </c>
      <c r="T1551" t="s">
        <v>92</v>
      </c>
      <c r="U1551" t="s">
        <v>65</v>
      </c>
      <c r="V1551" t="s">
        <v>40</v>
      </c>
      <c r="W1551" t="s">
        <v>101</v>
      </c>
      <c r="X1551" t="s">
        <v>57</v>
      </c>
      <c r="Y1551" t="s">
        <v>4089</v>
      </c>
      <c r="Z1551" t="s">
        <v>88</v>
      </c>
      <c r="AA1551" s="9">
        <f>Table1[[#This Row],[Date]]</f>
        <v>46476</v>
      </c>
    </row>
    <row r="1552" spans="1:27" x14ac:dyDescent="0.25">
      <c r="A1552" t="s">
        <v>3187</v>
      </c>
      <c r="B1552" s="1">
        <v>46477</v>
      </c>
      <c r="C1552" t="s">
        <v>59</v>
      </c>
      <c r="D1552" t="s">
        <v>3188</v>
      </c>
      <c r="E1552" t="s">
        <v>47</v>
      </c>
      <c r="F1552">
        <v>27</v>
      </c>
      <c r="G1552" t="s">
        <v>70</v>
      </c>
      <c r="H1552" t="s">
        <v>4087</v>
      </c>
      <c r="I1552" t="s">
        <v>32</v>
      </c>
      <c r="J1552" t="s">
        <v>33</v>
      </c>
      <c r="K1552" t="s">
        <v>71</v>
      </c>
      <c r="L1552">
        <v>7</v>
      </c>
      <c r="M1552">
        <v>2</v>
      </c>
      <c r="N1552" t="s">
        <v>72</v>
      </c>
      <c r="O1552" t="s">
        <v>52</v>
      </c>
      <c r="P1552" t="s">
        <v>63</v>
      </c>
      <c r="Q1552">
        <v>27645.65</v>
      </c>
      <c r="R1552">
        <v>4499.24</v>
      </c>
      <c r="S1552">
        <v>4.9000000000000004</v>
      </c>
      <c r="T1552" t="s">
        <v>38</v>
      </c>
      <c r="U1552" t="s">
        <v>39</v>
      </c>
      <c r="V1552" t="s">
        <v>55</v>
      </c>
      <c r="W1552" t="s">
        <v>56</v>
      </c>
      <c r="X1552" t="s">
        <v>57</v>
      </c>
      <c r="Y1552" t="s">
        <v>4089</v>
      </c>
      <c r="Z1552" t="s">
        <v>4089</v>
      </c>
      <c r="AA1552" s="9">
        <f>Table1[[#This Row],[Date]]</f>
        <v>46477</v>
      </c>
    </row>
    <row r="1553" spans="1:27" x14ac:dyDescent="0.25">
      <c r="A1553" t="s">
        <v>3189</v>
      </c>
      <c r="B1553" s="1">
        <v>46478</v>
      </c>
      <c r="C1553" t="s">
        <v>59</v>
      </c>
      <c r="D1553" t="s">
        <v>3190</v>
      </c>
      <c r="E1553" t="s">
        <v>29</v>
      </c>
      <c r="F1553">
        <v>57</v>
      </c>
      <c r="G1553" t="s">
        <v>70</v>
      </c>
      <c r="H1553" t="s">
        <v>48</v>
      </c>
      <c r="I1553" t="s">
        <v>49</v>
      </c>
      <c r="J1553" t="s">
        <v>33</v>
      </c>
      <c r="K1553" t="s">
        <v>50</v>
      </c>
      <c r="L1553">
        <v>11</v>
      </c>
      <c r="M1553">
        <v>2</v>
      </c>
      <c r="N1553" t="s">
        <v>72</v>
      </c>
      <c r="O1553" t="s">
        <v>73</v>
      </c>
      <c r="P1553" t="s">
        <v>37</v>
      </c>
      <c r="Q1553">
        <v>42596.19</v>
      </c>
      <c r="R1553">
        <v>19.63</v>
      </c>
      <c r="S1553">
        <v>2.2000000000000002</v>
      </c>
      <c r="T1553" t="s">
        <v>64</v>
      </c>
      <c r="U1553" t="s">
        <v>93</v>
      </c>
      <c r="V1553" t="s">
        <v>74</v>
      </c>
      <c r="W1553" t="s">
        <v>101</v>
      </c>
      <c r="X1553" t="s">
        <v>57</v>
      </c>
      <c r="Y1553" t="s">
        <v>66</v>
      </c>
      <c r="Z1553" t="s">
        <v>4089</v>
      </c>
      <c r="AA1553" s="9">
        <f>Table1[[#This Row],[Date]]</f>
        <v>46478</v>
      </c>
    </row>
    <row r="1554" spans="1:27" x14ac:dyDescent="0.25">
      <c r="A1554" t="s">
        <v>3191</v>
      </c>
      <c r="B1554" s="1">
        <v>46479</v>
      </c>
      <c r="C1554" t="s">
        <v>27</v>
      </c>
      <c r="D1554" t="s">
        <v>3192</v>
      </c>
      <c r="E1554" t="s">
        <v>29</v>
      </c>
      <c r="F1554">
        <v>63</v>
      </c>
      <c r="G1554" t="s">
        <v>70</v>
      </c>
      <c r="H1554" t="s">
        <v>4088</v>
      </c>
      <c r="I1554" t="s">
        <v>49</v>
      </c>
      <c r="J1554" t="s">
        <v>33</v>
      </c>
      <c r="K1554" t="s">
        <v>118</v>
      </c>
      <c r="L1554">
        <v>3</v>
      </c>
      <c r="M1554">
        <v>2</v>
      </c>
      <c r="N1554" t="s">
        <v>35</v>
      </c>
      <c r="O1554" t="s">
        <v>73</v>
      </c>
      <c r="P1554" t="s">
        <v>37</v>
      </c>
      <c r="Q1554">
        <v>8223.9500000000007</v>
      </c>
      <c r="R1554">
        <v>1821.14</v>
      </c>
      <c r="S1554">
        <v>1.7</v>
      </c>
      <c r="T1554" t="s">
        <v>54</v>
      </c>
      <c r="U1554" t="s">
        <v>87</v>
      </c>
      <c r="V1554" t="s">
        <v>83</v>
      </c>
      <c r="W1554" t="s">
        <v>41</v>
      </c>
      <c r="X1554" t="s">
        <v>57</v>
      </c>
      <c r="Y1554" t="s">
        <v>43</v>
      </c>
      <c r="Z1554" t="s">
        <v>84</v>
      </c>
      <c r="AA1554" s="9">
        <f>Table1[[#This Row],[Date]]</f>
        <v>46479</v>
      </c>
    </row>
    <row r="1555" spans="1:27" x14ac:dyDescent="0.25">
      <c r="A1555" t="s">
        <v>3193</v>
      </c>
      <c r="B1555" s="1">
        <v>46480</v>
      </c>
      <c r="C1555" t="s">
        <v>45</v>
      </c>
      <c r="D1555" t="s">
        <v>3194</v>
      </c>
      <c r="E1555" t="s">
        <v>91</v>
      </c>
      <c r="F1555">
        <v>41</v>
      </c>
      <c r="G1555" t="s">
        <v>30</v>
      </c>
      <c r="H1555" t="s">
        <v>48</v>
      </c>
      <c r="I1555" t="s">
        <v>49</v>
      </c>
      <c r="J1555" t="s">
        <v>33</v>
      </c>
      <c r="K1555" t="s">
        <v>50</v>
      </c>
      <c r="L1555">
        <v>14</v>
      </c>
      <c r="M1555">
        <v>2</v>
      </c>
      <c r="N1555" t="s">
        <v>72</v>
      </c>
      <c r="O1555" t="s">
        <v>81</v>
      </c>
      <c r="P1555" t="s">
        <v>63</v>
      </c>
      <c r="Q1555">
        <v>40349.120000000003</v>
      </c>
      <c r="R1555">
        <v>843.03</v>
      </c>
      <c r="S1555">
        <v>2.6</v>
      </c>
      <c r="T1555" t="s">
        <v>97</v>
      </c>
      <c r="U1555" t="s">
        <v>65</v>
      </c>
      <c r="V1555" t="s">
        <v>83</v>
      </c>
      <c r="W1555" t="s">
        <v>56</v>
      </c>
      <c r="X1555" t="s">
        <v>42</v>
      </c>
      <c r="Y1555" t="s">
        <v>113</v>
      </c>
      <c r="Z1555" t="s">
        <v>4089</v>
      </c>
      <c r="AA1555" s="9">
        <f>Table1[[#This Row],[Date]]</f>
        <v>46480</v>
      </c>
    </row>
    <row r="1556" spans="1:27" x14ac:dyDescent="0.25">
      <c r="A1556" t="s">
        <v>3195</v>
      </c>
      <c r="B1556" s="1">
        <v>46481</v>
      </c>
      <c r="C1556" t="s">
        <v>45</v>
      </c>
      <c r="D1556" t="s">
        <v>3196</v>
      </c>
      <c r="E1556" t="s">
        <v>69</v>
      </c>
      <c r="F1556">
        <v>52</v>
      </c>
      <c r="G1556" t="s">
        <v>30</v>
      </c>
      <c r="H1556" t="s">
        <v>4087</v>
      </c>
      <c r="I1556" t="s">
        <v>32</v>
      </c>
      <c r="J1556" t="s">
        <v>33</v>
      </c>
      <c r="K1556" t="s">
        <v>71</v>
      </c>
      <c r="L1556">
        <v>10</v>
      </c>
      <c r="M1556">
        <v>2</v>
      </c>
      <c r="N1556" t="s">
        <v>35</v>
      </c>
      <c r="O1556" t="s">
        <v>81</v>
      </c>
      <c r="P1556" t="s">
        <v>63</v>
      </c>
      <c r="Q1556">
        <v>11599.75</v>
      </c>
      <c r="R1556">
        <v>3786.71</v>
      </c>
      <c r="S1556">
        <v>2.9</v>
      </c>
      <c r="T1556" t="s">
        <v>97</v>
      </c>
      <c r="U1556" t="s">
        <v>93</v>
      </c>
      <c r="V1556" t="s">
        <v>83</v>
      </c>
      <c r="W1556" t="s">
        <v>41</v>
      </c>
      <c r="X1556" t="s">
        <v>42</v>
      </c>
      <c r="Y1556" t="s">
        <v>43</v>
      </c>
      <c r="Z1556" t="s">
        <v>84</v>
      </c>
      <c r="AA1556" s="9">
        <f>Table1[[#This Row],[Date]]</f>
        <v>46481</v>
      </c>
    </row>
    <row r="1557" spans="1:27" x14ac:dyDescent="0.25">
      <c r="A1557" t="s">
        <v>3197</v>
      </c>
      <c r="B1557" s="1">
        <v>46482</v>
      </c>
      <c r="C1557" t="s">
        <v>59</v>
      </c>
      <c r="D1557" t="s">
        <v>3198</v>
      </c>
      <c r="E1557" t="s">
        <v>61</v>
      </c>
      <c r="F1557">
        <v>61</v>
      </c>
      <c r="G1557" t="s">
        <v>62</v>
      </c>
      <c r="H1557" t="s">
        <v>31</v>
      </c>
      <c r="I1557" t="s">
        <v>32</v>
      </c>
      <c r="J1557" t="s">
        <v>33</v>
      </c>
      <c r="K1557" t="s">
        <v>100</v>
      </c>
      <c r="L1557">
        <v>3</v>
      </c>
      <c r="M1557">
        <v>5</v>
      </c>
      <c r="N1557" t="s">
        <v>51</v>
      </c>
      <c r="O1557" t="s">
        <v>73</v>
      </c>
      <c r="P1557" t="s">
        <v>53</v>
      </c>
      <c r="Q1557">
        <v>40981.58</v>
      </c>
      <c r="R1557">
        <v>253.05</v>
      </c>
      <c r="S1557">
        <v>4.5999999999999996</v>
      </c>
      <c r="T1557" t="s">
        <v>97</v>
      </c>
      <c r="U1557" t="s">
        <v>65</v>
      </c>
      <c r="V1557" t="s">
        <v>40</v>
      </c>
      <c r="W1557" t="s">
        <v>41</v>
      </c>
      <c r="X1557" t="s">
        <v>42</v>
      </c>
      <c r="Y1557" t="s">
        <v>4089</v>
      </c>
      <c r="Z1557" t="s">
        <v>84</v>
      </c>
      <c r="AA1557" s="9">
        <f>Table1[[#This Row],[Date]]</f>
        <v>46482</v>
      </c>
    </row>
    <row r="1558" spans="1:27" x14ac:dyDescent="0.25">
      <c r="A1558" t="s">
        <v>3199</v>
      </c>
      <c r="B1558" s="1">
        <v>46483</v>
      </c>
      <c r="C1558" t="s">
        <v>103</v>
      </c>
      <c r="D1558" t="s">
        <v>3200</v>
      </c>
      <c r="E1558" t="s">
        <v>69</v>
      </c>
      <c r="F1558">
        <v>65</v>
      </c>
      <c r="G1558" t="s">
        <v>30</v>
      </c>
      <c r="H1558" t="s">
        <v>79</v>
      </c>
      <c r="I1558" t="s">
        <v>49</v>
      </c>
      <c r="J1558" t="s">
        <v>33</v>
      </c>
      <c r="K1558" t="s">
        <v>34</v>
      </c>
      <c r="L1558">
        <v>4</v>
      </c>
      <c r="M1558">
        <v>1</v>
      </c>
      <c r="N1558" t="s">
        <v>51</v>
      </c>
      <c r="O1558" t="s">
        <v>52</v>
      </c>
      <c r="P1558" t="s">
        <v>53</v>
      </c>
      <c r="Q1558">
        <v>31764.04</v>
      </c>
      <c r="R1558">
        <v>2767.42</v>
      </c>
      <c r="S1558">
        <v>3.2</v>
      </c>
      <c r="T1558" t="s">
        <v>64</v>
      </c>
      <c r="U1558" t="s">
        <v>39</v>
      </c>
      <c r="V1558" t="s">
        <v>83</v>
      </c>
      <c r="W1558" t="s">
        <v>101</v>
      </c>
      <c r="X1558" t="s">
        <v>42</v>
      </c>
      <c r="Y1558" t="s">
        <v>66</v>
      </c>
      <c r="Z1558" t="s">
        <v>4089</v>
      </c>
      <c r="AA1558" s="9">
        <f>Table1[[#This Row],[Date]]</f>
        <v>46483</v>
      </c>
    </row>
    <row r="1559" spans="1:27" x14ac:dyDescent="0.25">
      <c r="A1559" t="s">
        <v>3201</v>
      </c>
      <c r="B1559" s="1">
        <v>46484</v>
      </c>
      <c r="C1559" t="s">
        <v>27</v>
      </c>
      <c r="D1559" t="s">
        <v>3202</v>
      </c>
      <c r="E1559" t="s">
        <v>61</v>
      </c>
      <c r="F1559">
        <v>40</v>
      </c>
      <c r="G1559" t="s">
        <v>62</v>
      </c>
      <c r="H1559" t="s">
        <v>4088</v>
      </c>
      <c r="I1559" t="s">
        <v>49</v>
      </c>
      <c r="J1559" t="s">
        <v>33</v>
      </c>
      <c r="K1559" t="s">
        <v>118</v>
      </c>
      <c r="L1559">
        <v>13</v>
      </c>
      <c r="M1559">
        <v>2</v>
      </c>
      <c r="N1559" t="s">
        <v>72</v>
      </c>
      <c r="O1559" t="s">
        <v>81</v>
      </c>
      <c r="P1559" t="s">
        <v>82</v>
      </c>
      <c r="Q1559">
        <v>12082.09</v>
      </c>
      <c r="R1559">
        <v>1474.63</v>
      </c>
      <c r="S1559">
        <v>2.2000000000000002</v>
      </c>
      <c r="T1559" t="s">
        <v>97</v>
      </c>
      <c r="U1559" t="s">
        <v>65</v>
      </c>
      <c r="V1559" t="s">
        <v>74</v>
      </c>
      <c r="W1559" t="s">
        <v>101</v>
      </c>
      <c r="X1559" t="s">
        <v>57</v>
      </c>
      <c r="Y1559" t="s">
        <v>66</v>
      </c>
      <c r="Z1559" t="s">
        <v>4089</v>
      </c>
      <c r="AA1559" s="9">
        <f>Table1[[#This Row],[Date]]</f>
        <v>46484</v>
      </c>
    </row>
    <row r="1560" spans="1:27" x14ac:dyDescent="0.25">
      <c r="A1560" t="s">
        <v>3203</v>
      </c>
      <c r="B1560" s="1">
        <v>46485</v>
      </c>
      <c r="C1560" t="s">
        <v>27</v>
      </c>
      <c r="D1560" t="s">
        <v>3204</v>
      </c>
      <c r="E1560" t="s">
        <v>69</v>
      </c>
      <c r="F1560">
        <v>34</v>
      </c>
      <c r="G1560" t="s">
        <v>30</v>
      </c>
      <c r="H1560" t="s">
        <v>31</v>
      </c>
      <c r="I1560" t="s">
        <v>32</v>
      </c>
      <c r="J1560" t="s">
        <v>33</v>
      </c>
      <c r="K1560" t="s">
        <v>100</v>
      </c>
      <c r="L1560">
        <v>14</v>
      </c>
      <c r="M1560">
        <v>5</v>
      </c>
      <c r="N1560" t="s">
        <v>72</v>
      </c>
      <c r="O1560" t="s">
        <v>36</v>
      </c>
      <c r="P1560" t="s">
        <v>82</v>
      </c>
      <c r="Q1560">
        <v>25247.65</v>
      </c>
      <c r="R1560">
        <v>668.35</v>
      </c>
      <c r="S1560">
        <v>4</v>
      </c>
      <c r="T1560" t="s">
        <v>97</v>
      </c>
      <c r="U1560" t="s">
        <v>39</v>
      </c>
      <c r="V1560" t="s">
        <v>83</v>
      </c>
      <c r="W1560" t="s">
        <v>56</v>
      </c>
      <c r="X1560" t="s">
        <v>57</v>
      </c>
      <c r="Y1560" t="s">
        <v>43</v>
      </c>
      <c r="Z1560" t="s">
        <v>88</v>
      </c>
      <c r="AA1560" s="9">
        <f>Table1[[#This Row],[Date]]</f>
        <v>46485</v>
      </c>
    </row>
    <row r="1561" spans="1:27" x14ac:dyDescent="0.25">
      <c r="A1561" t="s">
        <v>3205</v>
      </c>
      <c r="B1561" s="1">
        <v>46486</v>
      </c>
      <c r="C1561" t="s">
        <v>27</v>
      </c>
      <c r="D1561" t="s">
        <v>3206</v>
      </c>
      <c r="E1561" t="s">
        <v>29</v>
      </c>
      <c r="F1561">
        <v>18</v>
      </c>
      <c r="G1561" t="s">
        <v>30</v>
      </c>
      <c r="H1561" t="s">
        <v>4087</v>
      </c>
      <c r="I1561" t="s">
        <v>32</v>
      </c>
      <c r="J1561" t="s">
        <v>33</v>
      </c>
      <c r="K1561" t="s">
        <v>71</v>
      </c>
      <c r="L1561">
        <v>11</v>
      </c>
      <c r="M1561">
        <v>1</v>
      </c>
      <c r="N1561" t="s">
        <v>51</v>
      </c>
      <c r="O1561" t="s">
        <v>73</v>
      </c>
      <c r="P1561" t="s">
        <v>53</v>
      </c>
      <c r="Q1561">
        <v>35049.54</v>
      </c>
      <c r="R1561">
        <v>3859.09</v>
      </c>
      <c r="S1561">
        <v>3</v>
      </c>
      <c r="T1561" t="s">
        <v>64</v>
      </c>
      <c r="U1561" t="s">
        <v>39</v>
      </c>
      <c r="V1561" t="s">
        <v>40</v>
      </c>
      <c r="W1561" t="s">
        <v>101</v>
      </c>
      <c r="X1561" t="s">
        <v>57</v>
      </c>
      <c r="Y1561" t="s">
        <v>113</v>
      </c>
      <c r="Z1561" t="s">
        <v>4089</v>
      </c>
      <c r="AA1561" s="9">
        <f>Table1[[#This Row],[Date]]</f>
        <v>46486</v>
      </c>
    </row>
    <row r="1562" spans="1:27" x14ac:dyDescent="0.25">
      <c r="A1562" t="s">
        <v>3207</v>
      </c>
      <c r="B1562" s="1">
        <v>46487</v>
      </c>
      <c r="C1562" t="s">
        <v>27</v>
      </c>
      <c r="D1562" t="s">
        <v>3208</v>
      </c>
      <c r="E1562" t="s">
        <v>47</v>
      </c>
      <c r="F1562">
        <v>48</v>
      </c>
      <c r="G1562" t="s">
        <v>30</v>
      </c>
      <c r="H1562" t="s">
        <v>48</v>
      </c>
      <c r="I1562" t="s">
        <v>49</v>
      </c>
      <c r="J1562" t="s">
        <v>33</v>
      </c>
      <c r="K1562" t="s">
        <v>50</v>
      </c>
      <c r="L1562">
        <v>13</v>
      </c>
      <c r="M1562">
        <v>2</v>
      </c>
      <c r="N1562" t="s">
        <v>35</v>
      </c>
      <c r="O1562" t="s">
        <v>81</v>
      </c>
      <c r="P1562" t="s">
        <v>82</v>
      </c>
      <c r="Q1562">
        <v>32791.089999999997</v>
      </c>
      <c r="R1562">
        <v>1087.08</v>
      </c>
      <c r="S1562">
        <v>1.6</v>
      </c>
      <c r="T1562" t="s">
        <v>54</v>
      </c>
      <c r="U1562" t="s">
        <v>39</v>
      </c>
      <c r="V1562" t="s">
        <v>40</v>
      </c>
      <c r="W1562" t="s">
        <v>41</v>
      </c>
      <c r="X1562" t="s">
        <v>57</v>
      </c>
      <c r="Y1562" t="s">
        <v>4089</v>
      </c>
      <c r="Z1562" t="s">
        <v>4089</v>
      </c>
      <c r="AA1562" s="9">
        <f>Table1[[#This Row],[Date]]</f>
        <v>46487</v>
      </c>
    </row>
    <row r="1563" spans="1:27" x14ac:dyDescent="0.25">
      <c r="A1563" t="s">
        <v>3209</v>
      </c>
      <c r="B1563" s="1">
        <v>46488</v>
      </c>
      <c r="C1563" t="s">
        <v>45</v>
      </c>
      <c r="D1563" t="s">
        <v>3210</v>
      </c>
      <c r="E1563" t="s">
        <v>47</v>
      </c>
      <c r="F1563">
        <v>48</v>
      </c>
      <c r="G1563" t="s">
        <v>70</v>
      </c>
      <c r="H1563" t="s">
        <v>79</v>
      </c>
      <c r="I1563" t="s">
        <v>49</v>
      </c>
      <c r="J1563" t="s">
        <v>33</v>
      </c>
      <c r="K1563" t="s">
        <v>34</v>
      </c>
      <c r="L1563">
        <v>13</v>
      </c>
      <c r="M1563">
        <v>1</v>
      </c>
      <c r="N1563" t="s">
        <v>35</v>
      </c>
      <c r="O1563" t="s">
        <v>81</v>
      </c>
      <c r="P1563" t="s">
        <v>82</v>
      </c>
      <c r="Q1563">
        <v>23080.62</v>
      </c>
      <c r="R1563">
        <v>1118.3800000000001</v>
      </c>
      <c r="S1563">
        <v>3.3</v>
      </c>
      <c r="T1563" t="s">
        <v>64</v>
      </c>
      <c r="U1563" t="s">
        <v>87</v>
      </c>
      <c r="V1563" t="s">
        <v>83</v>
      </c>
      <c r="W1563" t="s">
        <v>41</v>
      </c>
      <c r="X1563" t="s">
        <v>57</v>
      </c>
      <c r="Y1563" t="s">
        <v>66</v>
      </c>
      <c r="Z1563" t="s">
        <v>4089</v>
      </c>
      <c r="AA1563" s="9">
        <f>Table1[[#This Row],[Date]]</f>
        <v>46488</v>
      </c>
    </row>
    <row r="1564" spans="1:27" x14ac:dyDescent="0.25">
      <c r="A1564" t="s">
        <v>3211</v>
      </c>
      <c r="B1564" s="1">
        <v>46489</v>
      </c>
      <c r="C1564" t="s">
        <v>45</v>
      </c>
      <c r="D1564" t="s">
        <v>3212</v>
      </c>
      <c r="E1564" t="s">
        <v>91</v>
      </c>
      <c r="F1564">
        <v>59</v>
      </c>
      <c r="G1564" t="s">
        <v>30</v>
      </c>
      <c r="H1564" t="s">
        <v>4088</v>
      </c>
      <c r="I1564" t="s">
        <v>49</v>
      </c>
      <c r="J1564" t="s">
        <v>33</v>
      </c>
      <c r="K1564" t="s">
        <v>118</v>
      </c>
      <c r="L1564">
        <v>3</v>
      </c>
      <c r="M1564">
        <v>1</v>
      </c>
      <c r="N1564" t="s">
        <v>72</v>
      </c>
      <c r="O1564" t="s">
        <v>81</v>
      </c>
      <c r="P1564" t="s">
        <v>63</v>
      </c>
      <c r="Q1564">
        <v>45270.23</v>
      </c>
      <c r="R1564">
        <v>1375.38</v>
      </c>
      <c r="S1564">
        <v>4.5999999999999996</v>
      </c>
      <c r="T1564" t="s">
        <v>38</v>
      </c>
      <c r="U1564" t="s">
        <v>93</v>
      </c>
      <c r="V1564" t="s">
        <v>40</v>
      </c>
      <c r="W1564" t="s">
        <v>41</v>
      </c>
      <c r="X1564" t="s">
        <v>57</v>
      </c>
      <c r="Y1564" t="s">
        <v>4089</v>
      </c>
      <c r="Z1564" t="s">
        <v>88</v>
      </c>
      <c r="AA1564" s="9">
        <f>Table1[[#This Row],[Date]]</f>
        <v>46489</v>
      </c>
    </row>
    <row r="1565" spans="1:27" x14ac:dyDescent="0.25">
      <c r="A1565" t="s">
        <v>3213</v>
      </c>
      <c r="B1565" s="1">
        <v>46490</v>
      </c>
      <c r="C1565" t="s">
        <v>103</v>
      </c>
      <c r="D1565" t="s">
        <v>3214</v>
      </c>
      <c r="E1565" t="s">
        <v>61</v>
      </c>
      <c r="F1565">
        <v>59</v>
      </c>
      <c r="G1565" t="s">
        <v>70</v>
      </c>
      <c r="H1565" t="s">
        <v>31</v>
      </c>
      <c r="I1565" t="s">
        <v>32</v>
      </c>
      <c r="J1565" t="s">
        <v>33</v>
      </c>
      <c r="K1565" t="s">
        <v>100</v>
      </c>
      <c r="L1565">
        <v>10</v>
      </c>
      <c r="M1565">
        <v>3</v>
      </c>
      <c r="N1565" t="s">
        <v>72</v>
      </c>
      <c r="O1565" t="s">
        <v>73</v>
      </c>
      <c r="P1565" t="s">
        <v>53</v>
      </c>
      <c r="Q1565">
        <v>27405.38</v>
      </c>
      <c r="R1565">
        <v>2933.83</v>
      </c>
      <c r="S1565">
        <v>4.4000000000000004</v>
      </c>
      <c r="T1565" t="s">
        <v>92</v>
      </c>
      <c r="U1565" t="s">
        <v>39</v>
      </c>
      <c r="V1565" t="s">
        <v>83</v>
      </c>
      <c r="W1565" t="s">
        <v>56</v>
      </c>
      <c r="X1565" t="s">
        <v>57</v>
      </c>
      <c r="Y1565" t="s">
        <v>4089</v>
      </c>
      <c r="Z1565" t="s">
        <v>84</v>
      </c>
      <c r="AA1565" s="9">
        <f>Table1[[#This Row],[Date]]</f>
        <v>46490</v>
      </c>
    </row>
    <row r="1566" spans="1:27" x14ac:dyDescent="0.25">
      <c r="A1566" t="s">
        <v>3215</v>
      </c>
      <c r="B1566" s="1">
        <v>46491</v>
      </c>
      <c r="C1566" t="s">
        <v>27</v>
      </c>
      <c r="D1566" t="s">
        <v>3216</v>
      </c>
      <c r="E1566" t="s">
        <v>61</v>
      </c>
      <c r="F1566">
        <v>51</v>
      </c>
      <c r="G1566" t="s">
        <v>70</v>
      </c>
      <c r="H1566" t="s">
        <v>31</v>
      </c>
      <c r="I1566" t="s">
        <v>32</v>
      </c>
      <c r="J1566" t="s">
        <v>33</v>
      </c>
      <c r="K1566" t="s">
        <v>100</v>
      </c>
      <c r="L1566">
        <v>2</v>
      </c>
      <c r="M1566">
        <v>4</v>
      </c>
      <c r="N1566" t="s">
        <v>72</v>
      </c>
      <c r="O1566" t="s">
        <v>36</v>
      </c>
      <c r="P1566" t="s">
        <v>63</v>
      </c>
      <c r="Q1566">
        <v>26775.759999999998</v>
      </c>
      <c r="R1566">
        <v>3298.33</v>
      </c>
      <c r="S1566">
        <v>3.3</v>
      </c>
      <c r="T1566" t="s">
        <v>97</v>
      </c>
      <c r="U1566" t="s">
        <v>39</v>
      </c>
      <c r="V1566" t="s">
        <v>40</v>
      </c>
      <c r="W1566" t="s">
        <v>101</v>
      </c>
      <c r="X1566" t="s">
        <v>42</v>
      </c>
      <c r="Y1566" t="s">
        <v>4089</v>
      </c>
      <c r="Z1566" t="s">
        <v>88</v>
      </c>
      <c r="AA1566" s="9">
        <f>Table1[[#This Row],[Date]]</f>
        <v>46491</v>
      </c>
    </row>
    <row r="1567" spans="1:27" x14ac:dyDescent="0.25">
      <c r="A1567" t="s">
        <v>3217</v>
      </c>
      <c r="B1567" s="1">
        <v>46492</v>
      </c>
      <c r="C1567" t="s">
        <v>27</v>
      </c>
      <c r="D1567" t="s">
        <v>3218</v>
      </c>
      <c r="E1567" t="s">
        <v>61</v>
      </c>
      <c r="F1567">
        <v>26</v>
      </c>
      <c r="G1567" t="s">
        <v>30</v>
      </c>
      <c r="H1567" t="s">
        <v>79</v>
      </c>
      <c r="I1567" t="s">
        <v>49</v>
      </c>
      <c r="J1567" t="s">
        <v>33</v>
      </c>
      <c r="K1567" t="s">
        <v>34</v>
      </c>
      <c r="L1567">
        <v>6</v>
      </c>
      <c r="M1567">
        <v>3</v>
      </c>
      <c r="N1567" t="s">
        <v>51</v>
      </c>
      <c r="O1567" t="s">
        <v>36</v>
      </c>
      <c r="P1567" t="s">
        <v>63</v>
      </c>
      <c r="Q1567">
        <v>5925.78</v>
      </c>
      <c r="R1567">
        <v>88.01</v>
      </c>
      <c r="S1567">
        <v>2.5</v>
      </c>
      <c r="T1567" t="s">
        <v>64</v>
      </c>
      <c r="U1567" t="s">
        <v>65</v>
      </c>
      <c r="V1567" t="s">
        <v>55</v>
      </c>
      <c r="W1567" t="s">
        <v>41</v>
      </c>
      <c r="X1567" t="s">
        <v>42</v>
      </c>
      <c r="Y1567" t="s">
        <v>75</v>
      </c>
      <c r="Z1567" t="s">
        <v>4089</v>
      </c>
      <c r="AA1567" s="9">
        <f>Table1[[#This Row],[Date]]</f>
        <v>46492</v>
      </c>
    </row>
    <row r="1568" spans="1:27" x14ac:dyDescent="0.25">
      <c r="A1568" t="s">
        <v>3219</v>
      </c>
      <c r="B1568" s="1">
        <v>46493</v>
      </c>
      <c r="C1568" t="s">
        <v>59</v>
      </c>
      <c r="D1568" t="s">
        <v>3220</v>
      </c>
      <c r="E1568" t="s">
        <v>29</v>
      </c>
      <c r="F1568">
        <v>39</v>
      </c>
      <c r="G1568" t="s">
        <v>62</v>
      </c>
      <c r="H1568" t="s">
        <v>48</v>
      </c>
      <c r="I1568" t="s">
        <v>49</v>
      </c>
      <c r="J1568" t="s">
        <v>33</v>
      </c>
      <c r="K1568" t="s">
        <v>50</v>
      </c>
      <c r="L1568">
        <v>2</v>
      </c>
      <c r="M1568">
        <v>1</v>
      </c>
      <c r="N1568" t="s">
        <v>80</v>
      </c>
      <c r="O1568" t="s">
        <v>73</v>
      </c>
      <c r="P1568" t="s">
        <v>82</v>
      </c>
      <c r="Q1568">
        <v>46339.66</v>
      </c>
      <c r="R1568">
        <v>1209.3499999999999</v>
      </c>
      <c r="S1568">
        <v>1.3</v>
      </c>
      <c r="T1568" t="s">
        <v>54</v>
      </c>
      <c r="U1568" t="s">
        <v>93</v>
      </c>
      <c r="V1568" t="s">
        <v>55</v>
      </c>
      <c r="W1568" t="s">
        <v>56</v>
      </c>
      <c r="X1568" t="s">
        <v>42</v>
      </c>
      <c r="Y1568" t="s">
        <v>4089</v>
      </c>
      <c r="Z1568" t="s">
        <v>76</v>
      </c>
      <c r="AA1568" s="9">
        <f>Table1[[#This Row],[Date]]</f>
        <v>46493</v>
      </c>
    </row>
    <row r="1569" spans="1:27" x14ac:dyDescent="0.25">
      <c r="A1569" t="s">
        <v>3221</v>
      </c>
      <c r="B1569" s="1">
        <v>46494</v>
      </c>
      <c r="C1569" t="s">
        <v>45</v>
      </c>
      <c r="D1569" t="s">
        <v>3222</v>
      </c>
      <c r="E1569" t="s">
        <v>61</v>
      </c>
      <c r="F1569">
        <v>30</v>
      </c>
      <c r="G1569" t="s">
        <v>62</v>
      </c>
      <c r="H1569" t="s">
        <v>4087</v>
      </c>
      <c r="I1569" t="s">
        <v>32</v>
      </c>
      <c r="J1569" t="s">
        <v>33</v>
      </c>
      <c r="K1569" t="s">
        <v>71</v>
      </c>
      <c r="L1569">
        <v>6</v>
      </c>
      <c r="M1569">
        <v>5</v>
      </c>
      <c r="N1569" t="s">
        <v>72</v>
      </c>
      <c r="O1569" t="s">
        <v>81</v>
      </c>
      <c r="P1569" t="s">
        <v>63</v>
      </c>
      <c r="Q1569">
        <v>11324.48</v>
      </c>
      <c r="R1569">
        <v>2154.85</v>
      </c>
      <c r="S1569">
        <v>2.9</v>
      </c>
      <c r="T1569" t="s">
        <v>64</v>
      </c>
      <c r="U1569" t="s">
        <v>87</v>
      </c>
      <c r="V1569" t="s">
        <v>74</v>
      </c>
      <c r="W1569" t="s">
        <v>101</v>
      </c>
      <c r="X1569" t="s">
        <v>42</v>
      </c>
      <c r="Y1569" t="s">
        <v>4089</v>
      </c>
      <c r="Z1569" t="s">
        <v>4089</v>
      </c>
      <c r="AA1569" s="9">
        <f>Table1[[#This Row],[Date]]</f>
        <v>46494</v>
      </c>
    </row>
    <row r="1570" spans="1:27" x14ac:dyDescent="0.25">
      <c r="A1570" t="s">
        <v>3223</v>
      </c>
      <c r="B1570" s="1">
        <v>46495</v>
      </c>
      <c r="C1570" t="s">
        <v>27</v>
      </c>
      <c r="D1570" t="s">
        <v>3224</v>
      </c>
      <c r="E1570" t="s">
        <v>47</v>
      </c>
      <c r="F1570">
        <v>42</v>
      </c>
      <c r="G1570" t="s">
        <v>62</v>
      </c>
      <c r="H1570" t="s">
        <v>48</v>
      </c>
      <c r="I1570" t="s">
        <v>49</v>
      </c>
      <c r="J1570" t="s">
        <v>33</v>
      </c>
      <c r="K1570" t="s">
        <v>50</v>
      </c>
      <c r="L1570">
        <v>9</v>
      </c>
      <c r="M1570">
        <v>2</v>
      </c>
      <c r="N1570" t="s">
        <v>35</v>
      </c>
      <c r="O1570" t="s">
        <v>73</v>
      </c>
      <c r="P1570" t="s">
        <v>37</v>
      </c>
      <c r="Q1570">
        <v>27832.2</v>
      </c>
      <c r="R1570">
        <v>1659.88</v>
      </c>
      <c r="S1570">
        <v>4</v>
      </c>
      <c r="T1570" t="s">
        <v>92</v>
      </c>
      <c r="U1570" t="s">
        <v>87</v>
      </c>
      <c r="V1570" t="s">
        <v>55</v>
      </c>
      <c r="W1570" t="s">
        <v>101</v>
      </c>
      <c r="X1570" t="s">
        <v>42</v>
      </c>
      <c r="Y1570" t="s">
        <v>113</v>
      </c>
      <c r="Z1570" t="s">
        <v>88</v>
      </c>
      <c r="AA1570" s="9">
        <f>Table1[[#This Row],[Date]]</f>
        <v>46495</v>
      </c>
    </row>
    <row r="1571" spans="1:27" x14ac:dyDescent="0.25">
      <c r="A1571" t="s">
        <v>3225</v>
      </c>
      <c r="B1571" s="1">
        <v>46496</v>
      </c>
      <c r="C1571" t="s">
        <v>103</v>
      </c>
      <c r="D1571" t="s">
        <v>3226</v>
      </c>
      <c r="E1571" t="s">
        <v>29</v>
      </c>
      <c r="F1571">
        <v>65</v>
      </c>
      <c r="G1571" t="s">
        <v>30</v>
      </c>
      <c r="H1571" t="s">
        <v>48</v>
      </c>
      <c r="I1571" t="s">
        <v>49</v>
      </c>
      <c r="J1571" t="s">
        <v>33</v>
      </c>
      <c r="K1571" t="s">
        <v>50</v>
      </c>
      <c r="L1571">
        <v>9</v>
      </c>
      <c r="M1571">
        <v>4</v>
      </c>
      <c r="N1571" t="s">
        <v>80</v>
      </c>
      <c r="O1571" t="s">
        <v>73</v>
      </c>
      <c r="P1571" t="s">
        <v>82</v>
      </c>
      <c r="Q1571">
        <v>40767.68</v>
      </c>
      <c r="R1571">
        <v>4420.8500000000004</v>
      </c>
      <c r="S1571">
        <v>2.4</v>
      </c>
      <c r="T1571" t="s">
        <v>64</v>
      </c>
      <c r="U1571" t="s">
        <v>65</v>
      </c>
      <c r="V1571" t="s">
        <v>83</v>
      </c>
      <c r="W1571" t="s">
        <v>41</v>
      </c>
      <c r="X1571" t="s">
        <v>42</v>
      </c>
      <c r="Y1571" t="s">
        <v>113</v>
      </c>
      <c r="Z1571" t="s">
        <v>88</v>
      </c>
      <c r="AA1571" s="9">
        <f>Table1[[#This Row],[Date]]</f>
        <v>46496</v>
      </c>
    </row>
    <row r="1572" spans="1:27" x14ac:dyDescent="0.25">
      <c r="A1572" t="s">
        <v>3227</v>
      </c>
      <c r="B1572" s="1">
        <v>46497</v>
      </c>
      <c r="C1572" t="s">
        <v>103</v>
      </c>
      <c r="D1572" t="s">
        <v>3228</v>
      </c>
      <c r="E1572" t="s">
        <v>69</v>
      </c>
      <c r="F1572">
        <v>35</v>
      </c>
      <c r="G1572" t="s">
        <v>62</v>
      </c>
      <c r="H1572" t="s">
        <v>48</v>
      </c>
      <c r="I1572" t="s">
        <v>49</v>
      </c>
      <c r="J1572" t="s">
        <v>33</v>
      </c>
      <c r="K1572" t="s">
        <v>50</v>
      </c>
      <c r="L1572">
        <v>12</v>
      </c>
      <c r="M1572">
        <v>2</v>
      </c>
      <c r="N1572" t="s">
        <v>35</v>
      </c>
      <c r="O1572" t="s">
        <v>81</v>
      </c>
      <c r="P1572" t="s">
        <v>37</v>
      </c>
      <c r="Q1572">
        <v>13126.3</v>
      </c>
      <c r="R1572">
        <v>3938.54</v>
      </c>
      <c r="S1572">
        <v>1.9</v>
      </c>
      <c r="T1572" t="s">
        <v>97</v>
      </c>
      <c r="U1572" t="s">
        <v>87</v>
      </c>
      <c r="V1572" t="s">
        <v>40</v>
      </c>
      <c r="W1572" t="s">
        <v>56</v>
      </c>
      <c r="X1572" t="s">
        <v>42</v>
      </c>
      <c r="Y1572" t="s">
        <v>75</v>
      </c>
      <c r="Z1572" t="s">
        <v>94</v>
      </c>
      <c r="AA1572" s="9">
        <f>Table1[[#This Row],[Date]]</f>
        <v>46497</v>
      </c>
    </row>
    <row r="1573" spans="1:27" x14ac:dyDescent="0.25">
      <c r="A1573" t="s">
        <v>3229</v>
      </c>
      <c r="B1573" s="1">
        <v>46498</v>
      </c>
      <c r="C1573" t="s">
        <v>45</v>
      </c>
      <c r="D1573" t="s">
        <v>3230</v>
      </c>
      <c r="E1573" t="s">
        <v>61</v>
      </c>
      <c r="F1573">
        <v>68</v>
      </c>
      <c r="G1573" t="s">
        <v>70</v>
      </c>
      <c r="H1573" t="s">
        <v>79</v>
      </c>
      <c r="I1573" t="s">
        <v>49</v>
      </c>
      <c r="J1573" t="s">
        <v>33</v>
      </c>
      <c r="K1573" t="s">
        <v>34</v>
      </c>
      <c r="L1573">
        <v>9</v>
      </c>
      <c r="M1573">
        <v>5</v>
      </c>
      <c r="N1573" t="s">
        <v>80</v>
      </c>
      <c r="O1573" t="s">
        <v>73</v>
      </c>
      <c r="P1573" t="s">
        <v>82</v>
      </c>
      <c r="Q1573">
        <v>27786.54</v>
      </c>
      <c r="R1573">
        <v>3129.45</v>
      </c>
      <c r="S1573">
        <v>4.7</v>
      </c>
      <c r="T1573" t="s">
        <v>38</v>
      </c>
      <c r="U1573" t="s">
        <v>65</v>
      </c>
      <c r="V1573" t="s">
        <v>74</v>
      </c>
      <c r="W1573" t="s">
        <v>41</v>
      </c>
      <c r="X1573" t="s">
        <v>57</v>
      </c>
      <c r="Y1573" t="s">
        <v>75</v>
      </c>
      <c r="Z1573" t="s">
        <v>76</v>
      </c>
      <c r="AA1573" s="9">
        <f>Table1[[#This Row],[Date]]</f>
        <v>46498</v>
      </c>
    </row>
    <row r="1574" spans="1:27" x14ac:dyDescent="0.25">
      <c r="A1574" t="s">
        <v>3231</v>
      </c>
      <c r="B1574" s="1">
        <v>46499</v>
      </c>
      <c r="C1574" t="s">
        <v>103</v>
      </c>
      <c r="D1574" t="s">
        <v>3232</v>
      </c>
      <c r="E1574" t="s">
        <v>61</v>
      </c>
      <c r="F1574">
        <v>29</v>
      </c>
      <c r="G1574" t="s">
        <v>62</v>
      </c>
      <c r="H1574" t="s">
        <v>79</v>
      </c>
      <c r="I1574" t="s">
        <v>49</v>
      </c>
      <c r="J1574" t="s">
        <v>33</v>
      </c>
      <c r="K1574" t="s">
        <v>34</v>
      </c>
      <c r="L1574">
        <v>3</v>
      </c>
      <c r="M1574">
        <v>4</v>
      </c>
      <c r="N1574" t="s">
        <v>51</v>
      </c>
      <c r="O1574" t="s">
        <v>52</v>
      </c>
      <c r="P1574" t="s">
        <v>63</v>
      </c>
      <c r="Q1574">
        <v>14312.19</v>
      </c>
      <c r="R1574">
        <v>1690.21</v>
      </c>
      <c r="S1574">
        <v>4.3</v>
      </c>
      <c r="T1574" t="s">
        <v>92</v>
      </c>
      <c r="U1574" t="s">
        <v>93</v>
      </c>
      <c r="V1574" t="s">
        <v>83</v>
      </c>
      <c r="W1574" t="s">
        <v>41</v>
      </c>
      <c r="X1574" t="s">
        <v>57</v>
      </c>
      <c r="Y1574" t="s">
        <v>4089</v>
      </c>
      <c r="Z1574" t="s">
        <v>88</v>
      </c>
      <c r="AA1574" s="9">
        <f>Table1[[#This Row],[Date]]</f>
        <v>46499</v>
      </c>
    </row>
    <row r="1575" spans="1:27" x14ac:dyDescent="0.25">
      <c r="A1575" t="s">
        <v>3233</v>
      </c>
      <c r="B1575" s="1">
        <v>46500</v>
      </c>
      <c r="C1575" t="s">
        <v>103</v>
      </c>
      <c r="D1575" t="s">
        <v>3234</v>
      </c>
      <c r="E1575" t="s">
        <v>69</v>
      </c>
      <c r="F1575">
        <v>57</v>
      </c>
      <c r="G1575" t="s">
        <v>30</v>
      </c>
      <c r="H1575" t="s">
        <v>4087</v>
      </c>
      <c r="I1575" t="s">
        <v>32</v>
      </c>
      <c r="J1575" t="s">
        <v>33</v>
      </c>
      <c r="K1575" t="s">
        <v>71</v>
      </c>
      <c r="L1575">
        <v>9</v>
      </c>
      <c r="M1575">
        <v>3</v>
      </c>
      <c r="N1575" t="s">
        <v>80</v>
      </c>
      <c r="O1575" t="s">
        <v>36</v>
      </c>
      <c r="P1575" t="s">
        <v>82</v>
      </c>
      <c r="Q1575">
        <v>38705.660000000003</v>
      </c>
      <c r="R1575">
        <v>3503.36</v>
      </c>
      <c r="S1575">
        <v>3.6</v>
      </c>
      <c r="T1575" t="s">
        <v>92</v>
      </c>
      <c r="U1575" t="s">
        <v>65</v>
      </c>
      <c r="V1575" t="s">
        <v>83</v>
      </c>
      <c r="W1575" t="s">
        <v>56</v>
      </c>
      <c r="X1575" t="s">
        <v>57</v>
      </c>
      <c r="Y1575" t="s">
        <v>66</v>
      </c>
      <c r="Z1575" t="s">
        <v>84</v>
      </c>
      <c r="AA1575" s="9">
        <f>Table1[[#This Row],[Date]]</f>
        <v>46500</v>
      </c>
    </row>
    <row r="1576" spans="1:27" x14ac:dyDescent="0.25">
      <c r="A1576" t="s">
        <v>3235</v>
      </c>
      <c r="B1576" s="1">
        <v>46501</v>
      </c>
      <c r="C1576" t="s">
        <v>45</v>
      </c>
      <c r="D1576" t="s">
        <v>3236</v>
      </c>
      <c r="E1576" t="s">
        <v>61</v>
      </c>
      <c r="F1576">
        <v>34</v>
      </c>
      <c r="G1576" t="s">
        <v>62</v>
      </c>
      <c r="H1576" t="s">
        <v>48</v>
      </c>
      <c r="I1576" t="s">
        <v>49</v>
      </c>
      <c r="J1576" t="s">
        <v>33</v>
      </c>
      <c r="K1576" t="s">
        <v>50</v>
      </c>
      <c r="L1576">
        <v>13</v>
      </c>
      <c r="M1576">
        <v>1</v>
      </c>
      <c r="N1576" t="s">
        <v>35</v>
      </c>
      <c r="O1576" t="s">
        <v>52</v>
      </c>
      <c r="P1576" t="s">
        <v>37</v>
      </c>
      <c r="Q1576">
        <v>29524.03</v>
      </c>
      <c r="R1576">
        <v>4218.1899999999996</v>
      </c>
      <c r="S1576">
        <v>1.5</v>
      </c>
      <c r="T1576" t="s">
        <v>54</v>
      </c>
      <c r="U1576" t="s">
        <v>65</v>
      </c>
      <c r="V1576" t="s">
        <v>74</v>
      </c>
      <c r="W1576" t="s">
        <v>41</v>
      </c>
      <c r="X1576" t="s">
        <v>57</v>
      </c>
      <c r="Y1576" t="s">
        <v>66</v>
      </c>
      <c r="Z1576" t="s">
        <v>4089</v>
      </c>
      <c r="AA1576" s="9">
        <f>Table1[[#This Row],[Date]]</f>
        <v>46501</v>
      </c>
    </row>
    <row r="1577" spans="1:27" x14ac:dyDescent="0.25">
      <c r="A1577" t="s">
        <v>3237</v>
      </c>
      <c r="B1577" s="1">
        <v>46502</v>
      </c>
      <c r="C1577" t="s">
        <v>27</v>
      </c>
      <c r="D1577" t="s">
        <v>3238</v>
      </c>
      <c r="E1577" t="s">
        <v>69</v>
      </c>
      <c r="F1577">
        <v>32</v>
      </c>
      <c r="G1577" t="s">
        <v>70</v>
      </c>
      <c r="H1577" t="s">
        <v>79</v>
      </c>
      <c r="I1577" t="s">
        <v>49</v>
      </c>
      <c r="J1577" t="s">
        <v>33</v>
      </c>
      <c r="K1577" t="s">
        <v>34</v>
      </c>
      <c r="L1577">
        <v>6</v>
      </c>
      <c r="M1577">
        <v>5</v>
      </c>
      <c r="N1577" t="s">
        <v>80</v>
      </c>
      <c r="O1577" t="s">
        <v>52</v>
      </c>
      <c r="P1577" t="s">
        <v>82</v>
      </c>
      <c r="Q1577">
        <v>43230.87</v>
      </c>
      <c r="R1577">
        <v>2974.15</v>
      </c>
      <c r="S1577">
        <v>1.6</v>
      </c>
      <c r="T1577" t="s">
        <v>97</v>
      </c>
      <c r="U1577" t="s">
        <v>39</v>
      </c>
      <c r="V1577" t="s">
        <v>74</v>
      </c>
      <c r="W1577" t="s">
        <v>56</v>
      </c>
      <c r="X1577" t="s">
        <v>42</v>
      </c>
      <c r="Y1577" t="s">
        <v>43</v>
      </c>
      <c r="Z1577" t="s">
        <v>84</v>
      </c>
      <c r="AA1577" s="9">
        <f>Table1[[#This Row],[Date]]</f>
        <v>46502</v>
      </c>
    </row>
    <row r="1578" spans="1:27" x14ac:dyDescent="0.25">
      <c r="A1578" t="s">
        <v>3239</v>
      </c>
      <c r="B1578" s="1">
        <v>46503</v>
      </c>
      <c r="C1578" t="s">
        <v>27</v>
      </c>
      <c r="D1578" t="s">
        <v>3240</v>
      </c>
      <c r="E1578" t="s">
        <v>29</v>
      </c>
      <c r="F1578">
        <v>59</v>
      </c>
      <c r="G1578" t="s">
        <v>30</v>
      </c>
      <c r="H1578" t="s">
        <v>4087</v>
      </c>
      <c r="I1578" t="s">
        <v>32</v>
      </c>
      <c r="J1578" t="s">
        <v>33</v>
      </c>
      <c r="K1578" t="s">
        <v>71</v>
      </c>
      <c r="L1578">
        <v>2</v>
      </c>
      <c r="M1578">
        <v>1</v>
      </c>
      <c r="N1578" t="s">
        <v>51</v>
      </c>
      <c r="O1578" t="s">
        <v>52</v>
      </c>
      <c r="P1578" t="s">
        <v>37</v>
      </c>
      <c r="Q1578">
        <v>45044.23</v>
      </c>
      <c r="R1578">
        <v>3922.31</v>
      </c>
      <c r="S1578">
        <v>1.4</v>
      </c>
      <c r="T1578" t="s">
        <v>54</v>
      </c>
      <c r="U1578" t="s">
        <v>87</v>
      </c>
      <c r="V1578" t="s">
        <v>83</v>
      </c>
      <c r="W1578" t="s">
        <v>56</v>
      </c>
      <c r="X1578" t="s">
        <v>42</v>
      </c>
      <c r="Y1578" t="s">
        <v>66</v>
      </c>
      <c r="Z1578" t="s">
        <v>88</v>
      </c>
      <c r="AA1578" s="9">
        <f>Table1[[#This Row],[Date]]</f>
        <v>46503</v>
      </c>
    </row>
    <row r="1579" spans="1:27" x14ac:dyDescent="0.25">
      <c r="A1579" t="s">
        <v>3241</v>
      </c>
      <c r="B1579" s="1">
        <v>46504</v>
      </c>
      <c r="C1579" t="s">
        <v>103</v>
      </c>
      <c r="D1579" t="s">
        <v>3242</v>
      </c>
      <c r="E1579" t="s">
        <v>47</v>
      </c>
      <c r="F1579">
        <v>32</v>
      </c>
      <c r="G1579" t="s">
        <v>62</v>
      </c>
      <c r="H1579" t="s">
        <v>4087</v>
      </c>
      <c r="I1579" t="s">
        <v>32</v>
      </c>
      <c r="J1579" t="s">
        <v>33</v>
      </c>
      <c r="K1579" t="s">
        <v>71</v>
      </c>
      <c r="L1579">
        <v>8</v>
      </c>
      <c r="M1579">
        <v>1</v>
      </c>
      <c r="N1579" t="s">
        <v>35</v>
      </c>
      <c r="O1579" t="s">
        <v>73</v>
      </c>
      <c r="P1579" t="s">
        <v>53</v>
      </c>
      <c r="Q1579">
        <v>33490.47</v>
      </c>
      <c r="R1579">
        <v>3745.52</v>
      </c>
      <c r="S1579">
        <v>3.5</v>
      </c>
      <c r="T1579" t="s">
        <v>92</v>
      </c>
      <c r="U1579" t="s">
        <v>93</v>
      </c>
      <c r="V1579" t="s">
        <v>40</v>
      </c>
      <c r="W1579" t="s">
        <v>41</v>
      </c>
      <c r="X1579" t="s">
        <v>42</v>
      </c>
      <c r="Y1579" t="s">
        <v>66</v>
      </c>
      <c r="Z1579" t="s">
        <v>88</v>
      </c>
      <c r="AA1579" s="9">
        <f>Table1[[#This Row],[Date]]</f>
        <v>46504</v>
      </c>
    </row>
    <row r="1580" spans="1:27" x14ac:dyDescent="0.25">
      <c r="A1580" t="s">
        <v>3243</v>
      </c>
      <c r="B1580" s="1">
        <v>46505</v>
      </c>
      <c r="C1580" t="s">
        <v>103</v>
      </c>
      <c r="D1580" t="s">
        <v>3244</v>
      </c>
      <c r="E1580" t="s">
        <v>69</v>
      </c>
      <c r="F1580">
        <v>32</v>
      </c>
      <c r="G1580" t="s">
        <v>30</v>
      </c>
      <c r="H1580" t="s">
        <v>48</v>
      </c>
      <c r="I1580" t="s">
        <v>49</v>
      </c>
      <c r="J1580" t="s">
        <v>33</v>
      </c>
      <c r="K1580" t="s">
        <v>50</v>
      </c>
      <c r="L1580">
        <v>14</v>
      </c>
      <c r="M1580">
        <v>2</v>
      </c>
      <c r="N1580" t="s">
        <v>72</v>
      </c>
      <c r="O1580" t="s">
        <v>81</v>
      </c>
      <c r="P1580" t="s">
        <v>63</v>
      </c>
      <c r="Q1580">
        <v>37093.39</v>
      </c>
      <c r="R1580">
        <v>2858.69</v>
      </c>
      <c r="S1580">
        <v>1.5</v>
      </c>
      <c r="T1580" t="s">
        <v>54</v>
      </c>
      <c r="U1580" t="s">
        <v>93</v>
      </c>
      <c r="V1580" t="s">
        <v>83</v>
      </c>
      <c r="W1580" t="s">
        <v>41</v>
      </c>
      <c r="X1580" t="s">
        <v>42</v>
      </c>
      <c r="Y1580" t="s">
        <v>113</v>
      </c>
      <c r="Z1580" t="s">
        <v>84</v>
      </c>
      <c r="AA1580" s="9">
        <f>Table1[[#This Row],[Date]]</f>
        <v>46505</v>
      </c>
    </row>
    <row r="1581" spans="1:27" x14ac:dyDescent="0.25">
      <c r="A1581" t="s">
        <v>3245</v>
      </c>
      <c r="B1581" s="1">
        <v>46506</v>
      </c>
      <c r="C1581" t="s">
        <v>27</v>
      </c>
      <c r="D1581" t="s">
        <v>3246</v>
      </c>
      <c r="E1581" t="s">
        <v>91</v>
      </c>
      <c r="F1581">
        <v>56</v>
      </c>
      <c r="G1581" t="s">
        <v>30</v>
      </c>
      <c r="H1581" t="s">
        <v>4088</v>
      </c>
      <c r="I1581" t="s">
        <v>49</v>
      </c>
      <c r="J1581" t="s">
        <v>33</v>
      </c>
      <c r="K1581" t="s">
        <v>118</v>
      </c>
      <c r="L1581">
        <v>7</v>
      </c>
      <c r="M1581">
        <v>5</v>
      </c>
      <c r="N1581" t="s">
        <v>80</v>
      </c>
      <c r="O1581" t="s">
        <v>73</v>
      </c>
      <c r="P1581" t="s">
        <v>37</v>
      </c>
      <c r="Q1581">
        <v>28813.34</v>
      </c>
      <c r="R1581">
        <v>1560.92</v>
      </c>
      <c r="S1581">
        <v>4.4000000000000004</v>
      </c>
      <c r="T1581" t="s">
        <v>92</v>
      </c>
      <c r="U1581" t="s">
        <v>39</v>
      </c>
      <c r="V1581" t="s">
        <v>40</v>
      </c>
      <c r="W1581" t="s">
        <v>101</v>
      </c>
      <c r="X1581" t="s">
        <v>57</v>
      </c>
      <c r="Y1581" t="s">
        <v>43</v>
      </c>
      <c r="Z1581" t="s">
        <v>84</v>
      </c>
      <c r="AA1581" s="9">
        <f>Table1[[#This Row],[Date]]</f>
        <v>46506</v>
      </c>
    </row>
    <row r="1582" spans="1:27" x14ac:dyDescent="0.25">
      <c r="A1582" t="s">
        <v>3247</v>
      </c>
      <c r="B1582" s="1">
        <v>46507</v>
      </c>
      <c r="C1582" t="s">
        <v>45</v>
      </c>
      <c r="D1582" t="s">
        <v>3248</v>
      </c>
      <c r="E1582" t="s">
        <v>69</v>
      </c>
      <c r="F1582">
        <v>30</v>
      </c>
      <c r="G1582" t="s">
        <v>30</v>
      </c>
      <c r="H1582" t="s">
        <v>48</v>
      </c>
      <c r="I1582" t="s">
        <v>49</v>
      </c>
      <c r="J1582" t="s">
        <v>33</v>
      </c>
      <c r="K1582" t="s">
        <v>50</v>
      </c>
      <c r="L1582">
        <v>6</v>
      </c>
      <c r="M1582">
        <v>1</v>
      </c>
      <c r="N1582" t="s">
        <v>35</v>
      </c>
      <c r="O1582" t="s">
        <v>36</v>
      </c>
      <c r="P1582" t="s">
        <v>53</v>
      </c>
      <c r="Q1582">
        <v>21068.15</v>
      </c>
      <c r="R1582">
        <v>3728.91</v>
      </c>
      <c r="S1582">
        <v>5</v>
      </c>
      <c r="T1582" t="s">
        <v>38</v>
      </c>
      <c r="U1582" t="s">
        <v>65</v>
      </c>
      <c r="V1582" t="s">
        <v>74</v>
      </c>
      <c r="W1582" t="s">
        <v>101</v>
      </c>
      <c r="X1582" t="s">
        <v>57</v>
      </c>
      <c r="Y1582" t="s">
        <v>43</v>
      </c>
      <c r="Z1582" t="s">
        <v>94</v>
      </c>
      <c r="AA1582" s="9">
        <f>Table1[[#This Row],[Date]]</f>
        <v>46507</v>
      </c>
    </row>
    <row r="1583" spans="1:27" x14ac:dyDescent="0.25">
      <c r="A1583" t="s">
        <v>3249</v>
      </c>
      <c r="B1583" s="1">
        <v>46508</v>
      </c>
      <c r="C1583" t="s">
        <v>103</v>
      </c>
      <c r="D1583" t="s">
        <v>3250</v>
      </c>
      <c r="E1583" t="s">
        <v>61</v>
      </c>
      <c r="F1583">
        <v>34</v>
      </c>
      <c r="G1583" t="s">
        <v>62</v>
      </c>
      <c r="H1583" t="s">
        <v>4088</v>
      </c>
      <c r="I1583" t="s">
        <v>49</v>
      </c>
      <c r="J1583" t="s">
        <v>33</v>
      </c>
      <c r="K1583" t="s">
        <v>118</v>
      </c>
      <c r="L1583">
        <v>2</v>
      </c>
      <c r="M1583">
        <v>3</v>
      </c>
      <c r="N1583" t="s">
        <v>80</v>
      </c>
      <c r="O1583" t="s">
        <v>73</v>
      </c>
      <c r="P1583" t="s">
        <v>63</v>
      </c>
      <c r="Q1583">
        <v>33461.54</v>
      </c>
      <c r="R1583">
        <v>1033.98</v>
      </c>
      <c r="S1583">
        <v>2.5</v>
      </c>
      <c r="T1583" t="s">
        <v>97</v>
      </c>
      <c r="U1583" t="s">
        <v>93</v>
      </c>
      <c r="V1583" t="s">
        <v>83</v>
      </c>
      <c r="W1583" t="s">
        <v>56</v>
      </c>
      <c r="X1583" t="s">
        <v>57</v>
      </c>
      <c r="Y1583" t="s">
        <v>113</v>
      </c>
      <c r="Z1583" t="s">
        <v>4089</v>
      </c>
      <c r="AA1583" s="9">
        <f>Table1[[#This Row],[Date]]</f>
        <v>46508</v>
      </c>
    </row>
    <row r="1584" spans="1:27" x14ac:dyDescent="0.25">
      <c r="A1584" t="s">
        <v>3251</v>
      </c>
      <c r="B1584" s="1">
        <v>46509</v>
      </c>
      <c r="C1584" t="s">
        <v>59</v>
      </c>
      <c r="D1584" t="s">
        <v>3252</v>
      </c>
      <c r="E1584" t="s">
        <v>29</v>
      </c>
      <c r="F1584">
        <v>49</v>
      </c>
      <c r="G1584" t="s">
        <v>30</v>
      </c>
      <c r="H1584" t="s">
        <v>4087</v>
      </c>
      <c r="I1584" t="s">
        <v>32</v>
      </c>
      <c r="J1584" t="s">
        <v>33</v>
      </c>
      <c r="K1584" t="s">
        <v>71</v>
      </c>
      <c r="L1584">
        <v>2</v>
      </c>
      <c r="M1584">
        <v>4</v>
      </c>
      <c r="N1584" t="s">
        <v>51</v>
      </c>
      <c r="O1584" t="s">
        <v>73</v>
      </c>
      <c r="P1584" t="s">
        <v>53</v>
      </c>
      <c r="Q1584">
        <v>45689.57</v>
      </c>
      <c r="R1584">
        <v>3897.44</v>
      </c>
      <c r="S1584">
        <v>2.8</v>
      </c>
      <c r="T1584" t="s">
        <v>97</v>
      </c>
      <c r="U1584" t="s">
        <v>93</v>
      </c>
      <c r="V1584" t="s">
        <v>55</v>
      </c>
      <c r="W1584" t="s">
        <v>56</v>
      </c>
      <c r="X1584" t="s">
        <v>57</v>
      </c>
      <c r="Y1584" t="s">
        <v>66</v>
      </c>
      <c r="Z1584" t="s">
        <v>84</v>
      </c>
      <c r="AA1584" s="9">
        <f>Table1[[#This Row],[Date]]</f>
        <v>46509</v>
      </c>
    </row>
    <row r="1585" spans="1:27" x14ac:dyDescent="0.25">
      <c r="A1585" t="s">
        <v>3253</v>
      </c>
      <c r="B1585" s="1">
        <v>46510</v>
      </c>
      <c r="C1585" t="s">
        <v>45</v>
      </c>
      <c r="D1585" t="s">
        <v>3254</v>
      </c>
      <c r="E1585" t="s">
        <v>29</v>
      </c>
      <c r="F1585">
        <v>26</v>
      </c>
      <c r="G1585" t="s">
        <v>62</v>
      </c>
      <c r="H1585" t="s">
        <v>79</v>
      </c>
      <c r="I1585" t="s">
        <v>49</v>
      </c>
      <c r="J1585" t="s">
        <v>33</v>
      </c>
      <c r="K1585" t="s">
        <v>34</v>
      </c>
      <c r="L1585">
        <v>7</v>
      </c>
      <c r="M1585">
        <v>5</v>
      </c>
      <c r="N1585" t="s">
        <v>35</v>
      </c>
      <c r="O1585" t="s">
        <v>73</v>
      </c>
      <c r="P1585" t="s">
        <v>37</v>
      </c>
      <c r="Q1585">
        <v>22583.98</v>
      </c>
      <c r="R1585">
        <v>4022.73</v>
      </c>
      <c r="S1585">
        <v>3.8</v>
      </c>
      <c r="T1585" t="s">
        <v>92</v>
      </c>
      <c r="U1585" t="s">
        <v>65</v>
      </c>
      <c r="V1585" t="s">
        <v>83</v>
      </c>
      <c r="W1585" t="s">
        <v>56</v>
      </c>
      <c r="X1585" t="s">
        <v>42</v>
      </c>
      <c r="Y1585" t="s">
        <v>66</v>
      </c>
      <c r="Z1585" t="s">
        <v>4089</v>
      </c>
      <c r="AA1585" s="9">
        <f>Table1[[#This Row],[Date]]</f>
        <v>46510</v>
      </c>
    </row>
    <row r="1586" spans="1:27" x14ac:dyDescent="0.25">
      <c r="A1586" t="s">
        <v>3255</v>
      </c>
      <c r="B1586" s="1">
        <v>46511</v>
      </c>
      <c r="C1586" t="s">
        <v>103</v>
      </c>
      <c r="D1586" t="s">
        <v>3256</v>
      </c>
      <c r="E1586" t="s">
        <v>69</v>
      </c>
      <c r="F1586">
        <v>57</v>
      </c>
      <c r="G1586" t="s">
        <v>70</v>
      </c>
      <c r="H1586" t="s">
        <v>31</v>
      </c>
      <c r="I1586" t="s">
        <v>32</v>
      </c>
      <c r="J1586" t="s">
        <v>33</v>
      </c>
      <c r="K1586" t="s">
        <v>100</v>
      </c>
      <c r="L1586">
        <v>11</v>
      </c>
      <c r="M1586">
        <v>2</v>
      </c>
      <c r="N1586" t="s">
        <v>72</v>
      </c>
      <c r="O1586" t="s">
        <v>73</v>
      </c>
      <c r="P1586" t="s">
        <v>63</v>
      </c>
      <c r="Q1586">
        <v>17777.27</v>
      </c>
      <c r="R1586">
        <v>4110.72</v>
      </c>
      <c r="S1586">
        <v>4.7</v>
      </c>
      <c r="T1586" t="s">
        <v>97</v>
      </c>
      <c r="U1586" t="s">
        <v>65</v>
      </c>
      <c r="V1586" t="s">
        <v>40</v>
      </c>
      <c r="W1586" t="s">
        <v>101</v>
      </c>
      <c r="X1586" t="s">
        <v>42</v>
      </c>
      <c r="Y1586" t="s">
        <v>43</v>
      </c>
      <c r="Z1586" t="s">
        <v>76</v>
      </c>
      <c r="AA1586" s="9">
        <f>Table1[[#This Row],[Date]]</f>
        <v>46511</v>
      </c>
    </row>
    <row r="1587" spans="1:27" x14ac:dyDescent="0.25">
      <c r="A1587" t="s">
        <v>3257</v>
      </c>
      <c r="B1587" s="1">
        <v>46512</v>
      </c>
      <c r="C1587" t="s">
        <v>103</v>
      </c>
      <c r="D1587" t="s">
        <v>3258</v>
      </c>
      <c r="E1587" t="s">
        <v>47</v>
      </c>
      <c r="F1587">
        <v>37</v>
      </c>
      <c r="G1587" t="s">
        <v>62</v>
      </c>
      <c r="H1587" t="s">
        <v>4087</v>
      </c>
      <c r="I1587" t="s">
        <v>32</v>
      </c>
      <c r="J1587" t="s">
        <v>33</v>
      </c>
      <c r="K1587" t="s">
        <v>71</v>
      </c>
      <c r="L1587">
        <v>13</v>
      </c>
      <c r="M1587">
        <v>5</v>
      </c>
      <c r="N1587" t="s">
        <v>72</v>
      </c>
      <c r="O1587" t="s">
        <v>52</v>
      </c>
      <c r="P1587" t="s">
        <v>53</v>
      </c>
      <c r="Q1587">
        <v>21256.54</v>
      </c>
      <c r="R1587">
        <v>2364.58</v>
      </c>
      <c r="S1587">
        <v>4.5999999999999996</v>
      </c>
      <c r="T1587" t="s">
        <v>38</v>
      </c>
      <c r="U1587" t="s">
        <v>93</v>
      </c>
      <c r="V1587" t="s">
        <v>83</v>
      </c>
      <c r="W1587" t="s">
        <v>41</v>
      </c>
      <c r="X1587" t="s">
        <v>57</v>
      </c>
      <c r="Y1587" t="s">
        <v>66</v>
      </c>
      <c r="Z1587" t="s">
        <v>88</v>
      </c>
      <c r="AA1587" s="9">
        <f>Table1[[#This Row],[Date]]</f>
        <v>46512</v>
      </c>
    </row>
    <row r="1588" spans="1:27" x14ac:dyDescent="0.25">
      <c r="A1588" t="s">
        <v>3259</v>
      </c>
      <c r="B1588" s="1">
        <v>46513</v>
      </c>
      <c r="C1588" t="s">
        <v>59</v>
      </c>
      <c r="D1588" t="s">
        <v>3260</v>
      </c>
      <c r="E1588" t="s">
        <v>91</v>
      </c>
      <c r="F1588">
        <v>43</v>
      </c>
      <c r="G1588" t="s">
        <v>70</v>
      </c>
      <c r="H1588" t="s">
        <v>79</v>
      </c>
      <c r="I1588" t="s">
        <v>49</v>
      </c>
      <c r="J1588" t="s">
        <v>33</v>
      </c>
      <c r="K1588" t="s">
        <v>34</v>
      </c>
      <c r="L1588">
        <v>8</v>
      </c>
      <c r="M1588">
        <v>2</v>
      </c>
      <c r="N1588" t="s">
        <v>80</v>
      </c>
      <c r="O1588" t="s">
        <v>81</v>
      </c>
      <c r="P1588" t="s">
        <v>37</v>
      </c>
      <c r="Q1588">
        <v>23463.69</v>
      </c>
      <c r="R1588">
        <v>962.4</v>
      </c>
      <c r="S1588">
        <v>1.2</v>
      </c>
      <c r="T1588" t="s">
        <v>54</v>
      </c>
      <c r="U1588" t="s">
        <v>65</v>
      </c>
      <c r="V1588" t="s">
        <v>40</v>
      </c>
      <c r="W1588" t="s">
        <v>41</v>
      </c>
      <c r="X1588" t="s">
        <v>57</v>
      </c>
      <c r="Y1588" t="s">
        <v>43</v>
      </c>
      <c r="Z1588" t="s">
        <v>84</v>
      </c>
      <c r="AA1588" s="9">
        <f>Table1[[#This Row],[Date]]</f>
        <v>46513</v>
      </c>
    </row>
    <row r="1589" spans="1:27" x14ac:dyDescent="0.25">
      <c r="A1589" t="s">
        <v>3261</v>
      </c>
      <c r="B1589" s="1">
        <v>46514</v>
      </c>
      <c r="C1589" t="s">
        <v>59</v>
      </c>
      <c r="D1589" t="s">
        <v>3262</v>
      </c>
      <c r="E1589" t="s">
        <v>29</v>
      </c>
      <c r="F1589">
        <v>44</v>
      </c>
      <c r="G1589" t="s">
        <v>62</v>
      </c>
      <c r="H1589" t="s">
        <v>4087</v>
      </c>
      <c r="I1589" t="s">
        <v>32</v>
      </c>
      <c r="J1589" t="s">
        <v>33</v>
      </c>
      <c r="K1589" t="s">
        <v>71</v>
      </c>
      <c r="L1589">
        <v>11</v>
      </c>
      <c r="M1589">
        <v>4</v>
      </c>
      <c r="N1589" t="s">
        <v>51</v>
      </c>
      <c r="O1589" t="s">
        <v>36</v>
      </c>
      <c r="P1589" t="s">
        <v>53</v>
      </c>
      <c r="Q1589">
        <v>6457.37</v>
      </c>
      <c r="R1589">
        <v>498.62</v>
      </c>
      <c r="S1589">
        <v>1.7</v>
      </c>
      <c r="T1589" t="s">
        <v>54</v>
      </c>
      <c r="U1589" t="s">
        <v>87</v>
      </c>
      <c r="V1589" t="s">
        <v>55</v>
      </c>
      <c r="W1589" t="s">
        <v>101</v>
      </c>
      <c r="X1589" t="s">
        <v>57</v>
      </c>
      <c r="Y1589" t="s">
        <v>66</v>
      </c>
      <c r="Z1589" t="s">
        <v>76</v>
      </c>
      <c r="AA1589" s="9">
        <f>Table1[[#This Row],[Date]]</f>
        <v>46514</v>
      </c>
    </row>
    <row r="1590" spans="1:27" x14ac:dyDescent="0.25">
      <c r="A1590" t="s">
        <v>3263</v>
      </c>
      <c r="B1590" s="1">
        <v>46515</v>
      </c>
      <c r="C1590" t="s">
        <v>27</v>
      </c>
      <c r="D1590" t="s">
        <v>3264</v>
      </c>
      <c r="E1590" t="s">
        <v>61</v>
      </c>
      <c r="F1590">
        <v>38</v>
      </c>
      <c r="G1590" t="s">
        <v>30</v>
      </c>
      <c r="H1590" t="s">
        <v>48</v>
      </c>
      <c r="I1590" t="s">
        <v>49</v>
      </c>
      <c r="J1590" t="s">
        <v>33</v>
      </c>
      <c r="K1590" t="s">
        <v>50</v>
      </c>
      <c r="L1590">
        <v>11</v>
      </c>
      <c r="M1590">
        <v>3</v>
      </c>
      <c r="N1590" t="s">
        <v>51</v>
      </c>
      <c r="O1590" t="s">
        <v>36</v>
      </c>
      <c r="P1590" t="s">
        <v>63</v>
      </c>
      <c r="Q1590">
        <v>26426.77</v>
      </c>
      <c r="R1590">
        <v>3716.81</v>
      </c>
      <c r="S1590">
        <v>4</v>
      </c>
      <c r="T1590" t="s">
        <v>92</v>
      </c>
      <c r="U1590" t="s">
        <v>93</v>
      </c>
      <c r="V1590" t="s">
        <v>74</v>
      </c>
      <c r="W1590" t="s">
        <v>41</v>
      </c>
      <c r="X1590" t="s">
        <v>57</v>
      </c>
      <c r="Y1590" t="s">
        <v>4089</v>
      </c>
      <c r="Z1590" t="s">
        <v>88</v>
      </c>
      <c r="AA1590" s="9">
        <f>Table1[[#This Row],[Date]]</f>
        <v>46515</v>
      </c>
    </row>
    <row r="1591" spans="1:27" x14ac:dyDescent="0.25">
      <c r="A1591" t="s">
        <v>3265</v>
      </c>
      <c r="B1591" s="1">
        <v>46516</v>
      </c>
      <c r="C1591" t="s">
        <v>45</v>
      </c>
      <c r="D1591" t="s">
        <v>3266</v>
      </c>
      <c r="E1591" t="s">
        <v>61</v>
      </c>
      <c r="F1591">
        <v>35</v>
      </c>
      <c r="G1591" t="s">
        <v>62</v>
      </c>
      <c r="H1591" t="s">
        <v>4088</v>
      </c>
      <c r="I1591" t="s">
        <v>49</v>
      </c>
      <c r="J1591" t="s">
        <v>33</v>
      </c>
      <c r="K1591" t="s">
        <v>118</v>
      </c>
      <c r="L1591">
        <v>2</v>
      </c>
      <c r="M1591">
        <v>1</v>
      </c>
      <c r="N1591" t="s">
        <v>80</v>
      </c>
      <c r="O1591" t="s">
        <v>36</v>
      </c>
      <c r="P1591" t="s">
        <v>63</v>
      </c>
      <c r="Q1591">
        <v>26232.77</v>
      </c>
      <c r="R1591">
        <v>4431.3100000000004</v>
      </c>
      <c r="S1591">
        <v>3.8</v>
      </c>
      <c r="T1591" t="s">
        <v>92</v>
      </c>
      <c r="U1591" t="s">
        <v>65</v>
      </c>
      <c r="V1591" t="s">
        <v>55</v>
      </c>
      <c r="W1591" t="s">
        <v>41</v>
      </c>
      <c r="X1591" t="s">
        <v>57</v>
      </c>
      <c r="Y1591" t="s">
        <v>113</v>
      </c>
      <c r="Z1591" t="s">
        <v>94</v>
      </c>
      <c r="AA1591" s="9">
        <f>Table1[[#This Row],[Date]]</f>
        <v>46516</v>
      </c>
    </row>
    <row r="1592" spans="1:27" x14ac:dyDescent="0.25">
      <c r="A1592" t="s">
        <v>3267</v>
      </c>
      <c r="B1592" s="1">
        <v>46517</v>
      </c>
      <c r="C1592" t="s">
        <v>45</v>
      </c>
      <c r="D1592" t="s">
        <v>3268</v>
      </c>
      <c r="E1592" t="s">
        <v>47</v>
      </c>
      <c r="F1592">
        <v>30</v>
      </c>
      <c r="G1592" t="s">
        <v>30</v>
      </c>
      <c r="H1592" t="s">
        <v>4087</v>
      </c>
      <c r="I1592" t="s">
        <v>32</v>
      </c>
      <c r="J1592" t="s">
        <v>33</v>
      </c>
      <c r="K1592" t="s">
        <v>71</v>
      </c>
      <c r="L1592">
        <v>10</v>
      </c>
      <c r="M1592">
        <v>5</v>
      </c>
      <c r="N1592" t="s">
        <v>35</v>
      </c>
      <c r="O1592" t="s">
        <v>73</v>
      </c>
      <c r="P1592" t="s">
        <v>63</v>
      </c>
      <c r="Q1592">
        <v>30656.86</v>
      </c>
      <c r="R1592">
        <v>3254.19</v>
      </c>
      <c r="S1592">
        <v>1.5</v>
      </c>
      <c r="T1592" t="s">
        <v>54</v>
      </c>
      <c r="U1592" t="s">
        <v>93</v>
      </c>
      <c r="V1592" t="s">
        <v>40</v>
      </c>
      <c r="W1592" t="s">
        <v>41</v>
      </c>
      <c r="X1592" t="s">
        <v>57</v>
      </c>
      <c r="Y1592" t="s">
        <v>75</v>
      </c>
      <c r="Z1592" t="s">
        <v>88</v>
      </c>
      <c r="AA1592" s="9">
        <f>Table1[[#This Row],[Date]]</f>
        <v>46517</v>
      </c>
    </row>
    <row r="1593" spans="1:27" x14ac:dyDescent="0.25">
      <c r="A1593" t="s">
        <v>3269</v>
      </c>
      <c r="B1593" s="1">
        <v>46518</v>
      </c>
      <c r="C1593" t="s">
        <v>27</v>
      </c>
      <c r="D1593" t="s">
        <v>3270</v>
      </c>
      <c r="E1593" t="s">
        <v>29</v>
      </c>
      <c r="F1593">
        <v>33</v>
      </c>
      <c r="G1593" t="s">
        <v>70</v>
      </c>
      <c r="H1593" t="s">
        <v>79</v>
      </c>
      <c r="I1593" t="s">
        <v>49</v>
      </c>
      <c r="J1593" t="s">
        <v>33</v>
      </c>
      <c r="K1593" t="s">
        <v>34</v>
      </c>
      <c r="L1593">
        <v>5</v>
      </c>
      <c r="M1593">
        <v>2</v>
      </c>
      <c r="N1593" t="s">
        <v>35</v>
      </c>
      <c r="O1593" t="s">
        <v>36</v>
      </c>
      <c r="P1593" t="s">
        <v>37</v>
      </c>
      <c r="Q1593">
        <v>20052.54</v>
      </c>
      <c r="R1593">
        <v>720.8</v>
      </c>
      <c r="S1593">
        <v>3</v>
      </c>
      <c r="T1593" t="s">
        <v>64</v>
      </c>
      <c r="U1593" t="s">
        <v>93</v>
      </c>
      <c r="V1593" t="s">
        <v>74</v>
      </c>
      <c r="W1593" t="s">
        <v>101</v>
      </c>
      <c r="X1593" t="s">
        <v>42</v>
      </c>
      <c r="Y1593" t="s">
        <v>4089</v>
      </c>
      <c r="Z1593" t="s">
        <v>84</v>
      </c>
      <c r="AA1593" s="9">
        <f>Table1[[#This Row],[Date]]</f>
        <v>46518</v>
      </c>
    </row>
    <row r="1594" spans="1:27" x14ac:dyDescent="0.25">
      <c r="A1594" t="s">
        <v>3271</v>
      </c>
      <c r="B1594" s="1">
        <v>46519</v>
      </c>
      <c r="C1594" t="s">
        <v>45</v>
      </c>
      <c r="D1594" t="s">
        <v>3272</v>
      </c>
      <c r="E1594" t="s">
        <v>69</v>
      </c>
      <c r="F1594">
        <v>26</v>
      </c>
      <c r="G1594" t="s">
        <v>62</v>
      </c>
      <c r="H1594" t="s">
        <v>48</v>
      </c>
      <c r="I1594" t="s">
        <v>49</v>
      </c>
      <c r="J1594" t="s">
        <v>33</v>
      </c>
      <c r="K1594" t="s">
        <v>50</v>
      </c>
      <c r="L1594">
        <v>6</v>
      </c>
      <c r="M1594">
        <v>4</v>
      </c>
      <c r="N1594" t="s">
        <v>80</v>
      </c>
      <c r="O1594" t="s">
        <v>52</v>
      </c>
      <c r="P1594" t="s">
        <v>53</v>
      </c>
      <c r="Q1594">
        <v>31816.06</v>
      </c>
      <c r="R1594">
        <v>4674.4799999999996</v>
      </c>
      <c r="S1594">
        <v>4.0999999999999996</v>
      </c>
      <c r="T1594" t="s">
        <v>92</v>
      </c>
      <c r="U1594" t="s">
        <v>39</v>
      </c>
      <c r="V1594" t="s">
        <v>74</v>
      </c>
      <c r="W1594" t="s">
        <v>56</v>
      </c>
      <c r="X1594" t="s">
        <v>42</v>
      </c>
      <c r="Y1594" t="s">
        <v>66</v>
      </c>
      <c r="Z1594" t="s">
        <v>76</v>
      </c>
      <c r="AA1594" s="9">
        <f>Table1[[#This Row],[Date]]</f>
        <v>46519</v>
      </c>
    </row>
    <row r="1595" spans="1:27" x14ac:dyDescent="0.25">
      <c r="A1595" t="s">
        <v>3273</v>
      </c>
      <c r="B1595" s="1">
        <v>46520</v>
      </c>
      <c r="C1595" t="s">
        <v>45</v>
      </c>
      <c r="D1595" t="s">
        <v>3274</v>
      </c>
      <c r="E1595" t="s">
        <v>61</v>
      </c>
      <c r="F1595">
        <v>29</v>
      </c>
      <c r="G1595" t="s">
        <v>30</v>
      </c>
      <c r="H1595" t="s">
        <v>31</v>
      </c>
      <c r="I1595" t="s">
        <v>32</v>
      </c>
      <c r="J1595" t="s">
        <v>33</v>
      </c>
      <c r="K1595" t="s">
        <v>100</v>
      </c>
      <c r="L1595">
        <v>3</v>
      </c>
      <c r="M1595">
        <v>1</v>
      </c>
      <c r="N1595" t="s">
        <v>35</v>
      </c>
      <c r="O1595" t="s">
        <v>81</v>
      </c>
      <c r="P1595" t="s">
        <v>53</v>
      </c>
      <c r="Q1595">
        <v>44276.17</v>
      </c>
      <c r="R1595">
        <v>4945.51</v>
      </c>
      <c r="S1595">
        <v>1.9</v>
      </c>
      <c r="T1595" t="s">
        <v>54</v>
      </c>
      <c r="U1595" t="s">
        <v>87</v>
      </c>
      <c r="V1595" t="s">
        <v>83</v>
      </c>
      <c r="W1595" t="s">
        <v>41</v>
      </c>
      <c r="X1595" t="s">
        <v>57</v>
      </c>
      <c r="Y1595" t="s">
        <v>75</v>
      </c>
      <c r="Z1595" t="s">
        <v>76</v>
      </c>
      <c r="AA1595" s="9">
        <f>Table1[[#This Row],[Date]]</f>
        <v>46520</v>
      </c>
    </row>
    <row r="1596" spans="1:27" x14ac:dyDescent="0.25">
      <c r="A1596" t="s">
        <v>3275</v>
      </c>
      <c r="B1596" s="1">
        <v>46521</v>
      </c>
      <c r="C1596" t="s">
        <v>45</v>
      </c>
      <c r="D1596" t="s">
        <v>3276</v>
      </c>
      <c r="E1596" t="s">
        <v>47</v>
      </c>
      <c r="F1596">
        <v>61</v>
      </c>
      <c r="G1596" t="s">
        <v>70</v>
      </c>
      <c r="H1596" t="s">
        <v>48</v>
      </c>
      <c r="I1596" t="s">
        <v>49</v>
      </c>
      <c r="J1596" t="s">
        <v>33</v>
      </c>
      <c r="K1596" t="s">
        <v>50</v>
      </c>
      <c r="L1596">
        <v>13</v>
      </c>
      <c r="M1596">
        <v>4</v>
      </c>
      <c r="N1596" t="s">
        <v>35</v>
      </c>
      <c r="O1596" t="s">
        <v>73</v>
      </c>
      <c r="P1596" t="s">
        <v>37</v>
      </c>
      <c r="Q1596">
        <v>47907.14</v>
      </c>
      <c r="R1596">
        <v>2166.89</v>
      </c>
      <c r="S1596">
        <v>4.5</v>
      </c>
      <c r="T1596" t="s">
        <v>38</v>
      </c>
      <c r="U1596" t="s">
        <v>87</v>
      </c>
      <c r="V1596" t="s">
        <v>55</v>
      </c>
      <c r="W1596" t="s">
        <v>41</v>
      </c>
      <c r="X1596" t="s">
        <v>42</v>
      </c>
      <c r="Y1596" t="s">
        <v>4089</v>
      </c>
      <c r="Z1596" t="s">
        <v>76</v>
      </c>
      <c r="AA1596" s="9">
        <f>Table1[[#This Row],[Date]]</f>
        <v>46521</v>
      </c>
    </row>
    <row r="1597" spans="1:27" x14ac:dyDescent="0.25">
      <c r="A1597" t="s">
        <v>3277</v>
      </c>
      <c r="B1597" s="1">
        <v>46522</v>
      </c>
      <c r="C1597" t="s">
        <v>45</v>
      </c>
      <c r="D1597" t="s">
        <v>3278</v>
      </c>
      <c r="E1597" t="s">
        <v>29</v>
      </c>
      <c r="F1597">
        <v>55</v>
      </c>
      <c r="G1597" t="s">
        <v>70</v>
      </c>
      <c r="H1597" t="s">
        <v>4088</v>
      </c>
      <c r="I1597" t="s">
        <v>49</v>
      </c>
      <c r="J1597" t="s">
        <v>33</v>
      </c>
      <c r="K1597" t="s">
        <v>118</v>
      </c>
      <c r="L1597">
        <v>11</v>
      </c>
      <c r="M1597">
        <v>3</v>
      </c>
      <c r="N1597" t="s">
        <v>35</v>
      </c>
      <c r="O1597" t="s">
        <v>73</v>
      </c>
      <c r="P1597" t="s">
        <v>63</v>
      </c>
      <c r="Q1597">
        <v>30429.77</v>
      </c>
      <c r="R1597">
        <v>2974.13</v>
      </c>
      <c r="S1597">
        <v>1.2</v>
      </c>
      <c r="T1597" t="s">
        <v>54</v>
      </c>
      <c r="U1597" t="s">
        <v>39</v>
      </c>
      <c r="V1597" t="s">
        <v>40</v>
      </c>
      <c r="W1597" t="s">
        <v>56</v>
      </c>
      <c r="X1597" t="s">
        <v>42</v>
      </c>
      <c r="Y1597" t="s">
        <v>113</v>
      </c>
      <c r="Z1597" t="s">
        <v>88</v>
      </c>
      <c r="AA1597" s="9">
        <f>Table1[[#This Row],[Date]]</f>
        <v>46522</v>
      </c>
    </row>
    <row r="1598" spans="1:27" x14ac:dyDescent="0.25">
      <c r="A1598" t="s">
        <v>3279</v>
      </c>
      <c r="B1598" s="1">
        <v>46523</v>
      </c>
      <c r="C1598" t="s">
        <v>45</v>
      </c>
      <c r="D1598" t="s">
        <v>3280</v>
      </c>
      <c r="E1598" t="s">
        <v>29</v>
      </c>
      <c r="F1598">
        <v>36</v>
      </c>
      <c r="G1598" t="s">
        <v>62</v>
      </c>
      <c r="H1598" t="s">
        <v>48</v>
      </c>
      <c r="I1598" t="s">
        <v>49</v>
      </c>
      <c r="J1598" t="s">
        <v>33</v>
      </c>
      <c r="K1598" t="s">
        <v>50</v>
      </c>
      <c r="L1598">
        <v>14</v>
      </c>
      <c r="M1598">
        <v>1</v>
      </c>
      <c r="N1598" t="s">
        <v>80</v>
      </c>
      <c r="O1598" t="s">
        <v>52</v>
      </c>
      <c r="P1598" t="s">
        <v>82</v>
      </c>
      <c r="Q1598">
        <v>5001.7700000000004</v>
      </c>
      <c r="R1598">
        <v>3886.14</v>
      </c>
      <c r="S1598">
        <v>4.0999999999999996</v>
      </c>
      <c r="T1598" t="s">
        <v>92</v>
      </c>
      <c r="U1598" t="s">
        <v>39</v>
      </c>
      <c r="V1598" t="s">
        <v>40</v>
      </c>
      <c r="W1598" t="s">
        <v>41</v>
      </c>
      <c r="X1598" t="s">
        <v>42</v>
      </c>
      <c r="Y1598" t="s">
        <v>75</v>
      </c>
      <c r="Z1598" t="s">
        <v>4089</v>
      </c>
      <c r="AA1598" s="9">
        <f>Table1[[#This Row],[Date]]</f>
        <v>46523</v>
      </c>
    </row>
    <row r="1599" spans="1:27" x14ac:dyDescent="0.25">
      <c r="A1599" t="s">
        <v>3281</v>
      </c>
      <c r="B1599" s="1">
        <v>46524</v>
      </c>
      <c r="C1599" t="s">
        <v>59</v>
      </c>
      <c r="D1599" t="s">
        <v>3282</v>
      </c>
      <c r="E1599" t="s">
        <v>29</v>
      </c>
      <c r="F1599">
        <v>24</v>
      </c>
      <c r="G1599" t="s">
        <v>70</v>
      </c>
      <c r="H1599" t="s">
        <v>31</v>
      </c>
      <c r="I1599" t="s">
        <v>32</v>
      </c>
      <c r="J1599" t="s">
        <v>33</v>
      </c>
      <c r="K1599" t="s">
        <v>100</v>
      </c>
      <c r="L1599">
        <v>9</v>
      </c>
      <c r="M1599">
        <v>1</v>
      </c>
      <c r="N1599" t="s">
        <v>72</v>
      </c>
      <c r="O1599" t="s">
        <v>36</v>
      </c>
      <c r="P1599" t="s">
        <v>63</v>
      </c>
      <c r="Q1599">
        <v>48554.09</v>
      </c>
      <c r="R1599">
        <v>3681.95</v>
      </c>
      <c r="S1599">
        <v>3.5</v>
      </c>
      <c r="T1599" t="s">
        <v>92</v>
      </c>
      <c r="U1599" t="s">
        <v>93</v>
      </c>
      <c r="V1599" t="s">
        <v>74</v>
      </c>
      <c r="W1599" t="s">
        <v>41</v>
      </c>
      <c r="X1599" t="s">
        <v>57</v>
      </c>
      <c r="Y1599" t="s">
        <v>75</v>
      </c>
      <c r="Z1599" t="s">
        <v>4089</v>
      </c>
      <c r="AA1599" s="9">
        <f>Table1[[#This Row],[Date]]</f>
        <v>46524</v>
      </c>
    </row>
    <row r="1600" spans="1:27" x14ac:dyDescent="0.25">
      <c r="A1600" t="s">
        <v>3283</v>
      </c>
      <c r="B1600" s="1">
        <v>46525</v>
      </c>
      <c r="C1600" t="s">
        <v>45</v>
      </c>
      <c r="D1600" t="s">
        <v>3284</v>
      </c>
      <c r="E1600" t="s">
        <v>29</v>
      </c>
      <c r="F1600">
        <v>52</v>
      </c>
      <c r="G1600" t="s">
        <v>30</v>
      </c>
      <c r="H1600" t="s">
        <v>79</v>
      </c>
      <c r="I1600" t="s">
        <v>49</v>
      </c>
      <c r="J1600" t="s">
        <v>33</v>
      </c>
      <c r="K1600" t="s">
        <v>34</v>
      </c>
      <c r="L1600">
        <v>3</v>
      </c>
      <c r="M1600">
        <v>1</v>
      </c>
      <c r="N1600" t="s">
        <v>51</v>
      </c>
      <c r="O1600" t="s">
        <v>73</v>
      </c>
      <c r="P1600" t="s">
        <v>82</v>
      </c>
      <c r="Q1600">
        <v>36175.519999999997</v>
      </c>
      <c r="R1600">
        <v>4838.9399999999996</v>
      </c>
      <c r="S1600">
        <v>2.2999999999999998</v>
      </c>
      <c r="T1600" t="s">
        <v>64</v>
      </c>
      <c r="U1600" t="s">
        <v>87</v>
      </c>
      <c r="V1600" t="s">
        <v>83</v>
      </c>
      <c r="W1600" t="s">
        <v>56</v>
      </c>
      <c r="X1600" t="s">
        <v>42</v>
      </c>
      <c r="Y1600" t="s">
        <v>113</v>
      </c>
      <c r="Z1600" t="s">
        <v>88</v>
      </c>
      <c r="AA1600" s="9">
        <f>Table1[[#This Row],[Date]]</f>
        <v>46525</v>
      </c>
    </row>
    <row r="1601" spans="1:27" x14ac:dyDescent="0.25">
      <c r="A1601" t="s">
        <v>3285</v>
      </c>
      <c r="B1601" s="1">
        <v>46526</v>
      </c>
      <c r="C1601" t="s">
        <v>59</v>
      </c>
      <c r="D1601" t="s">
        <v>3286</v>
      </c>
      <c r="E1601" t="s">
        <v>29</v>
      </c>
      <c r="F1601">
        <v>65</v>
      </c>
      <c r="G1601" t="s">
        <v>70</v>
      </c>
      <c r="H1601" t="s">
        <v>4087</v>
      </c>
      <c r="I1601" t="s">
        <v>32</v>
      </c>
      <c r="J1601" t="s">
        <v>33</v>
      </c>
      <c r="K1601" t="s">
        <v>71</v>
      </c>
      <c r="L1601">
        <v>4</v>
      </c>
      <c r="M1601">
        <v>2</v>
      </c>
      <c r="N1601" t="s">
        <v>72</v>
      </c>
      <c r="O1601" t="s">
        <v>73</v>
      </c>
      <c r="P1601" t="s">
        <v>63</v>
      </c>
      <c r="Q1601">
        <v>18790.29</v>
      </c>
      <c r="R1601">
        <v>574.41999999999996</v>
      </c>
      <c r="S1601">
        <v>3.9</v>
      </c>
      <c r="T1601" t="s">
        <v>92</v>
      </c>
      <c r="U1601" t="s">
        <v>39</v>
      </c>
      <c r="V1601" t="s">
        <v>40</v>
      </c>
      <c r="W1601" t="s">
        <v>101</v>
      </c>
      <c r="X1601" t="s">
        <v>42</v>
      </c>
      <c r="Y1601" t="s">
        <v>4089</v>
      </c>
      <c r="Z1601" t="s">
        <v>84</v>
      </c>
      <c r="AA1601" s="9">
        <f>Table1[[#This Row],[Date]]</f>
        <v>46526</v>
      </c>
    </row>
    <row r="1602" spans="1:27" x14ac:dyDescent="0.25">
      <c r="A1602" t="s">
        <v>3287</v>
      </c>
      <c r="B1602" s="1">
        <v>46527</v>
      </c>
      <c r="C1602" t="s">
        <v>45</v>
      </c>
      <c r="D1602" t="s">
        <v>3288</v>
      </c>
      <c r="E1602" t="s">
        <v>61</v>
      </c>
      <c r="F1602">
        <v>35</v>
      </c>
      <c r="G1602" t="s">
        <v>70</v>
      </c>
      <c r="H1602" t="s">
        <v>4088</v>
      </c>
      <c r="I1602" t="s">
        <v>49</v>
      </c>
      <c r="J1602" t="s">
        <v>33</v>
      </c>
      <c r="K1602" t="s">
        <v>118</v>
      </c>
      <c r="L1602">
        <v>13</v>
      </c>
      <c r="M1602">
        <v>1</v>
      </c>
      <c r="N1602" t="s">
        <v>35</v>
      </c>
      <c r="O1602" t="s">
        <v>52</v>
      </c>
      <c r="P1602" t="s">
        <v>37</v>
      </c>
      <c r="Q1602">
        <v>9916.41</v>
      </c>
      <c r="R1602">
        <v>2903.62</v>
      </c>
      <c r="S1602">
        <v>4.0999999999999996</v>
      </c>
      <c r="T1602" t="s">
        <v>92</v>
      </c>
      <c r="U1602" t="s">
        <v>65</v>
      </c>
      <c r="V1602" t="s">
        <v>83</v>
      </c>
      <c r="W1602" t="s">
        <v>101</v>
      </c>
      <c r="X1602" t="s">
        <v>42</v>
      </c>
      <c r="Y1602" t="s">
        <v>75</v>
      </c>
      <c r="Z1602" t="s">
        <v>88</v>
      </c>
      <c r="AA1602" s="9">
        <f>Table1[[#This Row],[Date]]</f>
        <v>46527</v>
      </c>
    </row>
    <row r="1603" spans="1:27" x14ac:dyDescent="0.25">
      <c r="A1603" t="s">
        <v>3289</v>
      </c>
      <c r="B1603" s="1">
        <v>46528</v>
      </c>
      <c r="C1603" t="s">
        <v>27</v>
      </c>
      <c r="D1603" t="s">
        <v>3290</v>
      </c>
      <c r="E1603" t="s">
        <v>47</v>
      </c>
      <c r="F1603">
        <v>33</v>
      </c>
      <c r="G1603" t="s">
        <v>30</v>
      </c>
      <c r="H1603" t="s">
        <v>31</v>
      </c>
      <c r="I1603" t="s">
        <v>32</v>
      </c>
      <c r="J1603" t="s">
        <v>33</v>
      </c>
      <c r="K1603" t="s">
        <v>100</v>
      </c>
      <c r="L1603">
        <v>10</v>
      </c>
      <c r="M1603">
        <v>4</v>
      </c>
      <c r="N1603" t="s">
        <v>80</v>
      </c>
      <c r="O1603" t="s">
        <v>52</v>
      </c>
      <c r="P1603" t="s">
        <v>82</v>
      </c>
      <c r="Q1603">
        <v>9740.67</v>
      </c>
      <c r="R1603">
        <v>3459.66</v>
      </c>
      <c r="S1603">
        <v>4.7</v>
      </c>
      <c r="T1603" t="s">
        <v>97</v>
      </c>
      <c r="U1603" t="s">
        <v>93</v>
      </c>
      <c r="V1603" t="s">
        <v>74</v>
      </c>
      <c r="W1603" t="s">
        <v>41</v>
      </c>
      <c r="X1603" t="s">
        <v>42</v>
      </c>
      <c r="Y1603" t="s">
        <v>113</v>
      </c>
      <c r="Z1603" t="s">
        <v>4089</v>
      </c>
      <c r="AA1603" s="9">
        <f>Table1[[#This Row],[Date]]</f>
        <v>46528</v>
      </c>
    </row>
    <row r="1604" spans="1:27" x14ac:dyDescent="0.25">
      <c r="A1604" t="s">
        <v>3291</v>
      </c>
      <c r="B1604" s="1">
        <v>46529</v>
      </c>
      <c r="C1604" t="s">
        <v>103</v>
      </c>
      <c r="D1604" t="s">
        <v>3292</v>
      </c>
      <c r="E1604" t="s">
        <v>29</v>
      </c>
      <c r="F1604">
        <v>56</v>
      </c>
      <c r="G1604" t="s">
        <v>70</v>
      </c>
      <c r="H1604" t="s">
        <v>4088</v>
      </c>
      <c r="I1604" t="s">
        <v>49</v>
      </c>
      <c r="J1604" t="s">
        <v>33</v>
      </c>
      <c r="K1604" t="s">
        <v>118</v>
      </c>
      <c r="L1604">
        <v>3</v>
      </c>
      <c r="M1604">
        <v>2</v>
      </c>
      <c r="N1604" t="s">
        <v>51</v>
      </c>
      <c r="O1604" t="s">
        <v>36</v>
      </c>
      <c r="P1604" t="s">
        <v>37</v>
      </c>
      <c r="Q1604">
        <v>10883.99</v>
      </c>
      <c r="R1604">
        <v>4450.49</v>
      </c>
      <c r="S1604">
        <v>2.5</v>
      </c>
      <c r="T1604" t="s">
        <v>64</v>
      </c>
      <c r="U1604" t="s">
        <v>87</v>
      </c>
      <c r="V1604" t="s">
        <v>74</v>
      </c>
      <c r="W1604" t="s">
        <v>41</v>
      </c>
      <c r="X1604" t="s">
        <v>42</v>
      </c>
      <c r="Y1604" t="s">
        <v>4089</v>
      </c>
      <c r="Z1604" t="s">
        <v>88</v>
      </c>
      <c r="AA1604" s="9">
        <f>Table1[[#This Row],[Date]]</f>
        <v>46529</v>
      </c>
    </row>
    <row r="1605" spans="1:27" x14ac:dyDescent="0.25">
      <c r="A1605" t="s">
        <v>3293</v>
      </c>
      <c r="B1605" s="1">
        <v>46530</v>
      </c>
      <c r="C1605" t="s">
        <v>59</v>
      </c>
      <c r="D1605" t="s">
        <v>3294</v>
      </c>
      <c r="E1605" t="s">
        <v>91</v>
      </c>
      <c r="F1605">
        <v>21</v>
      </c>
      <c r="G1605" t="s">
        <v>70</v>
      </c>
      <c r="H1605" t="s">
        <v>48</v>
      </c>
      <c r="I1605" t="s">
        <v>49</v>
      </c>
      <c r="J1605" t="s">
        <v>33</v>
      </c>
      <c r="K1605" t="s">
        <v>50</v>
      </c>
      <c r="L1605">
        <v>7</v>
      </c>
      <c r="M1605">
        <v>1</v>
      </c>
      <c r="N1605" t="s">
        <v>35</v>
      </c>
      <c r="O1605" t="s">
        <v>81</v>
      </c>
      <c r="P1605" t="s">
        <v>82</v>
      </c>
      <c r="Q1605">
        <v>5141.91</v>
      </c>
      <c r="R1605">
        <v>4370.55</v>
      </c>
      <c r="S1605">
        <v>3.7</v>
      </c>
      <c r="T1605" t="s">
        <v>92</v>
      </c>
      <c r="U1605" t="s">
        <v>93</v>
      </c>
      <c r="V1605" t="s">
        <v>74</v>
      </c>
      <c r="W1605" t="s">
        <v>56</v>
      </c>
      <c r="X1605" t="s">
        <v>42</v>
      </c>
      <c r="Y1605" t="s">
        <v>66</v>
      </c>
      <c r="Z1605" t="s">
        <v>76</v>
      </c>
      <c r="AA1605" s="9">
        <f>Table1[[#This Row],[Date]]</f>
        <v>46530</v>
      </c>
    </row>
    <row r="1606" spans="1:27" x14ac:dyDescent="0.25">
      <c r="A1606" t="s">
        <v>3295</v>
      </c>
      <c r="B1606" s="1">
        <v>46531</v>
      </c>
      <c r="C1606" t="s">
        <v>45</v>
      </c>
      <c r="D1606" t="s">
        <v>3296</v>
      </c>
      <c r="E1606" t="s">
        <v>91</v>
      </c>
      <c r="F1606">
        <v>42</v>
      </c>
      <c r="G1606" t="s">
        <v>70</v>
      </c>
      <c r="H1606" t="s">
        <v>4088</v>
      </c>
      <c r="I1606" t="s">
        <v>49</v>
      </c>
      <c r="J1606" t="s">
        <v>33</v>
      </c>
      <c r="K1606" t="s">
        <v>118</v>
      </c>
      <c r="L1606">
        <v>13</v>
      </c>
      <c r="M1606">
        <v>4</v>
      </c>
      <c r="N1606" t="s">
        <v>51</v>
      </c>
      <c r="O1606" t="s">
        <v>81</v>
      </c>
      <c r="P1606" t="s">
        <v>53</v>
      </c>
      <c r="Q1606">
        <v>45401.25</v>
      </c>
      <c r="R1606">
        <v>4890</v>
      </c>
      <c r="S1606">
        <v>3.4</v>
      </c>
      <c r="T1606" t="s">
        <v>64</v>
      </c>
      <c r="U1606" t="s">
        <v>93</v>
      </c>
      <c r="V1606" t="s">
        <v>83</v>
      </c>
      <c r="W1606" t="s">
        <v>56</v>
      </c>
      <c r="X1606" t="s">
        <v>42</v>
      </c>
      <c r="Y1606" t="s">
        <v>43</v>
      </c>
      <c r="Z1606" t="s">
        <v>84</v>
      </c>
      <c r="AA1606" s="9">
        <f>Table1[[#This Row],[Date]]</f>
        <v>46531</v>
      </c>
    </row>
    <row r="1607" spans="1:27" x14ac:dyDescent="0.25">
      <c r="A1607" t="s">
        <v>3297</v>
      </c>
      <c r="B1607" s="1">
        <v>46532</v>
      </c>
      <c r="C1607" t="s">
        <v>27</v>
      </c>
      <c r="D1607" t="s">
        <v>3298</v>
      </c>
      <c r="E1607" t="s">
        <v>47</v>
      </c>
      <c r="F1607">
        <v>49</v>
      </c>
      <c r="G1607" t="s">
        <v>70</v>
      </c>
      <c r="H1607" t="s">
        <v>31</v>
      </c>
      <c r="I1607" t="s">
        <v>32</v>
      </c>
      <c r="J1607" t="s">
        <v>33</v>
      </c>
      <c r="K1607" t="s">
        <v>100</v>
      </c>
      <c r="L1607">
        <v>5</v>
      </c>
      <c r="M1607">
        <v>4</v>
      </c>
      <c r="N1607" t="s">
        <v>51</v>
      </c>
      <c r="O1607" t="s">
        <v>36</v>
      </c>
      <c r="P1607" t="s">
        <v>82</v>
      </c>
      <c r="Q1607">
        <v>28416.11</v>
      </c>
      <c r="R1607">
        <v>2560.39</v>
      </c>
      <c r="S1607">
        <v>3.1</v>
      </c>
      <c r="T1607" t="s">
        <v>64</v>
      </c>
      <c r="U1607" t="s">
        <v>65</v>
      </c>
      <c r="V1607" t="s">
        <v>40</v>
      </c>
      <c r="W1607" t="s">
        <v>41</v>
      </c>
      <c r="X1607" t="s">
        <v>57</v>
      </c>
      <c r="Y1607" t="s">
        <v>66</v>
      </c>
      <c r="Z1607" t="s">
        <v>84</v>
      </c>
      <c r="AA1607" s="9">
        <f>Table1[[#This Row],[Date]]</f>
        <v>46532</v>
      </c>
    </row>
    <row r="1608" spans="1:27" x14ac:dyDescent="0.25">
      <c r="A1608" t="s">
        <v>3299</v>
      </c>
      <c r="B1608" s="1">
        <v>46533</v>
      </c>
      <c r="C1608" t="s">
        <v>103</v>
      </c>
      <c r="D1608" t="s">
        <v>3300</v>
      </c>
      <c r="E1608" t="s">
        <v>69</v>
      </c>
      <c r="F1608">
        <v>57</v>
      </c>
      <c r="G1608" t="s">
        <v>30</v>
      </c>
      <c r="H1608" t="s">
        <v>4087</v>
      </c>
      <c r="I1608" t="s">
        <v>32</v>
      </c>
      <c r="J1608" t="s">
        <v>33</v>
      </c>
      <c r="K1608" t="s">
        <v>71</v>
      </c>
      <c r="L1608">
        <v>8</v>
      </c>
      <c r="M1608">
        <v>5</v>
      </c>
      <c r="N1608" t="s">
        <v>72</v>
      </c>
      <c r="O1608" t="s">
        <v>81</v>
      </c>
      <c r="P1608" t="s">
        <v>82</v>
      </c>
      <c r="Q1608">
        <v>35898.089999999997</v>
      </c>
      <c r="R1608">
        <v>4153.8</v>
      </c>
      <c r="S1608">
        <v>4.5999999999999996</v>
      </c>
      <c r="T1608" t="s">
        <v>38</v>
      </c>
      <c r="U1608" t="s">
        <v>65</v>
      </c>
      <c r="V1608" t="s">
        <v>55</v>
      </c>
      <c r="W1608" t="s">
        <v>41</v>
      </c>
      <c r="X1608" t="s">
        <v>42</v>
      </c>
      <c r="Y1608" t="s">
        <v>66</v>
      </c>
      <c r="Z1608" t="s">
        <v>94</v>
      </c>
      <c r="AA1608" s="9">
        <f>Table1[[#This Row],[Date]]</f>
        <v>46533</v>
      </c>
    </row>
    <row r="1609" spans="1:27" x14ac:dyDescent="0.25">
      <c r="A1609" t="s">
        <v>3301</v>
      </c>
      <c r="B1609" s="1">
        <v>46534</v>
      </c>
      <c r="C1609" t="s">
        <v>59</v>
      </c>
      <c r="D1609" t="s">
        <v>3302</v>
      </c>
      <c r="E1609" t="s">
        <v>69</v>
      </c>
      <c r="F1609">
        <v>30</v>
      </c>
      <c r="G1609" t="s">
        <v>70</v>
      </c>
      <c r="H1609" t="s">
        <v>4087</v>
      </c>
      <c r="I1609" t="s">
        <v>32</v>
      </c>
      <c r="J1609" t="s">
        <v>33</v>
      </c>
      <c r="K1609" t="s">
        <v>71</v>
      </c>
      <c r="L1609">
        <v>7</v>
      </c>
      <c r="M1609">
        <v>4</v>
      </c>
      <c r="N1609" t="s">
        <v>35</v>
      </c>
      <c r="O1609" t="s">
        <v>52</v>
      </c>
      <c r="P1609" t="s">
        <v>82</v>
      </c>
      <c r="Q1609">
        <v>41921.1</v>
      </c>
      <c r="R1609">
        <v>2136.41</v>
      </c>
      <c r="S1609">
        <v>1</v>
      </c>
      <c r="T1609" t="s">
        <v>54</v>
      </c>
      <c r="U1609" t="s">
        <v>39</v>
      </c>
      <c r="V1609" t="s">
        <v>83</v>
      </c>
      <c r="W1609" t="s">
        <v>101</v>
      </c>
      <c r="X1609" t="s">
        <v>42</v>
      </c>
      <c r="Y1609" t="s">
        <v>43</v>
      </c>
      <c r="Z1609" t="s">
        <v>88</v>
      </c>
      <c r="AA1609" s="9">
        <f>Table1[[#This Row],[Date]]</f>
        <v>46534</v>
      </c>
    </row>
    <row r="1610" spans="1:27" x14ac:dyDescent="0.25">
      <c r="A1610" t="s">
        <v>3303</v>
      </c>
      <c r="B1610" s="1">
        <v>46535</v>
      </c>
      <c r="C1610" t="s">
        <v>103</v>
      </c>
      <c r="D1610" t="s">
        <v>3304</v>
      </c>
      <c r="E1610" t="s">
        <v>69</v>
      </c>
      <c r="F1610">
        <v>62</v>
      </c>
      <c r="G1610" t="s">
        <v>30</v>
      </c>
      <c r="H1610" t="s">
        <v>4088</v>
      </c>
      <c r="I1610" t="s">
        <v>49</v>
      </c>
      <c r="J1610" t="s">
        <v>33</v>
      </c>
      <c r="K1610" t="s">
        <v>118</v>
      </c>
      <c r="L1610">
        <v>11</v>
      </c>
      <c r="M1610">
        <v>3</v>
      </c>
      <c r="N1610" t="s">
        <v>51</v>
      </c>
      <c r="O1610" t="s">
        <v>52</v>
      </c>
      <c r="P1610" t="s">
        <v>53</v>
      </c>
      <c r="Q1610">
        <v>40202.43</v>
      </c>
      <c r="R1610">
        <v>2111.5700000000002</v>
      </c>
      <c r="S1610">
        <v>2.1</v>
      </c>
      <c r="T1610" t="s">
        <v>97</v>
      </c>
      <c r="U1610" t="s">
        <v>65</v>
      </c>
      <c r="V1610" t="s">
        <v>74</v>
      </c>
      <c r="W1610" t="s">
        <v>101</v>
      </c>
      <c r="X1610" t="s">
        <v>42</v>
      </c>
      <c r="Y1610" t="s">
        <v>66</v>
      </c>
      <c r="Z1610" t="s">
        <v>76</v>
      </c>
      <c r="AA1610" s="9">
        <f>Table1[[#This Row],[Date]]</f>
        <v>46535</v>
      </c>
    </row>
    <row r="1611" spans="1:27" x14ac:dyDescent="0.25">
      <c r="A1611" t="s">
        <v>3305</v>
      </c>
      <c r="B1611" s="1">
        <v>46536</v>
      </c>
      <c r="C1611" t="s">
        <v>27</v>
      </c>
      <c r="D1611" t="s">
        <v>3306</v>
      </c>
      <c r="E1611" t="s">
        <v>91</v>
      </c>
      <c r="F1611">
        <v>34</v>
      </c>
      <c r="G1611" t="s">
        <v>70</v>
      </c>
      <c r="H1611" t="s">
        <v>79</v>
      </c>
      <c r="I1611" t="s">
        <v>49</v>
      </c>
      <c r="J1611" t="s">
        <v>33</v>
      </c>
      <c r="K1611" t="s">
        <v>34</v>
      </c>
      <c r="L1611">
        <v>10</v>
      </c>
      <c r="M1611">
        <v>1</v>
      </c>
      <c r="N1611" t="s">
        <v>72</v>
      </c>
      <c r="O1611" t="s">
        <v>52</v>
      </c>
      <c r="P1611" t="s">
        <v>37</v>
      </c>
      <c r="Q1611">
        <v>44482.46</v>
      </c>
      <c r="R1611">
        <v>1266.74</v>
      </c>
      <c r="S1611">
        <v>3.2</v>
      </c>
      <c r="T1611" t="s">
        <v>97</v>
      </c>
      <c r="U1611" t="s">
        <v>87</v>
      </c>
      <c r="V1611" t="s">
        <v>55</v>
      </c>
      <c r="W1611" t="s">
        <v>101</v>
      </c>
      <c r="X1611" t="s">
        <v>57</v>
      </c>
      <c r="Y1611" t="s">
        <v>66</v>
      </c>
      <c r="Z1611" t="s">
        <v>88</v>
      </c>
      <c r="AA1611" s="9">
        <f>Table1[[#This Row],[Date]]</f>
        <v>46536</v>
      </c>
    </row>
    <row r="1612" spans="1:27" x14ac:dyDescent="0.25">
      <c r="A1612" t="s">
        <v>3307</v>
      </c>
      <c r="B1612" s="1">
        <v>46537</v>
      </c>
      <c r="C1612" t="s">
        <v>59</v>
      </c>
      <c r="D1612" t="s">
        <v>3308</v>
      </c>
      <c r="E1612" t="s">
        <v>69</v>
      </c>
      <c r="F1612">
        <v>66</v>
      </c>
      <c r="G1612" t="s">
        <v>70</v>
      </c>
      <c r="H1612" t="s">
        <v>4088</v>
      </c>
      <c r="I1612" t="s">
        <v>49</v>
      </c>
      <c r="J1612" t="s">
        <v>33</v>
      </c>
      <c r="K1612" t="s">
        <v>118</v>
      </c>
      <c r="L1612">
        <v>10</v>
      </c>
      <c r="M1612">
        <v>1</v>
      </c>
      <c r="N1612" t="s">
        <v>80</v>
      </c>
      <c r="O1612" t="s">
        <v>81</v>
      </c>
      <c r="P1612" t="s">
        <v>53</v>
      </c>
      <c r="Q1612">
        <v>48460.97</v>
      </c>
      <c r="R1612">
        <v>4091.19</v>
      </c>
      <c r="S1612">
        <v>1.7</v>
      </c>
      <c r="T1612" t="s">
        <v>54</v>
      </c>
      <c r="U1612" t="s">
        <v>39</v>
      </c>
      <c r="V1612" t="s">
        <v>55</v>
      </c>
      <c r="W1612" t="s">
        <v>101</v>
      </c>
      <c r="X1612" t="s">
        <v>42</v>
      </c>
      <c r="Y1612" t="s">
        <v>113</v>
      </c>
      <c r="Z1612" t="s">
        <v>94</v>
      </c>
      <c r="AA1612" s="9">
        <f>Table1[[#This Row],[Date]]</f>
        <v>46537</v>
      </c>
    </row>
    <row r="1613" spans="1:27" x14ac:dyDescent="0.25">
      <c r="A1613" t="s">
        <v>3309</v>
      </c>
      <c r="B1613" s="1">
        <v>46538</v>
      </c>
      <c r="C1613" t="s">
        <v>103</v>
      </c>
      <c r="D1613" t="s">
        <v>3310</v>
      </c>
      <c r="E1613" t="s">
        <v>61</v>
      </c>
      <c r="F1613">
        <v>54</v>
      </c>
      <c r="G1613" t="s">
        <v>70</v>
      </c>
      <c r="H1613" t="s">
        <v>48</v>
      </c>
      <c r="I1613" t="s">
        <v>49</v>
      </c>
      <c r="J1613" t="s">
        <v>33</v>
      </c>
      <c r="K1613" t="s">
        <v>50</v>
      </c>
      <c r="L1613">
        <v>11</v>
      </c>
      <c r="M1613">
        <v>1</v>
      </c>
      <c r="N1613" t="s">
        <v>51</v>
      </c>
      <c r="O1613" t="s">
        <v>81</v>
      </c>
      <c r="P1613" t="s">
        <v>82</v>
      </c>
      <c r="Q1613">
        <v>23636.32</v>
      </c>
      <c r="R1613">
        <v>4929.08</v>
      </c>
      <c r="S1613">
        <v>4.5999999999999996</v>
      </c>
      <c r="T1613" t="s">
        <v>38</v>
      </c>
      <c r="U1613" t="s">
        <v>87</v>
      </c>
      <c r="V1613" t="s">
        <v>55</v>
      </c>
      <c r="W1613" t="s">
        <v>56</v>
      </c>
      <c r="X1613" t="s">
        <v>57</v>
      </c>
      <c r="Y1613" t="s">
        <v>113</v>
      </c>
      <c r="Z1613" t="s">
        <v>94</v>
      </c>
      <c r="AA1613" s="9">
        <f>Table1[[#This Row],[Date]]</f>
        <v>46538</v>
      </c>
    </row>
    <row r="1614" spans="1:27" x14ac:dyDescent="0.25">
      <c r="A1614" t="s">
        <v>3311</v>
      </c>
      <c r="B1614" s="1">
        <v>46539</v>
      </c>
      <c r="C1614" t="s">
        <v>45</v>
      </c>
      <c r="D1614" t="s">
        <v>3312</v>
      </c>
      <c r="E1614" t="s">
        <v>29</v>
      </c>
      <c r="F1614">
        <v>23</v>
      </c>
      <c r="G1614" t="s">
        <v>70</v>
      </c>
      <c r="H1614" t="s">
        <v>4087</v>
      </c>
      <c r="I1614" t="s">
        <v>32</v>
      </c>
      <c r="J1614" t="s">
        <v>33</v>
      </c>
      <c r="K1614" t="s">
        <v>71</v>
      </c>
      <c r="L1614">
        <v>5</v>
      </c>
      <c r="M1614">
        <v>4</v>
      </c>
      <c r="N1614" t="s">
        <v>35</v>
      </c>
      <c r="O1614" t="s">
        <v>73</v>
      </c>
      <c r="P1614" t="s">
        <v>63</v>
      </c>
      <c r="Q1614">
        <v>47665.77</v>
      </c>
      <c r="R1614">
        <v>1281.71</v>
      </c>
      <c r="S1614">
        <v>3.6</v>
      </c>
      <c r="T1614" t="s">
        <v>92</v>
      </c>
      <c r="U1614" t="s">
        <v>87</v>
      </c>
      <c r="V1614" t="s">
        <v>55</v>
      </c>
      <c r="W1614" t="s">
        <v>101</v>
      </c>
      <c r="X1614" t="s">
        <v>42</v>
      </c>
      <c r="Y1614" t="s">
        <v>4089</v>
      </c>
      <c r="Z1614" t="s">
        <v>88</v>
      </c>
      <c r="AA1614" s="9">
        <f>Table1[[#This Row],[Date]]</f>
        <v>46539</v>
      </c>
    </row>
    <row r="1615" spans="1:27" x14ac:dyDescent="0.25">
      <c r="A1615" t="s">
        <v>3313</v>
      </c>
      <c r="B1615" s="1">
        <v>46540</v>
      </c>
      <c r="C1615" t="s">
        <v>59</v>
      </c>
      <c r="D1615" t="s">
        <v>3314</v>
      </c>
      <c r="E1615" t="s">
        <v>91</v>
      </c>
      <c r="F1615">
        <v>36</v>
      </c>
      <c r="G1615" t="s">
        <v>30</v>
      </c>
      <c r="H1615" t="s">
        <v>4087</v>
      </c>
      <c r="I1615" t="s">
        <v>32</v>
      </c>
      <c r="J1615" t="s">
        <v>33</v>
      </c>
      <c r="K1615" t="s">
        <v>71</v>
      </c>
      <c r="L1615">
        <v>2</v>
      </c>
      <c r="M1615">
        <v>4</v>
      </c>
      <c r="N1615" t="s">
        <v>80</v>
      </c>
      <c r="O1615" t="s">
        <v>73</v>
      </c>
      <c r="P1615" t="s">
        <v>53</v>
      </c>
      <c r="Q1615">
        <v>36994.629999999997</v>
      </c>
      <c r="R1615">
        <v>280.66000000000003</v>
      </c>
      <c r="S1615">
        <v>2.9</v>
      </c>
      <c r="T1615" t="s">
        <v>64</v>
      </c>
      <c r="U1615" t="s">
        <v>39</v>
      </c>
      <c r="V1615" t="s">
        <v>55</v>
      </c>
      <c r="W1615" t="s">
        <v>101</v>
      </c>
      <c r="X1615" t="s">
        <v>57</v>
      </c>
      <c r="Y1615" t="s">
        <v>75</v>
      </c>
      <c r="Z1615" t="s">
        <v>88</v>
      </c>
      <c r="AA1615" s="9">
        <f>Table1[[#This Row],[Date]]</f>
        <v>46540</v>
      </c>
    </row>
    <row r="1616" spans="1:27" x14ac:dyDescent="0.25">
      <c r="A1616" t="s">
        <v>3315</v>
      </c>
      <c r="B1616" s="1">
        <v>46541</v>
      </c>
      <c r="C1616" t="s">
        <v>103</v>
      </c>
      <c r="D1616" t="s">
        <v>3316</v>
      </c>
      <c r="E1616" t="s">
        <v>47</v>
      </c>
      <c r="F1616">
        <v>30</v>
      </c>
      <c r="G1616" t="s">
        <v>30</v>
      </c>
      <c r="H1616" t="s">
        <v>4087</v>
      </c>
      <c r="I1616" t="s">
        <v>32</v>
      </c>
      <c r="J1616" t="s">
        <v>33</v>
      </c>
      <c r="K1616" t="s">
        <v>71</v>
      </c>
      <c r="L1616">
        <v>3</v>
      </c>
      <c r="M1616">
        <v>1</v>
      </c>
      <c r="N1616" t="s">
        <v>51</v>
      </c>
      <c r="O1616" t="s">
        <v>73</v>
      </c>
      <c r="P1616" t="s">
        <v>63</v>
      </c>
      <c r="Q1616">
        <v>6321.4</v>
      </c>
      <c r="R1616">
        <v>4077.71</v>
      </c>
      <c r="S1616">
        <v>4.3</v>
      </c>
      <c r="T1616" t="s">
        <v>92</v>
      </c>
      <c r="U1616" t="s">
        <v>65</v>
      </c>
      <c r="V1616" t="s">
        <v>74</v>
      </c>
      <c r="W1616" t="s">
        <v>41</v>
      </c>
      <c r="X1616" t="s">
        <v>57</v>
      </c>
      <c r="Y1616" t="s">
        <v>4089</v>
      </c>
      <c r="Z1616" t="s">
        <v>88</v>
      </c>
      <c r="AA1616" s="9">
        <f>Table1[[#This Row],[Date]]</f>
        <v>46541</v>
      </c>
    </row>
    <row r="1617" spans="1:27" x14ac:dyDescent="0.25">
      <c r="A1617" t="s">
        <v>3317</v>
      </c>
      <c r="B1617" s="1">
        <v>46542</v>
      </c>
      <c r="C1617" t="s">
        <v>27</v>
      </c>
      <c r="D1617" t="s">
        <v>3318</v>
      </c>
      <c r="E1617" t="s">
        <v>47</v>
      </c>
      <c r="F1617">
        <v>43</v>
      </c>
      <c r="G1617" t="s">
        <v>30</v>
      </c>
      <c r="H1617" t="s">
        <v>79</v>
      </c>
      <c r="I1617" t="s">
        <v>49</v>
      </c>
      <c r="J1617" t="s">
        <v>33</v>
      </c>
      <c r="K1617" t="s">
        <v>34</v>
      </c>
      <c r="L1617">
        <v>9</v>
      </c>
      <c r="M1617">
        <v>2</v>
      </c>
      <c r="N1617" t="s">
        <v>51</v>
      </c>
      <c r="O1617" t="s">
        <v>81</v>
      </c>
      <c r="P1617" t="s">
        <v>53</v>
      </c>
      <c r="Q1617">
        <v>35043.81</v>
      </c>
      <c r="R1617">
        <v>3101.15</v>
      </c>
      <c r="S1617">
        <v>2.8</v>
      </c>
      <c r="T1617" t="s">
        <v>64</v>
      </c>
      <c r="U1617" t="s">
        <v>93</v>
      </c>
      <c r="V1617" t="s">
        <v>40</v>
      </c>
      <c r="W1617" t="s">
        <v>101</v>
      </c>
      <c r="X1617" t="s">
        <v>57</v>
      </c>
      <c r="Y1617" t="s">
        <v>113</v>
      </c>
      <c r="Z1617" t="s">
        <v>4089</v>
      </c>
      <c r="AA1617" s="9">
        <f>Table1[[#This Row],[Date]]</f>
        <v>46542</v>
      </c>
    </row>
    <row r="1618" spans="1:27" x14ac:dyDescent="0.25">
      <c r="A1618" t="s">
        <v>3319</v>
      </c>
      <c r="B1618" s="1">
        <v>46543</v>
      </c>
      <c r="C1618" t="s">
        <v>27</v>
      </c>
      <c r="D1618" t="s">
        <v>3320</v>
      </c>
      <c r="E1618" t="s">
        <v>29</v>
      </c>
      <c r="F1618">
        <v>31</v>
      </c>
      <c r="G1618" t="s">
        <v>62</v>
      </c>
      <c r="H1618" t="s">
        <v>79</v>
      </c>
      <c r="I1618" t="s">
        <v>49</v>
      </c>
      <c r="J1618" t="s">
        <v>33</v>
      </c>
      <c r="K1618" t="s">
        <v>34</v>
      </c>
      <c r="L1618">
        <v>11</v>
      </c>
      <c r="M1618">
        <v>2</v>
      </c>
      <c r="N1618" t="s">
        <v>35</v>
      </c>
      <c r="O1618" t="s">
        <v>73</v>
      </c>
      <c r="P1618" t="s">
        <v>53</v>
      </c>
      <c r="Q1618">
        <v>35275.68</v>
      </c>
      <c r="R1618">
        <v>4798.49</v>
      </c>
      <c r="S1618">
        <v>3.2</v>
      </c>
      <c r="T1618" t="s">
        <v>64</v>
      </c>
      <c r="U1618" t="s">
        <v>65</v>
      </c>
      <c r="V1618" t="s">
        <v>55</v>
      </c>
      <c r="W1618" t="s">
        <v>41</v>
      </c>
      <c r="X1618" t="s">
        <v>42</v>
      </c>
      <c r="Y1618" t="s">
        <v>113</v>
      </c>
      <c r="Z1618" t="s">
        <v>94</v>
      </c>
      <c r="AA1618" s="9">
        <f>Table1[[#This Row],[Date]]</f>
        <v>46543</v>
      </c>
    </row>
    <row r="1619" spans="1:27" x14ac:dyDescent="0.25">
      <c r="A1619" t="s">
        <v>3321</v>
      </c>
      <c r="B1619" s="1">
        <v>46544</v>
      </c>
      <c r="C1619" t="s">
        <v>59</v>
      </c>
      <c r="D1619" t="s">
        <v>3322</v>
      </c>
      <c r="E1619" t="s">
        <v>91</v>
      </c>
      <c r="F1619">
        <v>48</v>
      </c>
      <c r="G1619" t="s">
        <v>70</v>
      </c>
      <c r="H1619" t="s">
        <v>31</v>
      </c>
      <c r="I1619" t="s">
        <v>32</v>
      </c>
      <c r="J1619" t="s">
        <v>33</v>
      </c>
      <c r="K1619" t="s">
        <v>100</v>
      </c>
      <c r="L1619">
        <v>9</v>
      </c>
      <c r="M1619">
        <v>3</v>
      </c>
      <c r="N1619" t="s">
        <v>51</v>
      </c>
      <c r="O1619" t="s">
        <v>52</v>
      </c>
      <c r="P1619" t="s">
        <v>82</v>
      </c>
      <c r="Q1619">
        <v>45575.45</v>
      </c>
      <c r="R1619">
        <v>1261.2</v>
      </c>
      <c r="S1619">
        <v>1</v>
      </c>
      <c r="T1619" t="s">
        <v>54</v>
      </c>
      <c r="U1619" t="s">
        <v>87</v>
      </c>
      <c r="V1619" t="s">
        <v>40</v>
      </c>
      <c r="W1619" t="s">
        <v>41</v>
      </c>
      <c r="X1619" t="s">
        <v>57</v>
      </c>
      <c r="Y1619" t="s">
        <v>43</v>
      </c>
      <c r="Z1619" t="s">
        <v>84</v>
      </c>
      <c r="AA1619" s="9">
        <f>Table1[[#This Row],[Date]]</f>
        <v>46544</v>
      </c>
    </row>
    <row r="1620" spans="1:27" x14ac:dyDescent="0.25">
      <c r="A1620" t="s">
        <v>3323</v>
      </c>
      <c r="B1620" s="1">
        <v>46545</v>
      </c>
      <c r="C1620" t="s">
        <v>103</v>
      </c>
      <c r="D1620" t="s">
        <v>3324</v>
      </c>
      <c r="E1620" t="s">
        <v>69</v>
      </c>
      <c r="F1620">
        <v>21</v>
      </c>
      <c r="G1620" t="s">
        <v>70</v>
      </c>
      <c r="H1620" t="s">
        <v>4088</v>
      </c>
      <c r="I1620" t="s">
        <v>49</v>
      </c>
      <c r="J1620" t="s">
        <v>33</v>
      </c>
      <c r="K1620" t="s">
        <v>118</v>
      </c>
      <c r="L1620">
        <v>3</v>
      </c>
      <c r="M1620">
        <v>5</v>
      </c>
      <c r="N1620" t="s">
        <v>35</v>
      </c>
      <c r="O1620" t="s">
        <v>81</v>
      </c>
      <c r="P1620" t="s">
        <v>37</v>
      </c>
      <c r="Q1620">
        <v>20527.810000000001</v>
      </c>
      <c r="R1620">
        <v>355.14</v>
      </c>
      <c r="S1620">
        <v>2.5</v>
      </c>
      <c r="T1620" t="s">
        <v>64</v>
      </c>
      <c r="U1620" t="s">
        <v>87</v>
      </c>
      <c r="V1620" t="s">
        <v>40</v>
      </c>
      <c r="W1620" t="s">
        <v>101</v>
      </c>
      <c r="X1620" t="s">
        <v>42</v>
      </c>
      <c r="Y1620" t="s">
        <v>43</v>
      </c>
      <c r="Z1620" t="s">
        <v>4089</v>
      </c>
      <c r="AA1620" s="9">
        <f>Table1[[#This Row],[Date]]</f>
        <v>46545</v>
      </c>
    </row>
    <row r="1621" spans="1:27" x14ac:dyDescent="0.25">
      <c r="A1621" t="s">
        <v>3325</v>
      </c>
      <c r="B1621" s="1">
        <v>46546</v>
      </c>
      <c r="C1621" t="s">
        <v>59</v>
      </c>
      <c r="D1621" t="s">
        <v>3326</v>
      </c>
      <c r="E1621" t="s">
        <v>69</v>
      </c>
      <c r="F1621">
        <v>56</v>
      </c>
      <c r="G1621" t="s">
        <v>30</v>
      </c>
      <c r="H1621" t="s">
        <v>4088</v>
      </c>
      <c r="I1621" t="s">
        <v>49</v>
      </c>
      <c r="J1621" t="s">
        <v>33</v>
      </c>
      <c r="K1621" t="s">
        <v>118</v>
      </c>
      <c r="L1621">
        <v>5</v>
      </c>
      <c r="M1621">
        <v>3</v>
      </c>
      <c r="N1621" t="s">
        <v>35</v>
      </c>
      <c r="O1621" t="s">
        <v>36</v>
      </c>
      <c r="P1621" t="s">
        <v>37</v>
      </c>
      <c r="Q1621">
        <v>30490.84</v>
      </c>
      <c r="R1621">
        <v>2462.21</v>
      </c>
      <c r="S1621">
        <v>1.6</v>
      </c>
      <c r="T1621" t="s">
        <v>54</v>
      </c>
      <c r="U1621" t="s">
        <v>39</v>
      </c>
      <c r="V1621" t="s">
        <v>83</v>
      </c>
      <c r="W1621" t="s">
        <v>101</v>
      </c>
      <c r="X1621" t="s">
        <v>42</v>
      </c>
      <c r="Y1621" t="s">
        <v>113</v>
      </c>
      <c r="Z1621" t="s">
        <v>76</v>
      </c>
      <c r="AA1621" s="9">
        <f>Table1[[#This Row],[Date]]</f>
        <v>46546</v>
      </c>
    </row>
    <row r="1622" spans="1:27" x14ac:dyDescent="0.25">
      <c r="A1622" t="s">
        <v>3327</v>
      </c>
      <c r="B1622" s="1">
        <v>46547</v>
      </c>
      <c r="C1622" t="s">
        <v>59</v>
      </c>
      <c r="D1622" t="s">
        <v>3328</v>
      </c>
      <c r="E1622" t="s">
        <v>61</v>
      </c>
      <c r="F1622">
        <v>25</v>
      </c>
      <c r="G1622" t="s">
        <v>62</v>
      </c>
      <c r="H1622" t="s">
        <v>48</v>
      </c>
      <c r="I1622" t="s">
        <v>49</v>
      </c>
      <c r="J1622" t="s">
        <v>33</v>
      </c>
      <c r="K1622" t="s">
        <v>50</v>
      </c>
      <c r="L1622">
        <v>2</v>
      </c>
      <c r="M1622">
        <v>1</v>
      </c>
      <c r="N1622" t="s">
        <v>35</v>
      </c>
      <c r="O1622" t="s">
        <v>81</v>
      </c>
      <c r="P1622" t="s">
        <v>82</v>
      </c>
      <c r="Q1622">
        <v>3572.81</v>
      </c>
      <c r="R1622">
        <v>427.33</v>
      </c>
      <c r="S1622">
        <v>3.8</v>
      </c>
      <c r="T1622" t="s">
        <v>92</v>
      </c>
      <c r="U1622" t="s">
        <v>87</v>
      </c>
      <c r="V1622" t="s">
        <v>74</v>
      </c>
      <c r="W1622" t="s">
        <v>41</v>
      </c>
      <c r="X1622" t="s">
        <v>42</v>
      </c>
      <c r="Y1622" t="s">
        <v>66</v>
      </c>
      <c r="Z1622" t="s">
        <v>84</v>
      </c>
      <c r="AA1622" s="9">
        <f>Table1[[#This Row],[Date]]</f>
        <v>46547</v>
      </c>
    </row>
    <row r="1623" spans="1:27" x14ac:dyDescent="0.25">
      <c r="A1623" t="s">
        <v>3329</v>
      </c>
      <c r="B1623" s="1">
        <v>46548</v>
      </c>
      <c r="C1623" t="s">
        <v>103</v>
      </c>
      <c r="D1623" t="s">
        <v>3330</v>
      </c>
      <c r="E1623" t="s">
        <v>61</v>
      </c>
      <c r="F1623">
        <v>42</v>
      </c>
      <c r="G1623" t="s">
        <v>70</v>
      </c>
      <c r="H1623" t="s">
        <v>4087</v>
      </c>
      <c r="I1623" t="s">
        <v>32</v>
      </c>
      <c r="J1623" t="s">
        <v>33</v>
      </c>
      <c r="K1623" t="s">
        <v>71</v>
      </c>
      <c r="L1623">
        <v>8</v>
      </c>
      <c r="M1623">
        <v>1</v>
      </c>
      <c r="N1623" t="s">
        <v>35</v>
      </c>
      <c r="O1623" t="s">
        <v>73</v>
      </c>
      <c r="P1623" t="s">
        <v>53</v>
      </c>
      <c r="Q1623">
        <v>18607.54</v>
      </c>
      <c r="R1623">
        <v>1308.95</v>
      </c>
      <c r="S1623">
        <v>2.9</v>
      </c>
      <c r="T1623" t="s">
        <v>64</v>
      </c>
      <c r="U1623" t="s">
        <v>39</v>
      </c>
      <c r="V1623" t="s">
        <v>55</v>
      </c>
      <c r="W1623" t="s">
        <v>56</v>
      </c>
      <c r="X1623" t="s">
        <v>57</v>
      </c>
      <c r="Y1623" t="s">
        <v>4089</v>
      </c>
      <c r="Z1623" t="s">
        <v>84</v>
      </c>
      <c r="AA1623" s="9">
        <f>Table1[[#This Row],[Date]]</f>
        <v>46548</v>
      </c>
    </row>
    <row r="1624" spans="1:27" x14ac:dyDescent="0.25">
      <c r="A1624" t="s">
        <v>3331</v>
      </c>
      <c r="B1624" s="1">
        <v>46549</v>
      </c>
      <c r="C1624" t="s">
        <v>103</v>
      </c>
      <c r="D1624" t="s">
        <v>3332</v>
      </c>
      <c r="E1624" t="s">
        <v>69</v>
      </c>
      <c r="F1624">
        <v>30</v>
      </c>
      <c r="G1624" t="s">
        <v>30</v>
      </c>
      <c r="H1624" t="s">
        <v>79</v>
      </c>
      <c r="I1624" t="s">
        <v>49</v>
      </c>
      <c r="J1624" t="s">
        <v>33</v>
      </c>
      <c r="K1624" t="s">
        <v>34</v>
      </c>
      <c r="L1624">
        <v>5</v>
      </c>
      <c r="M1624">
        <v>1</v>
      </c>
      <c r="N1624" t="s">
        <v>51</v>
      </c>
      <c r="O1624" t="s">
        <v>81</v>
      </c>
      <c r="P1624" t="s">
        <v>37</v>
      </c>
      <c r="Q1624">
        <v>5925.46</v>
      </c>
      <c r="R1624">
        <v>629.89</v>
      </c>
      <c r="S1624">
        <v>2.2000000000000002</v>
      </c>
      <c r="T1624" t="s">
        <v>64</v>
      </c>
      <c r="U1624" t="s">
        <v>39</v>
      </c>
      <c r="V1624" t="s">
        <v>40</v>
      </c>
      <c r="W1624" t="s">
        <v>41</v>
      </c>
      <c r="X1624" t="s">
        <v>42</v>
      </c>
      <c r="Y1624" t="s">
        <v>113</v>
      </c>
      <c r="Z1624" t="s">
        <v>84</v>
      </c>
      <c r="AA1624" s="9">
        <f>Table1[[#This Row],[Date]]</f>
        <v>46549</v>
      </c>
    </row>
    <row r="1625" spans="1:27" x14ac:dyDescent="0.25">
      <c r="A1625" t="s">
        <v>3333</v>
      </c>
      <c r="B1625" s="1">
        <v>46550</v>
      </c>
      <c r="C1625" t="s">
        <v>45</v>
      </c>
      <c r="D1625" t="s">
        <v>3334</v>
      </c>
      <c r="E1625" t="s">
        <v>47</v>
      </c>
      <c r="F1625">
        <v>49</v>
      </c>
      <c r="G1625" t="s">
        <v>70</v>
      </c>
      <c r="H1625" t="s">
        <v>48</v>
      </c>
      <c r="I1625" t="s">
        <v>49</v>
      </c>
      <c r="J1625" t="s">
        <v>33</v>
      </c>
      <c r="K1625" t="s">
        <v>50</v>
      </c>
      <c r="L1625">
        <v>12</v>
      </c>
      <c r="M1625">
        <v>5</v>
      </c>
      <c r="N1625" t="s">
        <v>80</v>
      </c>
      <c r="O1625" t="s">
        <v>73</v>
      </c>
      <c r="P1625" t="s">
        <v>37</v>
      </c>
      <c r="Q1625">
        <v>27528.03</v>
      </c>
      <c r="R1625">
        <v>1120.6600000000001</v>
      </c>
      <c r="S1625">
        <v>2.9</v>
      </c>
      <c r="T1625" t="s">
        <v>64</v>
      </c>
      <c r="U1625" t="s">
        <v>65</v>
      </c>
      <c r="V1625" t="s">
        <v>83</v>
      </c>
      <c r="W1625" t="s">
        <v>56</v>
      </c>
      <c r="X1625" t="s">
        <v>57</v>
      </c>
      <c r="Y1625" t="s">
        <v>113</v>
      </c>
      <c r="Z1625" t="s">
        <v>94</v>
      </c>
      <c r="AA1625" s="9">
        <f>Table1[[#This Row],[Date]]</f>
        <v>46550</v>
      </c>
    </row>
    <row r="1626" spans="1:27" x14ac:dyDescent="0.25">
      <c r="A1626" t="s">
        <v>3335</v>
      </c>
      <c r="B1626" s="1">
        <v>46551</v>
      </c>
      <c r="C1626" t="s">
        <v>103</v>
      </c>
      <c r="D1626" t="s">
        <v>3336</v>
      </c>
      <c r="E1626" t="s">
        <v>47</v>
      </c>
      <c r="F1626">
        <v>55</v>
      </c>
      <c r="G1626" t="s">
        <v>70</v>
      </c>
      <c r="H1626" t="s">
        <v>48</v>
      </c>
      <c r="I1626" t="s">
        <v>49</v>
      </c>
      <c r="J1626" t="s">
        <v>33</v>
      </c>
      <c r="K1626" t="s">
        <v>50</v>
      </c>
      <c r="L1626">
        <v>9</v>
      </c>
      <c r="M1626">
        <v>4</v>
      </c>
      <c r="N1626" t="s">
        <v>80</v>
      </c>
      <c r="O1626" t="s">
        <v>73</v>
      </c>
      <c r="P1626" t="s">
        <v>37</v>
      </c>
      <c r="Q1626">
        <v>41420.04</v>
      </c>
      <c r="R1626">
        <v>530.72</v>
      </c>
      <c r="S1626">
        <v>1.8</v>
      </c>
      <c r="T1626" t="s">
        <v>54</v>
      </c>
      <c r="U1626" t="s">
        <v>87</v>
      </c>
      <c r="V1626" t="s">
        <v>40</v>
      </c>
      <c r="W1626" t="s">
        <v>56</v>
      </c>
      <c r="X1626" t="s">
        <v>42</v>
      </c>
      <c r="Y1626" t="s">
        <v>43</v>
      </c>
      <c r="Z1626" t="s">
        <v>76</v>
      </c>
      <c r="AA1626" s="9">
        <f>Table1[[#This Row],[Date]]</f>
        <v>46551</v>
      </c>
    </row>
    <row r="1627" spans="1:27" x14ac:dyDescent="0.25">
      <c r="A1627" t="s">
        <v>3337</v>
      </c>
      <c r="B1627" s="1">
        <v>46552</v>
      </c>
      <c r="C1627" t="s">
        <v>27</v>
      </c>
      <c r="D1627" t="s">
        <v>3338</v>
      </c>
      <c r="E1627" t="s">
        <v>61</v>
      </c>
      <c r="F1627">
        <v>55</v>
      </c>
      <c r="G1627" t="s">
        <v>30</v>
      </c>
      <c r="H1627" t="s">
        <v>79</v>
      </c>
      <c r="I1627" t="s">
        <v>49</v>
      </c>
      <c r="J1627" t="s">
        <v>33</v>
      </c>
      <c r="K1627" t="s">
        <v>34</v>
      </c>
      <c r="L1627">
        <v>10</v>
      </c>
      <c r="M1627">
        <v>5</v>
      </c>
      <c r="N1627" t="s">
        <v>72</v>
      </c>
      <c r="O1627" t="s">
        <v>36</v>
      </c>
      <c r="P1627" t="s">
        <v>82</v>
      </c>
      <c r="Q1627">
        <v>12702.81</v>
      </c>
      <c r="R1627">
        <v>4769.53</v>
      </c>
      <c r="S1627">
        <v>4.7</v>
      </c>
      <c r="T1627" t="s">
        <v>38</v>
      </c>
      <c r="U1627" t="s">
        <v>65</v>
      </c>
      <c r="V1627" t="s">
        <v>55</v>
      </c>
      <c r="W1627" t="s">
        <v>101</v>
      </c>
      <c r="X1627" t="s">
        <v>42</v>
      </c>
      <c r="Y1627" t="s">
        <v>4089</v>
      </c>
      <c r="Z1627" t="s">
        <v>4089</v>
      </c>
      <c r="AA1627" s="9">
        <f>Table1[[#This Row],[Date]]</f>
        <v>46552</v>
      </c>
    </row>
    <row r="1628" spans="1:27" x14ac:dyDescent="0.25">
      <c r="A1628" t="s">
        <v>3339</v>
      </c>
      <c r="B1628" s="1">
        <v>46553</v>
      </c>
      <c r="C1628" t="s">
        <v>59</v>
      </c>
      <c r="D1628" t="s">
        <v>3340</v>
      </c>
      <c r="E1628" t="s">
        <v>29</v>
      </c>
      <c r="F1628">
        <v>45</v>
      </c>
      <c r="G1628" t="s">
        <v>30</v>
      </c>
      <c r="H1628" t="s">
        <v>4088</v>
      </c>
      <c r="I1628" t="s">
        <v>49</v>
      </c>
      <c r="J1628" t="s">
        <v>33</v>
      </c>
      <c r="K1628" t="s">
        <v>118</v>
      </c>
      <c r="L1628">
        <v>13</v>
      </c>
      <c r="M1628">
        <v>3</v>
      </c>
      <c r="N1628" t="s">
        <v>35</v>
      </c>
      <c r="O1628" t="s">
        <v>36</v>
      </c>
      <c r="P1628" t="s">
        <v>63</v>
      </c>
      <c r="Q1628">
        <v>27789.73</v>
      </c>
      <c r="R1628">
        <v>1392.81</v>
      </c>
      <c r="S1628">
        <v>1.2</v>
      </c>
      <c r="T1628" t="s">
        <v>54</v>
      </c>
      <c r="U1628" t="s">
        <v>93</v>
      </c>
      <c r="V1628" t="s">
        <v>74</v>
      </c>
      <c r="W1628" t="s">
        <v>101</v>
      </c>
      <c r="X1628" t="s">
        <v>42</v>
      </c>
      <c r="Y1628" t="s">
        <v>4089</v>
      </c>
      <c r="Z1628" t="s">
        <v>76</v>
      </c>
      <c r="AA1628" s="9">
        <f>Table1[[#This Row],[Date]]</f>
        <v>46553</v>
      </c>
    </row>
    <row r="1629" spans="1:27" x14ac:dyDescent="0.25">
      <c r="A1629" t="s">
        <v>3341</v>
      </c>
      <c r="B1629" s="1">
        <v>46554</v>
      </c>
      <c r="C1629" t="s">
        <v>59</v>
      </c>
      <c r="D1629" t="s">
        <v>3342</v>
      </c>
      <c r="E1629" t="s">
        <v>69</v>
      </c>
      <c r="F1629">
        <v>47</v>
      </c>
      <c r="G1629" t="s">
        <v>70</v>
      </c>
      <c r="H1629" t="s">
        <v>4087</v>
      </c>
      <c r="I1629" t="s">
        <v>32</v>
      </c>
      <c r="J1629" t="s">
        <v>33</v>
      </c>
      <c r="K1629" t="s">
        <v>71</v>
      </c>
      <c r="L1629">
        <v>10</v>
      </c>
      <c r="M1629">
        <v>4</v>
      </c>
      <c r="N1629" t="s">
        <v>51</v>
      </c>
      <c r="O1629" t="s">
        <v>52</v>
      </c>
      <c r="P1629" t="s">
        <v>63</v>
      </c>
      <c r="Q1629">
        <v>12588.41</v>
      </c>
      <c r="R1629">
        <v>2219.4899999999998</v>
      </c>
      <c r="S1629">
        <v>4.5</v>
      </c>
      <c r="T1629" t="s">
        <v>38</v>
      </c>
      <c r="U1629" t="s">
        <v>65</v>
      </c>
      <c r="V1629" t="s">
        <v>74</v>
      </c>
      <c r="W1629" t="s">
        <v>101</v>
      </c>
      <c r="X1629" t="s">
        <v>42</v>
      </c>
      <c r="Y1629" t="s">
        <v>75</v>
      </c>
      <c r="Z1629" t="s">
        <v>4089</v>
      </c>
      <c r="AA1629" s="9">
        <f>Table1[[#This Row],[Date]]</f>
        <v>46554</v>
      </c>
    </row>
    <row r="1630" spans="1:27" x14ac:dyDescent="0.25">
      <c r="A1630" t="s">
        <v>3343</v>
      </c>
      <c r="B1630" s="1">
        <v>46555</v>
      </c>
      <c r="C1630" t="s">
        <v>27</v>
      </c>
      <c r="D1630" t="s">
        <v>3344</v>
      </c>
      <c r="E1630" t="s">
        <v>61</v>
      </c>
      <c r="F1630">
        <v>20</v>
      </c>
      <c r="G1630" t="s">
        <v>70</v>
      </c>
      <c r="H1630" t="s">
        <v>4088</v>
      </c>
      <c r="I1630" t="s">
        <v>49</v>
      </c>
      <c r="J1630" t="s">
        <v>33</v>
      </c>
      <c r="K1630" t="s">
        <v>118</v>
      </c>
      <c r="L1630">
        <v>4</v>
      </c>
      <c r="M1630">
        <v>4</v>
      </c>
      <c r="N1630" t="s">
        <v>51</v>
      </c>
      <c r="O1630" t="s">
        <v>73</v>
      </c>
      <c r="P1630" t="s">
        <v>63</v>
      </c>
      <c r="Q1630">
        <v>8672.36</v>
      </c>
      <c r="R1630">
        <v>4493.0600000000004</v>
      </c>
      <c r="S1630">
        <v>3</v>
      </c>
      <c r="T1630" t="s">
        <v>97</v>
      </c>
      <c r="U1630" t="s">
        <v>87</v>
      </c>
      <c r="V1630" t="s">
        <v>55</v>
      </c>
      <c r="W1630" t="s">
        <v>101</v>
      </c>
      <c r="X1630" t="s">
        <v>42</v>
      </c>
      <c r="Y1630" t="s">
        <v>113</v>
      </c>
      <c r="Z1630" t="s">
        <v>94</v>
      </c>
      <c r="AA1630" s="9">
        <f>Table1[[#This Row],[Date]]</f>
        <v>46555</v>
      </c>
    </row>
    <row r="1631" spans="1:27" x14ac:dyDescent="0.25">
      <c r="A1631" t="s">
        <v>3345</v>
      </c>
      <c r="B1631" s="1">
        <v>46556</v>
      </c>
      <c r="C1631" t="s">
        <v>103</v>
      </c>
      <c r="D1631" t="s">
        <v>3346</v>
      </c>
      <c r="E1631" t="s">
        <v>61</v>
      </c>
      <c r="F1631">
        <v>45</v>
      </c>
      <c r="G1631" t="s">
        <v>30</v>
      </c>
      <c r="H1631" t="s">
        <v>48</v>
      </c>
      <c r="I1631" t="s">
        <v>49</v>
      </c>
      <c r="J1631" t="s">
        <v>33</v>
      </c>
      <c r="K1631" t="s">
        <v>50</v>
      </c>
      <c r="L1631">
        <v>6</v>
      </c>
      <c r="M1631">
        <v>3</v>
      </c>
      <c r="N1631" t="s">
        <v>72</v>
      </c>
      <c r="O1631" t="s">
        <v>81</v>
      </c>
      <c r="P1631" t="s">
        <v>63</v>
      </c>
      <c r="Q1631">
        <v>27016.85</v>
      </c>
      <c r="R1631">
        <v>3386.61</v>
      </c>
      <c r="S1631">
        <v>3.5</v>
      </c>
      <c r="T1631" t="s">
        <v>92</v>
      </c>
      <c r="U1631" t="s">
        <v>93</v>
      </c>
      <c r="V1631" t="s">
        <v>40</v>
      </c>
      <c r="W1631" t="s">
        <v>41</v>
      </c>
      <c r="X1631" t="s">
        <v>42</v>
      </c>
      <c r="Y1631" t="s">
        <v>75</v>
      </c>
      <c r="Z1631" t="s">
        <v>76</v>
      </c>
      <c r="AA1631" s="9">
        <f>Table1[[#This Row],[Date]]</f>
        <v>46556</v>
      </c>
    </row>
    <row r="1632" spans="1:27" x14ac:dyDescent="0.25">
      <c r="A1632" t="s">
        <v>3347</v>
      </c>
      <c r="B1632" s="1">
        <v>46557</v>
      </c>
      <c r="C1632" t="s">
        <v>27</v>
      </c>
      <c r="D1632" t="s">
        <v>3348</v>
      </c>
      <c r="E1632" t="s">
        <v>69</v>
      </c>
      <c r="F1632">
        <v>20</v>
      </c>
      <c r="G1632" t="s">
        <v>70</v>
      </c>
      <c r="H1632" t="s">
        <v>4087</v>
      </c>
      <c r="I1632" t="s">
        <v>32</v>
      </c>
      <c r="J1632" t="s">
        <v>33</v>
      </c>
      <c r="K1632" t="s">
        <v>71</v>
      </c>
      <c r="L1632">
        <v>7</v>
      </c>
      <c r="M1632">
        <v>4</v>
      </c>
      <c r="N1632" t="s">
        <v>80</v>
      </c>
      <c r="O1632" t="s">
        <v>36</v>
      </c>
      <c r="P1632" t="s">
        <v>63</v>
      </c>
      <c r="Q1632">
        <v>6719.99</v>
      </c>
      <c r="R1632">
        <v>3090.19</v>
      </c>
      <c r="S1632">
        <v>2.2000000000000002</v>
      </c>
      <c r="T1632" t="s">
        <v>97</v>
      </c>
      <c r="U1632" t="s">
        <v>87</v>
      </c>
      <c r="V1632" t="s">
        <v>83</v>
      </c>
      <c r="W1632" t="s">
        <v>56</v>
      </c>
      <c r="X1632" t="s">
        <v>42</v>
      </c>
      <c r="Y1632" t="s">
        <v>43</v>
      </c>
      <c r="Z1632" t="s">
        <v>84</v>
      </c>
      <c r="AA1632" s="9">
        <f>Table1[[#This Row],[Date]]</f>
        <v>46557</v>
      </c>
    </row>
    <row r="1633" spans="1:27" x14ac:dyDescent="0.25">
      <c r="A1633" t="s">
        <v>3349</v>
      </c>
      <c r="B1633" s="1">
        <v>46558</v>
      </c>
      <c r="C1633" t="s">
        <v>27</v>
      </c>
      <c r="D1633" t="s">
        <v>3350</v>
      </c>
      <c r="E1633" t="s">
        <v>69</v>
      </c>
      <c r="F1633">
        <v>62</v>
      </c>
      <c r="G1633" t="s">
        <v>70</v>
      </c>
      <c r="H1633" t="s">
        <v>31</v>
      </c>
      <c r="I1633" t="s">
        <v>32</v>
      </c>
      <c r="J1633" t="s">
        <v>33</v>
      </c>
      <c r="K1633" t="s">
        <v>100</v>
      </c>
      <c r="L1633">
        <v>7</v>
      </c>
      <c r="M1633">
        <v>2</v>
      </c>
      <c r="N1633" t="s">
        <v>51</v>
      </c>
      <c r="O1633" t="s">
        <v>36</v>
      </c>
      <c r="P1633" t="s">
        <v>37</v>
      </c>
      <c r="Q1633">
        <v>30605.67</v>
      </c>
      <c r="R1633">
        <v>3527.82</v>
      </c>
      <c r="S1633">
        <v>4.9000000000000004</v>
      </c>
      <c r="T1633" t="s">
        <v>97</v>
      </c>
      <c r="U1633" t="s">
        <v>93</v>
      </c>
      <c r="V1633" t="s">
        <v>74</v>
      </c>
      <c r="W1633" t="s">
        <v>41</v>
      </c>
      <c r="X1633" t="s">
        <v>57</v>
      </c>
      <c r="Y1633" t="s">
        <v>75</v>
      </c>
      <c r="Z1633" t="s">
        <v>76</v>
      </c>
      <c r="AA1633" s="9">
        <f>Table1[[#This Row],[Date]]</f>
        <v>46558</v>
      </c>
    </row>
    <row r="1634" spans="1:27" x14ac:dyDescent="0.25">
      <c r="A1634" t="s">
        <v>3351</v>
      </c>
      <c r="B1634" s="1">
        <v>46559</v>
      </c>
      <c r="C1634" t="s">
        <v>45</v>
      </c>
      <c r="D1634" t="s">
        <v>3352</v>
      </c>
      <c r="E1634" t="s">
        <v>47</v>
      </c>
      <c r="F1634">
        <v>51</v>
      </c>
      <c r="G1634" t="s">
        <v>30</v>
      </c>
      <c r="H1634" t="s">
        <v>48</v>
      </c>
      <c r="I1634" t="s">
        <v>49</v>
      </c>
      <c r="J1634" t="s">
        <v>33</v>
      </c>
      <c r="K1634" t="s">
        <v>50</v>
      </c>
      <c r="L1634">
        <v>11</v>
      </c>
      <c r="M1634">
        <v>3</v>
      </c>
      <c r="N1634" t="s">
        <v>72</v>
      </c>
      <c r="O1634" t="s">
        <v>73</v>
      </c>
      <c r="P1634" t="s">
        <v>37</v>
      </c>
      <c r="Q1634">
        <v>4472.8599999999997</v>
      </c>
      <c r="R1634">
        <v>4144.1099999999997</v>
      </c>
      <c r="S1634">
        <v>2.1</v>
      </c>
      <c r="T1634" t="s">
        <v>64</v>
      </c>
      <c r="U1634" t="s">
        <v>87</v>
      </c>
      <c r="V1634" t="s">
        <v>74</v>
      </c>
      <c r="W1634" t="s">
        <v>56</v>
      </c>
      <c r="X1634" t="s">
        <v>42</v>
      </c>
      <c r="Y1634" t="s">
        <v>66</v>
      </c>
      <c r="Z1634" t="s">
        <v>94</v>
      </c>
      <c r="AA1634" s="9">
        <f>Table1[[#This Row],[Date]]</f>
        <v>46559</v>
      </c>
    </row>
    <row r="1635" spans="1:27" x14ac:dyDescent="0.25">
      <c r="A1635" t="s">
        <v>3353</v>
      </c>
      <c r="B1635" s="1">
        <v>46560</v>
      </c>
      <c r="C1635" t="s">
        <v>27</v>
      </c>
      <c r="D1635" t="s">
        <v>3354</v>
      </c>
      <c r="E1635" t="s">
        <v>29</v>
      </c>
      <c r="F1635">
        <v>33</v>
      </c>
      <c r="G1635" t="s">
        <v>70</v>
      </c>
      <c r="H1635" t="s">
        <v>4088</v>
      </c>
      <c r="I1635" t="s">
        <v>49</v>
      </c>
      <c r="J1635" t="s">
        <v>33</v>
      </c>
      <c r="K1635" t="s">
        <v>118</v>
      </c>
      <c r="L1635">
        <v>9</v>
      </c>
      <c r="M1635">
        <v>3</v>
      </c>
      <c r="N1635" t="s">
        <v>80</v>
      </c>
      <c r="O1635" t="s">
        <v>81</v>
      </c>
      <c r="P1635" t="s">
        <v>53</v>
      </c>
      <c r="Q1635">
        <v>8015.6</v>
      </c>
      <c r="R1635">
        <v>4388.3500000000004</v>
      </c>
      <c r="S1635">
        <v>3.4</v>
      </c>
      <c r="T1635" t="s">
        <v>64</v>
      </c>
      <c r="U1635" t="s">
        <v>65</v>
      </c>
      <c r="V1635" t="s">
        <v>40</v>
      </c>
      <c r="W1635" t="s">
        <v>41</v>
      </c>
      <c r="X1635" t="s">
        <v>42</v>
      </c>
      <c r="Y1635" t="s">
        <v>113</v>
      </c>
      <c r="Z1635" t="s">
        <v>94</v>
      </c>
      <c r="AA1635" s="9">
        <f>Table1[[#This Row],[Date]]</f>
        <v>46560</v>
      </c>
    </row>
    <row r="1636" spans="1:27" x14ac:dyDescent="0.25">
      <c r="A1636" t="s">
        <v>3355</v>
      </c>
      <c r="B1636" s="1">
        <v>46561</v>
      </c>
      <c r="C1636" t="s">
        <v>59</v>
      </c>
      <c r="D1636" t="s">
        <v>3356</v>
      </c>
      <c r="E1636" t="s">
        <v>29</v>
      </c>
      <c r="F1636">
        <v>39</v>
      </c>
      <c r="G1636" t="s">
        <v>70</v>
      </c>
      <c r="H1636" t="s">
        <v>4088</v>
      </c>
      <c r="I1636" t="s">
        <v>49</v>
      </c>
      <c r="J1636" t="s">
        <v>33</v>
      </c>
      <c r="K1636" t="s">
        <v>118</v>
      </c>
      <c r="L1636">
        <v>7</v>
      </c>
      <c r="M1636">
        <v>2</v>
      </c>
      <c r="N1636" t="s">
        <v>51</v>
      </c>
      <c r="O1636" t="s">
        <v>36</v>
      </c>
      <c r="P1636" t="s">
        <v>37</v>
      </c>
      <c r="Q1636">
        <v>28849.88</v>
      </c>
      <c r="R1636">
        <v>3213.2</v>
      </c>
      <c r="S1636">
        <v>5</v>
      </c>
      <c r="T1636" t="s">
        <v>97</v>
      </c>
      <c r="U1636" t="s">
        <v>87</v>
      </c>
      <c r="V1636" t="s">
        <v>40</v>
      </c>
      <c r="W1636" t="s">
        <v>56</v>
      </c>
      <c r="X1636" t="s">
        <v>57</v>
      </c>
      <c r="Y1636" t="s">
        <v>113</v>
      </c>
      <c r="Z1636" t="s">
        <v>94</v>
      </c>
      <c r="AA1636" s="9">
        <f>Table1[[#This Row],[Date]]</f>
        <v>46561</v>
      </c>
    </row>
    <row r="1637" spans="1:27" x14ac:dyDescent="0.25">
      <c r="A1637" t="s">
        <v>3357</v>
      </c>
      <c r="B1637" s="1">
        <v>46562</v>
      </c>
      <c r="C1637" t="s">
        <v>27</v>
      </c>
      <c r="D1637" t="s">
        <v>3358</v>
      </c>
      <c r="E1637" t="s">
        <v>69</v>
      </c>
      <c r="F1637">
        <v>49</v>
      </c>
      <c r="G1637" t="s">
        <v>62</v>
      </c>
      <c r="H1637" t="s">
        <v>4088</v>
      </c>
      <c r="I1637" t="s">
        <v>49</v>
      </c>
      <c r="J1637" t="s">
        <v>33</v>
      </c>
      <c r="K1637" t="s">
        <v>118</v>
      </c>
      <c r="L1637">
        <v>7</v>
      </c>
      <c r="M1637">
        <v>5</v>
      </c>
      <c r="N1637" t="s">
        <v>35</v>
      </c>
      <c r="O1637" t="s">
        <v>36</v>
      </c>
      <c r="P1637" t="s">
        <v>82</v>
      </c>
      <c r="Q1637">
        <v>30796.15</v>
      </c>
      <c r="R1637">
        <v>4450.04</v>
      </c>
      <c r="S1637">
        <v>4.5</v>
      </c>
      <c r="T1637" t="s">
        <v>97</v>
      </c>
      <c r="U1637" t="s">
        <v>39</v>
      </c>
      <c r="V1637" t="s">
        <v>40</v>
      </c>
      <c r="W1637" t="s">
        <v>101</v>
      </c>
      <c r="X1637" t="s">
        <v>57</v>
      </c>
      <c r="Y1637" t="s">
        <v>4089</v>
      </c>
      <c r="Z1637" t="s">
        <v>4089</v>
      </c>
      <c r="AA1637" s="9">
        <f>Table1[[#This Row],[Date]]</f>
        <v>46562</v>
      </c>
    </row>
    <row r="1638" spans="1:27" x14ac:dyDescent="0.25">
      <c r="A1638" t="s">
        <v>3359</v>
      </c>
      <c r="B1638" s="1">
        <v>46563</v>
      </c>
      <c r="C1638" t="s">
        <v>59</v>
      </c>
      <c r="D1638" t="s">
        <v>3360</v>
      </c>
      <c r="E1638" t="s">
        <v>91</v>
      </c>
      <c r="F1638">
        <v>55</v>
      </c>
      <c r="G1638" t="s">
        <v>30</v>
      </c>
      <c r="H1638" t="s">
        <v>79</v>
      </c>
      <c r="I1638" t="s">
        <v>49</v>
      </c>
      <c r="J1638" t="s">
        <v>33</v>
      </c>
      <c r="K1638" t="s">
        <v>34</v>
      </c>
      <c r="L1638">
        <v>5</v>
      </c>
      <c r="M1638">
        <v>5</v>
      </c>
      <c r="N1638" t="s">
        <v>72</v>
      </c>
      <c r="O1638" t="s">
        <v>81</v>
      </c>
      <c r="P1638" t="s">
        <v>53</v>
      </c>
      <c r="Q1638">
        <v>4362.3900000000003</v>
      </c>
      <c r="R1638">
        <v>2676.99</v>
      </c>
      <c r="S1638">
        <v>3.1</v>
      </c>
      <c r="T1638" t="s">
        <v>64</v>
      </c>
      <c r="U1638" t="s">
        <v>39</v>
      </c>
      <c r="V1638" t="s">
        <v>83</v>
      </c>
      <c r="W1638" t="s">
        <v>56</v>
      </c>
      <c r="X1638" t="s">
        <v>57</v>
      </c>
      <c r="Y1638" t="s">
        <v>75</v>
      </c>
      <c r="Z1638" t="s">
        <v>76</v>
      </c>
      <c r="AA1638" s="9">
        <f>Table1[[#This Row],[Date]]</f>
        <v>46563</v>
      </c>
    </row>
    <row r="1639" spans="1:27" x14ac:dyDescent="0.25">
      <c r="A1639" t="s">
        <v>3361</v>
      </c>
      <c r="B1639" s="1">
        <v>46564</v>
      </c>
      <c r="C1639" t="s">
        <v>59</v>
      </c>
      <c r="D1639" t="s">
        <v>3362</v>
      </c>
      <c r="E1639" t="s">
        <v>61</v>
      </c>
      <c r="F1639">
        <v>25</v>
      </c>
      <c r="G1639" t="s">
        <v>62</v>
      </c>
      <c r="H1639" t="s">
        <v>48</v>
      </c>
      <c r="I1639" t="s">
        <v>49</v>
      </c>
      <c r="J1639" t="s">
        <v>33</v>
      </c>
      <c r="K1639" t="s">
        <v>50</v>
      </c>
      <c r="L1639">
        <v>8</v>
      </c>
      <c r="M1639">
        <v>5</v>
      </c>
      <c r="N1639" t="s">
        <v>51</v>
      </c>
      <c r="O1639" t="s">
        <v>36</v>
      </c>
      <c r="P1639" t="s">
        <v>37</v>
      </c>
      <c r="Q1639">
        <v>29948.71</v>
      </c>
      <c r="R1639">
        <v>1386.45</v>
      </c>
      <c r="S1639">
        <v>5</v>
      </c>
      <c r="T1639" t="s">
        <v>38</v>
      </c>
      <c r="U1639" t="s">
        <v>65</v>
      </c>
      <c r="V1639" t="s">
        <v>40</v>
      </c>
      <c r="W1639" t="s">
        <v>101</v>
      </c>
      <c r="X1639" t="s">
        <v>42</v>
      </c>
      <c r="Y1639" t="s">
        <v>4089</v>
      </c>
      <c r="Z1639" t="s">
        <v>84</v>
      </c>
      <c r="AA1639" s="9">
        <f>Table1[[#This Row],[Date]]</f>
        <v>46564</v>
      </c>
    </row>
    <row r="1640" spans="1:27" x14ac:dyDescent="0.25">
      <c r="A1640" t="s">
        <v>3363</v>
      </c>
      <c r="B1640" s="1">
        <v>46565</v>
      </c>
      <c r="C1640" t="s">
        <v>59</v>
      </c>
      <c r="D1640" t="s">
        <v>3364</v>
      </c>
      <c r="E1640" t="s">
        <v>61</v>
      </c>
      <c r="F1640">
        <v>25</v>
      </c>
      <c r="G1640" t="s">
        <v>62</v>
      </c>
      <c r="H1640" t="s">
        <v>4087</v>
      </c>
      <c r="I1640" t="s">
        <v>32</v>
      </c>
      <c r="J1640" t="s">
        <v>33</v>
      </c>
      <c r="K1640" t="s">
        <v>71</v>
      </c>
      <c r="L1640">
        <v>9</v>
      </c>
      <c r="M1640">
        <v>4</v>
      </c>
      <c r="N1640" t="s">
        <v>72</v>
      </c>
      <c r="O1640" t="s">
        <v>81</v>
      </c>
      <c r="P1640" t="s">
        <v>53</v>
      </c>
      <c r="Q1640">
        <v>42409.62</v>
      </c>
      <c r="R1640">
        <v>4400.38</v>
      </c>
      <c r="S1640">
        <v>3.8</v>
      </c>
      <c r="T1640" t="s">
        <v>97</v>
      </c>
      <c r="U1640" t="s">
        <v>65</v>
      </c>
      <c r="V1640" t="s">
        <v>83</v>
      </c>
      <c r="W1640" t="s">
        <v>56</v>
      </c>
      <c r="X1640" t="s">
        <v>57</v>
      </c>
      <c r="Y1640" t="s">
        <v>75</v>
      </c>
      <c r="Z1640" t="s">
        <v>84</v>
      </c>
      <c r="AA1640" s="9">
        <f>Table1[[#This Row],[Date]]</f>
        <v>46565</v>
      </c>
    </row>
    <row r="1641" spans="1:27" x14ac:dyDescent="0.25">
      <c r="A1641" t="s">
        <v>3365</v>
      </c>
      <c r="B1641" s="1">
        <v>46566</v>
      </c>
      <c r="C1641" t="s">
        <v>103</v>
      </c>
      <c r="D1641" t="s">
        <v>3366</v>
      </c>
      <c r="E1641" t="s">
        <v>69</v>
      </c>
      <c r="F1641">
        <v>23</v>
      </c>
      <c r="G1641" t="s">
        <v>62</v>
      </c>
      <c r="H1641" t="s">
        <v>4088</v>
      </c>
      <c r="I1641" t="s">
        <v>49</v>
      </c>
      <c r="J1641" t="s">
        <v>33</v>
      </c>
      <c r="K1641" t="s">
        <v>118</v>
      </c>
      <c r="L1641">
        <v>4</v>
      </c>
      <c r="M1641">
        <v>2</v>
      </c>
      <c r="N1641" t="s">
        <v>72</v>
      </c>
      <c r="O1641" t="s">
        <v>73</v>
      </c>
      <c r="P1641" t="s">
        <v>53</v>
      </c>
      <c r="Q1641">
        <v>36948.86</v>
      </c>
      <c r="R1641">
        <v>2707.36</v>
      </c>
      <c r="S1641">
        <v>1.8</v>
      </c>
      <c r="T1641" t="s">
        <v>54</v>
      </c>
      <c r="U1641" t="s">
        <v>93</v>
      </c>
      <c r="V1641" t="s">
        <v>55</v>
      </c>
      <c r="W1641" t="s">
        <v>41</v>
      </c>
      <c r="X1641" t="s">
        <v>42</v>
      </c>
      <c r="Y1641" t="s">
        <v>75</v>
      </c>
      <c r="Z1641" t="s">
        <v>88</v>
      </c>
      <c r="AA1641" s="9">
        <f>Table1[[#This Row],[Date]]</f>
        <v>46566</v>
      </c>
    </row>
    <row r="1642" spans="1:27" x14ac:dyDescent="0.25">
      <c r="A1642" t="s">
        <v>3367</v>
      </c>
      <c r="B1642" s="1">
        <v>46567</v>
      </c>
      <c r="C1642" t="s">
        <v>45</v>
      </c>
      <c r="D1642" t="s">
        <v>3368</v>
      </c>
      <c r="E1642" t="s">
        <v>91</v>
      </c>
      <c r="F1642">
        <v>31</v>
      </c>
      <c r="G1642" t="s">
        <v>70</v>
      </c>
      <c r="H1642" t="s">
        <v>4088</v>
      </c>
      <c r="I1642" t="s">
        <v>49</v>
      </c>
      <c r="J1642" t="s">
        <v>33</v>
      </c>
      <c r="K1642" t="s">
        <v>118</v>
      </c>
      <c r="L1642">
        <v>8</v>
      </c>
      <c r="M1642">
        <v>3</v>
      </c>
      <c r="N1642" t="s">
        <v>72</v>
      </c>
      <c r="O1642" t="s">
        <v>36</v>
      </c>
      <c r="P1642" t="s">
        <v>63</v>
      </c>
      <c r="Q1642">
        <v>9165.7000000000007</v>
      </c>
      <c r="R1642">
        <v>4530.6899999999996</v>
      </c>
      <c r="S1642">
        <v>2.6</v>
      </c>
      <c r="T1642" t="s">
        <v>64</v>
      </c>
      <c r="U1642" t="s">
        <v>65</v>
      </c>
      <c r="V1642" t="s">
        <v>83</v>
      </c>
      <c r="W1642" t="s">
        <v>56</v>
      </c>
      <c r="X1642" t="s">
        <v>57</v>
      </c>
      <c r="Y1642" t="s">
        <v>43</v>
      </c>
      <c r="Z1642" t="s">
        <v>94</v>
      </c>
      <c r="AA1642" s="9">
        <f>Table1[[#This Row],[Date]]</f>
        <v>46567</v>
      </c>
    </row>
    <row r="1643" spans="1:27" x14ac:dyDescent="0.25">
      <c r="A1643" t="s">
        <v>3369</v>
      </c>
      <c r="B1643" s="1">
        <v>46568</v>
      </c>
      <c r="C1643" t="s">
        <v>59</v>
      </c>
      <c r="D1643" t="s">
        <v>3370</v>
      </c>
      <c r="E1643" t="s">
        <v>47</v>
      </c>
      <c r="F1643">
        <v>49</v>
      </c>
      <c r="G1643" t="s">
        <v>70</v>
      </c>
      <c r="H1643" t="s">
        <v>79</v>
      </c>
      <c r="I1643" t="s">
        <v>49</v>
      </c>
      <c r="J1643" t="s">
        <v>33</v>
      </c>
      <c r="K1643" t="s">
        <v>34</v>
      </c>
      <c r="L1643">
        <v>4</v>
      </c>
      <c r="M1643">
        <v>3</v>
      </c>
      <c r="N1643" t="s">
        <v>35</v>
      </c>
      <c r="O1643" t="s">
        <v>73</v>
      </c>
      <c r="P1643" t="s">
        <v>53</v>
      </c>
      <c r="Q1643">
        <v>30846.31</v>
      </c>
      <c r="R1643">
        <v>200.84</v>
      </c>
      <c r="S1643">
        <v>2.2999999999999998</v>
      </c>
      <c r="T1643" t="s">
        <v>64</v>
      </c>
      <c r="U1643" t="s">
        <v>39</v>
      </c>
      <c r="V1643" t="s">
        <v>40</v>
      </c>
      <c r="W1643" t="s">
        <v>41</v>
      </c>
      <c r="X1643" t="s">
        <v>42</v>
      </c>
      <c r="Y1643" t="s">
        <v>75</v>
      </c>
      <c r="Z1643" t="s">
        <v>84</v>
      </c>
      <c r="AA1643" s="9">
        <f>Table1[[#This Row],[Date]]</f>
        <v>46568</v>
      </c>
    </row>
    <row r="1644" spans="1:27" x14ac:dyDescent="0.25">
      <c r="A1644" t="s">
        <v>3371</v>
      </c>
      <c r="B1644" s="1">
        <v>46569</v>
      </c>
      <c r="C1644" t="s">
        <v>59</v>
      </c>
      <c r="D1644" t="s">
        <v>3372</v>
      </c>
      <c r="E1644" t="s">
        <v>69</v>
      </c>
      <c r="F1644">
        <v>52</v>
      </c>
      <c r="G1644" t="s">
        <v>62</v>
      </c>
      <c r="H1644" t="s">
        <v>4087</v>
      </c>
      <c r="I1644" t="s">
        <v>32</v>
      </c>
      <c r="J1644" t="s">
        <v>33</v>
      </c>
      <c r="K1644" t="s">
        <v>71</v>
      </c>
      <c r="L1644">
        <v>9</v>
      </c>
      <c r="M1644">
        <v>3</v>
      </c>
      <c r="N1644" t="s">
        <v>80</v>
      </c>
      <c r="O1644" t="s">
        <v>81</v>
      </c>
      <c r="P1644" t="s">
        <v>37</v>
      </c>
      <c r="Q1644">
        <v>34595.870000000003</v>
      </c>
      <c r="R1644">
        <v>1987.58</v>
      </c>
      <c r="S1644">
        <v>2.4</v>
      </c>
      <c r="T1644" t="s">
        <v>64</v>
      </c>
      <c r="U1644" t="s">
        <v>65</v>
      </c>
      <c r="V1644" t="s">
        <v>83</v>
      </c>
      <c r="W1644" t="s">
        <v>41</v>
      </c>
      <c r="X1644" t="s">
        <v>57</v>
      </c>
      <c r="Y1644" t="s">
        <v>4089</v>
      </c>
      <c r="Z1644" t="s">
        <v>94</v>
      </c>
      <c r="AA1644" s="9">
        <f>Table1[[#This Row],[Date]]</f>
        <v>46569</v>
      </c>
    </row>
    <row r="1645" spans="1:27" x14ac:dyDescent="0.25">
      <c r="A1645" t="s">
        <v>3373</v>
      </c>
      <c r="B1645" s="1">
        <v>46570</v>
      </c>
      <c r="C1645" t="s">
        <v>103</v>
      </c>
      <c r="D1645" t="s">
        <v>3374</v>
      </c>
      <c r="E1645" t="s">
        <v>69</v>
      </c>
      <c r="F1645">
        <v>27</v>
      </c>
      <c r="G1645" t="s">
        <v>62</v>
      </c>
      <c r="H1645" t="s">
        <v>48</v>
      </c>
      <c r="I1645" t="s">
        <v>49</v>
      </c>
      <c r="J1645" t="s">
        <v>33</v>
      </c>
      <c r="K1645" t="s">
        <v>50</v>
      </c>
      <c r="L1645">
        <v>2</v>
      </c>
      <c r="M1645">
        <v>4</v>
      </c>
      <c r="N1645" t="s">
        <v>80</v>
      </c>
      <c r="O1645" t="s">
        <v>73</v>
      </c>
      <c r="P1645" t="s">
        <v>63</v>
      </c>
      <c r="Q1645">
        <v>4749.87</v>
      </c>
      <c r="R1645">
        <v>4739.03</v>
      </c>
      <c r="S1645">
        <v>4</v>
      </c>
      <c r="T1645" t="s">
        <v>92</v>
      </c>
      <c r="U1645" t="s">
        <v>39</v>
      </c>
      <c r="V1645" t="s">
        <v>83</v>
      </c>
      <c r="W1645" t="s">
        <v>101</v>
      </c>
      <c r="X1645" t="s">
        <v>42</v>
      </c>
      <c r="Y1645" t="s">
        <v>75</v>
      </c>
      <c r="Z1645" t="s">
        <v>84</v>
      </c>
      <c r="AA1645" s="9">
        <f>Table1[[#This Row],[Date]]</f>
        <v>46570</v>
      </c>
    </row>
    <row r="1646" spans="1:27" x14ac:dyDescent="0.25">
      <c r="A1646" t="s">
        <v>3375</v>
      </c>
      <c r="B1646" s="1">
        <v>46571</v>
      </c>
      <c r="C1646" t="s">
        <v>59</v>
      </c>
      <c r="D1646" t="s">
        <v>3376</v>
      </c>
      <c r="E1646" t="s">
        <v>61</v>
      </c>
      <c r="F1646">
        <v>20</v>
      </c>
      <c r="G1646" t="s">
        <v>62</v>
      </c>
      <c r="H1646" t="s">
        <v>31</v>
      </c>
      <c r="I1646" t="s">
        <v>32</v>
      </c>
      <c r="J1646" t="s">
        <v>33</v>
      </c>
      <c r="K1646" t="s">
        <v>100</v>
      </c>
      <c r="L1646">
        <v>2</v>
      </c>
      <c r="M1646">
        <v>4</v>
      </c>
      <c r="N1646" t="s">
        <v>51</v>
      </c>
      <c r="O1646" t="s">
        <v>73</v>
      </c>
      <c r="P1646" t="s">
        <v>37</v>
      </c>
      <c r="Q1646">
        <v>43201.34</v>
      </c>
      <c r="R1646">
        <v>1248.25</v>
      </c>
      <c r="S1646">
        <v>3.3</v>
      </c>
      <c r="T1646" t="s">
        <v>64</v>
      </c>
      <c r="U1646" t="s">
        <v>65</v>
      </c>
      <c r="V1646" t="s">
        <v>83</v>
      </c>
      <c r="W1646" t="s">
        <v>56</v>
      </c>
      <c r="X1646" t="s">
        <v>42</v>
      </c>
      <c r="Y1646" t="s">
        <v>75</v>
      </c>
      <c r="Z1646" t="s">
        <v>76</v>
      </c>
      <c r="AA1646" s="9">
        <f>Table1[[#This Row],[Date]]</f>
        <v>46571</v>
      </c>
    </row>
    <row r="1647" spans="1:27" x14ac:dyDescent="0.25">
      <c r="A1647" t="s">
        <v>3377</v>
      </c>
      <c r="B1647" s="1">
        <v>46572</v>
      </c>
      <c r="C1647" t="s">
        <v>27</v>
      </c>
      <c r="D1647" t="s">
        <v>3378</v>
      </c>
      <c r="E1647" t="s">
        <v>69</v>
      </c>
      <c r="F1647">
        <v>29</v>
      </c>
      <c r="G1647" t="s">
        <v>70</v>
      </c>
      <c r="H1647" t="s">
        <v>79</v>
      </c>
      <c r="I1647" t="s">
        <v>49</v>
      </c>
      <c r="J1647" t="s">
        <v>33</v>
      </c>
      <c r="K1647" t="s">
        <v>34</v>
      </c>
      <c r="L1647">
        <v>7</v>
      </c>
      <c r="M1647">
        <v>5</v>
      </c>
      <c r="N1647" t="s">
        <v>35</v>
      </c>
      <c r="O1647" t="s">
        <v>73</v>
      </c>
      <c r="P1647" t="s">
        <v>63</v>
      </c>
      <c r="Q1647">
        <v>45594.57</v>
      </c>
      <c r="R1647">
        <v>4707.68</v>
      </c>
      <c r="S1647">
        <v>1.2</v>
      </c>
      <c r="T1647" t="s">
        <v>54</v>
      </c>
      <c r="U1647" t="s">
        <v>39</v>
      </c>
      <c r="V1647" t="s">
        <v>74</v>
      </c>
      <c r="W1647" t="s">
        <v>41</v>
      </c>
      <c r="X1647" t="s">
        <v>42</v>
      </c>
      <c r="Y1647" t="s">
        <v>113</v>
      </c>
      <c r="Z1647" t="s">
        <v>88</v>
      </c>
      <c r="AA1647" s="9">
        <f>Table1[[#This Row],[Date]]</f>
        <v>46572</v>
      </c>
    </row>
    <row r="1648" spans="1:27" x14ac:dyDescent="0.25">
      <c r="A1648" t="s">
        <v>3379</v>
      </c>
      <c r="B1648" s="1">
        <v>46573</v>
      </c>
      <c r="C1648" t="s">
        <v>27</v>
      </c>
      <c r="D1648" t="s">
        <v>3380</v>
      </c>
      <c r="E1648" t="s">
        <v>69</v>
      </c>
      <c r="F1648">
        <v>66</v>
      </c>
      <c r="G1648" t="s">
        <v>62</v>
      </c>
      <c r="H1648" t="s">
        <v>48</v>
      </c>
      <c r="I1648" t="s">
        <v>49</v>
      </c>
      <c r="J1648" t="s">
        <v>33</v>
      </c>
      <c r="K1648" t="s">
        <v>50</v>
      </c>
      <c r="L1648">
        <v>11</v>
      </c>
      <c r="M1648">
        <v>4</v>
      </c>
      <c r="N1648" t="s">
        <v>80</v>
      </c>
      <c r="O1648" t="s">
        <v>52</v>
      </c>
      <c r="P1648" t="s">
        <v>37</v>
      </c>
      <c r="Q1648">
        <v>42971.26</v>
      </c>
      <c r="R1648">
        <v>4769.51</v>
      </c>
      <c r="S1648">
        <v>4.5</v>
      </c>
      <c r="T1648" t="s">
        <v>38</v>
      </c>
      <c r="U1648" t="s">
        <v>93</v>
      </c>
      <c r="V1648" t="s">
        <v>40</v>
      </c>
      <c r="W1648" t="s">
        <v>56</v>
      </c>
      <c r="X1648" t="s">
        <v>57</v>
      </c>
      <c r="Y1648" t="s">
        <v>113</v>
      </c>
      <c r="Z1648" t="s">
        <v>94</v>
      </c>
      <c r="AA1648" s="9">
        <f>Table1[[#This Row],[Date]]</f>
        <v>46573</v>
      </c>
    </row>
    <row r="1649" spans="1:27" x14ac:dyDescent="0.25">
      <c r="A1649" t="s">
        <v>3381</v>
      </c>
      <c r="B1649" s="1">
        <v>46574</v>
      </c>
      <c r="C1649" t="s">
        <v>45</v>
      </c>
      <c r="D1649" t="s">
        <v>3382</v>
      </c>
      <c r="E1649" t="s">
        <v>69</v>
      </c>
      <c r="F1649">
        <v>48</v>
      </c>
      <c r="G1649" t="s">
        <v>62</v>
      </c>
      <c r="H1649" t="s">
        <v>31</v>
      </c>
      <c r="I1649" t="s">
        <v>32</v>
      </c>
      <c r="J1649" t="s">
        <v>33</v>
      </c>
      <c r="K1649" t="s">
        <v>100</v>
      </c>
      <c r="L1649">
        <v>10</v>
      </c>
      <c r="M1649">
        <v>5</v>
      </c>
      <c r="N1649" t="s">
        <v>51</v>
      </c>
      <c r="O1649" t="s">
        <v>81</v>
      </c>
      <c r="P1649" t="s">
        <v>63</v>
      </c>
      <c r="Q1649">
        <v>41757.68</v>
      </c>
      <c r="R1649">
        <v>4410.71</v>
      </c>
      <c r="S1649">
        <v>2.2000000000000002</v>
      </c>
      <c r="T1649" t="s">
        <v>64</v>
      </c>
      <c r="U1649" t="s">
        <v>87</v>
      </c>
      <c r="V1649" t="s">
        <v>83</v>
      </c>
      <c r="W1649" t="s">
        <v>101</v>
      </c>
      <c r="X1649" t="s">
        <v>57</v>
      </c>
      <c r="Y1649" t="s">
        <v>113</v>
      </c>
      <c r="Z1649" t="s">
        <v>4089</v>
      </c>
      <c r="AA1649" s="9">
        <f>Table1[[#This Row],[Date]]</f>
        <v>46574</v>
      </c>
    </row>
    <row r="1650" spans="1:27" x14ac:dyDescent="0.25">
      <c r="A1650" t="s">
        <v>3383</v>
      </c>
      <c r="B1650" s="1">
        <v>46575</v>
      </c>
      <c r="C1650" t="s">
        <v>59</v>
      </c>
      <c r="D1650" t="s">
        <v>3384</v>
      </c>
      <c r="E1650" t="s">
        <v>61</v>
      </c>
      <c r="F1650">
        <v>46</v>
      </c>
      <c r="G1650" t="s">
        <v>30</v>
      </c>
      <c r="H1650" t="s">
        <v>4088</v>
      </c>
      <c r="I1650" t="s">
        <v>49</v>
      </c>
      <c r="J1650" t="s">
        <v>33</v>
      </c>
      <c r="K1650" t="s">
        <v>118</v>
      </c>
      <c r="L1650">
        <v>13</v>
      </c>
      <c r="M1650">
        <v>5</v>
      </c>
      <c r="N1650" t="s">
        <v>51</v>
      </c>
      <c r="O1650" t="s">
        <v>81</v>
      </c>
      <c r="P1650" t="s">
        <v>63</v>
      </c>
      <c r="Q1650">
        <v>38013.360000000001</v>
      </c>
      <c r="R1650">
        <v>2818.34</v>
      </c>
      <c r="S1650">
        <v>5</v>
      </c>
      <c r="T1650" t="s">
        <v>38</v>
      </c>
      <c r="U1650" t="s">
        <v>87</v>
      </c>
      <c r="V1650" t="s">
        <v>40</v>
      </c>
      <c r="W1650" t="s">
        <v>101</v>
      </c>
      <c r="X1650" t="s">
        <v>57</v>
      </c>
      <c r="Y1650" t="s">
        <v>66</v>
      </c>
      <c r="Z1650" t="s">
        <v>4089</v>
      </c>
      <c r="AA1650" s="9">
        <f>Table1[[#This Row],[Date]]</f>
        <v>46575</v>
      </c>
    </row>
    <row r="1651" spans="1:27" x14ac:dyDescent="0.25">
      <c r="A1651" t="s">
        <v>3385</v>
      </c>
      <c r="B1651" s="1">
        <v>46576</v>
      </c>
      <c r="C1651" t="s">
        <v>103</v>
      </c>
      <c r="D1651" t="s">
        <v>3386</v>
      </c>
      <c r="E1651" t="s">
        <v>47</v>
      </c>
      <c r="F1651">
        <v>22</v>
      </c>
      <c r="G1651" t="s">
        <v>30</v>
      </c>
      <c r="H1651" t="s">
        <v>4088</v>
      </c>
      <c r="I1651" t="s">
        <v>49</v>
      </c>
      <c r="J1651" t="s">
        <v>33</v>
      </c>
      <c r="K1651" t="s">
        <v>118</v>
      </c>
      <c r="L1651">
        <v>5</v>
      </c>
      <c r="M1651">
        <v>3</v>
      </c>
      <c r="N1651" t="s">
        <v>72</v>
      </c>
      <c r="O1651" t="s">
        <v>81</v>
      </c>
      <c r="P1651" t="s">
        <v>82</v>
      </c>
      <c r="Q1651">
        <v>32771.31</v>
      </c>
      <c r="R1651">
        <v>3234.7</v>
      </c>
      <c r="S1651">
        <v>4.8</v>
      </c>
      <c r="T1651" t="s">
        <v>38</v>
      </c>
      <c r="U1651" t="s">
        <v>39</v>
      </c>
      <c r="V1651" t="s">
        <v>55</v>
      </c>
      <c r="W1651" t="s">
        <v>56</v>
      </c>
      <c r="X1651" t="s">
        <v>57</v>
      </c>
      <c r="Y1651" t="s">
        <v>113</v>
      </c>
      <c r="Z1651" t="s">
        <v>84</v>
      </c>
      <c r="AA1651" s="9">
        <f>Table1[[#This Row],[Date]]</f>
        <v>46576</v>
      </c>
    </row>
    <row r="1652" spans="1:27" x14ac:dyDescent="0.25">
      <c r="A1652" t="s">
        <v>3387</v>
      </c>
      <c r="B1652" s="1">
        <v>46577</v>
      </c>
      <c r="C1652" t="s">
        <v>27</v>
      </c>
      <c r="D1652" t="s">
        <v>3388</v>
      </c>
      <c r="E1652" t="s">
        <v>47</v>
      </c>
      <c r="F1652">
        <v>69</v>
      </c>
      <c r="G1652" t="s">
        <v>70</v>
      </c>
      <c r="H1652" t="s">
        <v>4087</v>
      </c>
      <c r="I1652" t="s">
        <v>32</v>
      </c>
      <c r="J1652" t="s">
        <v>33</v>
      </c>
      <c r="K1652" t="s">
        <v>71</v>
      </c>
      <c r="L1652">
        <v>7</v>
      </c>
      <c r="M1652">
        <v>4</v>
      </c>
      <c r="N1652" t="s">
        <v>35</v>
      </c>
      <c r="O1652" t="s">
        <v>81</v>
      </c>
      <c r="P1652" t="s">
        <v>37</v>
      </c>
      <c r="Q1652">
        <v>34895.47</v>
      </c>
      <c r="R1652">
        <v>4348.08</v>
      </c>
      <c r="S1652">
        <v>4.8</v>
      </c>
      <c r="T1652" t="s">
        <v>97</v>
      </c>
      <c r="U1652" t="s">
        <v>65</v>
      </c>
      <c r="V1652" t="s">
        <v>83</v>
      </c>
      <c r="W1652" t="s">
        <v>41</v>
      </c>
      <c r="X1652" t="s">
        <v>57</v>
      </c>
      <c r="Y1652" t="s">
        <v>66</v>
      </c>
      <c r="Z1652" t="s">
        <v>76</v>
      </c>
      <c r="AA1652" s="9">
        <f>Table1[[#This Row],[Date]]</f>
        <v>46577</v>
      </c>
    </row>
    <row r="1653" spans="1:27" x14ac:dyDescent="0.25">
      <c r="A1653" t="s">
        <v>3389</v>
      </c>
      <c r="B1653" s="1">
        <v>46578</v>
      </c>
      <c r="C1653" t="s">
        <v>103</v>
      </c>
      <c r="D1653" t="s">
        <v>3390</v>
      </c>
      <c r="E1653" t="s">
        <v>69</v>
      </c>
      <c r="F1653">
        <v>42</v>
      </c>
      <c r="G1653" t="s">
        <v>30</v>
      </c>
      <c r="H1653" t="s">
        <v>31</v>
      </c>
      <c r="I1653" t="s">
        <v>32</v>
      </c>
      <c r="J1653" t="s">
        <v>33</v>
      </c>
      <c r="K1653" t="s">
        <v>100</v>
      </c>
      <c r="L1653">
        <v>13</v>
      </c>
      <c r="M1653">
        <v>5</v>
      </c>
      <c r="N1653" t="s">
        <v>80</v>
      </c>
      <c r="O1653" t="s">
        <v>81</v>
      </c>
      <c r="P1653" t="s">
        <v>53</v>
      </c>
      <c r="Q1653">
        <v>40900.58</v>
      </c>
      <c r="R1653">
        <v>3879.49</v>
      </c>
      <c r="S1653">
        <v>4.2</v>
      </c>
      <c r="T1653" t="s">
        <v>97</v>
      </c>
      <c r="U1653" t="s">
        <v>65</v>
      </c>
      <c r="V1653" t="s">
        <v>83</v>
      </c>
      <c r="W1653" t="s">
        <v>41</v>
      </c>
      <c r="X1653" t="s">
        <v>42</v>
      </c>
      <c r="Y1653" t="s">
        <v>66</v>
      </c>
      <c r="Z1653" t="s">
        <v>94</v>
      </c>
      <c r="AA1653" s="9">
        <f>Table1[[#This Row],[Date]]</f>
        <v>46578</v>
      </c>
    </row>
    <row r="1654" spans="1:27" x14ac:dyDescent="0.25">
      <c r="A1654" t="s">
        <v>3391</v>
      </c>
      <c r="B1654" s="1">
        <v>46579</v>
      </c>
      <c r="C1654" t="s">
        <v>103</v>
      </c>
      <c r="D1654" t="s">
        <v>3392</v>
      </c>
      <c r="E1654" t="s">
        <v>61</v>
      </c>
      <c r="F1654">
        <v>58</v>
      </c>
      <c r="G1654" t="s">
        <v>30</v>
      </c>
      <c r="H1654" t="s">
        <v>4088</v>
      </c>
      <c r="I1654" t="s">
        <v>49</v>
      </c>
      <c r="J1654" t="s">
        <v>33</v>
      </c>
      <c r="K1654" t="s">
        <v>118</v>
      </c>
      <c r="L1654">
        <v>6</v>
      </c>
      <c r="M1654">
        <v>2</v>
      </c>
      <c r="N1654" t="s">
        <v>35</v>
      </c>
      <c r="O1654" t="s">
        <v>36</v>
      </c>
      <c r="P1654" t="s">
        <v>63</v>
      </c>
      <c r="Q1654">
        <v>34137.43</v>
      </c>
      <c r="R1654">
        <v>3150.47</v>
      </c>
      <c r="S1654">
        <v>1.9</v>
      </c>
      <c r="T1654" t="s">
        <v>97</v>
      </c>
      <c r="U1654" t="s">
        <v>87</v>
      </c>
      <c r="V1654" t="s">
        <v>55</v>
      </c>
      <c r="W1654" t="s">
        <v>41</v>
      </c>
      <c r="X1654" t="s">
        <v>57</v>
      </c>
      <c r="Y1654" t="s">
        <v>4089</v>
      </c>
      <c r="Z1654" t="s">
        <v>88</v>
      </c>
      <c r="AA1654" s="9">
        <f>Table1[[#This Row],[Date]]</f>
        <v>46579</v>
      </c>
    </row>
    <row r="1655" spans="1:27" x14ac:dyDescent="0.25">
      <c r="A1655" t="s">
        <v>3393</v>
      </c>
      <c r="B1655" s="1">
        <v>46580</v>
      </c>
      <c r="C1655" t="s">
        <v>27</v>
      </c>
      <c r="D1655" t="s">
        <v>3394</v>
      </c>
      <c r="E1655" t="s">
        <v>47</v>
      </c>
      <c r="F1655">
        <v>48</v>
      </c>
      <c r="G1655" t="s">
        <v>30</v>
      </c>
      <c r="H1655" t="s">
        <v>4088</v>
      </c>
      <c r="I1655" t="s">
        <v>49</v>
      </c>
      <c r="J1655" t="s">
        <v>33</v>
      </c>
      <c r="K1655" t="s">
        <v>118</v>
      </c>
      <c r="L1655">
        <v>13</v>
      </c>
      <c r="M1655">
        <v>2</v>
      </c>
      <c r="N1655" t="s">
        <v>35</v>
      </c>
      <c r="O1655" t="s">
        <v>36</v>
      </c>
      <c r="P1655" t="s">
        <v>37</v>
      </c>
      <c r="Q1655">
        <v>18403.169999999998</v>
      </c>
      <c r="R1655">
        <v>4911.3</v>
      </c>
      <c r="S1655">
        <v>3.1</v>
      </c>
      <c r="T1655" t="s">
        <v>64</v>
      </c>
      <c r="U1655" t="s">
        <v>39</v>
      </c>
      <c r="V1655" t="s">
        <v>40</v>
      </c>
      <c r="W1655" t="s">
        <v>56</v>
      </c>
      <c r="X1655" t="s">
        <v>42</v>
      </c>
      <c r="Y1655" t="s">
        <v>113</v>
      </c>
      <c r="Z1655" t="s">
        <v>76</v>
      </c>
      <c r="AA1655" s="9">
        <f>Table1[[#This Row],[Date]]</f>
        <v>46580</v>
      </c>
    </row>
    <row r="1656" spans="1:27" x14ac:dyDescent="0.25">
      <c r="A1656" t="s">
        <v>3395</v>
      </c>
      <c r="B1656" s="1">
        <v>46581</v>
      </c>
      <c r="C1656" t="s">
        <v>103</v>
      </c>
      <c r="D1656" t="s">
        <v>3396</v>
      </c>
      <c r="E1656" t="s">
        <v>47</v>
      </c>
      <c r="F1656">
        <v>38</v>
      </c>
      <c r="G1656" t="s">
        <v>70</v>
      </c>
      <c r="H1656" t="s">
        <v>4087</v>
      </c>
      <c r="I1656" t="s">
        <v>32</v>
      </c>
      <c r="J1656" t="s">
        <v>33</v>
      </c>
      <c r="K1656" t="s">
        <v>71</v>
      </c>
      <c r="L1656">
        <v>2</v>
      </c>
      <c r="M1656">
        <v>4</v>
      </c>
      <c r="N1656" t="s">
        <v>80</v>
      </c>
      <c r="O1656" t="s">
        <v>36</v>
      </c>
      <c r="P1656" t="s">
        <v>63</v>
      </c>
      <c r="Q1656">
        <v>20670.169999999998</v>
      </c>
      <c r="R1656">
        <v>3428.38</v>
      </c>
      <c r="S1656">
        <v>1.9</v>
      </c>
      <c r="T1656" t="s">
        <v>54</v>
      </c>
      <c r="U1656" t="s">
        <v>65</v>
      </c>
      <c r="V1656" t="s">
        <v>55</v>
      </c>
      <c r="W1656" t="s">
        <v>41</v>
      </c>
      <c r="X1656" t="s">
        <v>42</v>
      </c>
      <c r="Y1656" t="s">
        <v>75</v>
      </c>
      <c r="Z1656" t="s">
        <v>84</v>
      </c>
      <c r="AA1656" s="9">
        <f>Table1[[#This Row],[Date]]</f>
        <v>46581</v>
      </c>
    </row>
    <row r="1657" spans="1:27" x14ac:dyDescent="0.25">
      <c r="A1657" t="s">
        <v>3397</v>
      </c>
      <c r="B1657" s="1">
        <v>46582</v>
      </c>
      <c r="C1657" t="s">
        <v>27</v>
      </c>
      <c r="D1657" t="s">
        <v>3398</v>
      </c>
      <c r="E1657" t="s">
        <v>47</v>
      </c>
      <c r="F1657">
        <v>37</v>
      </c>
      <c r="G1657" t="s">
        <v>30</v>
      </c>
      <c r="H1657" t="s">
        <v>48</v>
      </c>
      <c r="I1657" t="s">
        <v>49</v>
      </c>
      <c r="J1657" t="s">
        <v>33</v>
      </c>
      <c r="K1657" t="s">
        <v>50</v>
      </c>
      <c r="L1657">
        <v>7</v>
      </c>
      <c r="M1657">
        <v>3</v>
      </c>
      <c r="N1657" t="s">
        <v>80</v>
      </c>
      <c r="O1657" t="s">
        <v>73</v>
      </c>
      <c r="P1657" t="s">
        <v>82</v>
      </c>
      <c r="Q1657">
        <v>45161.7</v>
      </c>
      <c r="R1657">
        <v>4877.41</v>
      </c>
      <c r="S1657">
        <v>2</v>
      </c>
      <c r="T1657" t="s">
        <v>64</v>
      </c>
      <c r="U1657" t="s">
        <v>87</v>
      </c>
      <c r="V1657" t="s">
        <v>55</v>
      </c>
      <c r="W1657" t="s">
        <v>41</v>
      </c>
      <c r="X1657" t="s">
        <v>42</v>
      </c>
      <c r="Y1657" t="s">
        <v>43</v>
      </c>
      <c r="Z1657" t="s">
        <v>76</v>
      </c>
      <c r="AA1657" s="9">
        <f>Table1[[#This Row],[Date]]</f>
        <v>46582</v>
      </c>
    </row>
    <row r="1658" spans="1:27" x14ac:dyDescent="0.25">
      <c r="A1658" t="s">
        <v>3399</v>
      </c>
      <c r="B1658" s="1">
        <v>46583</v>
      </c>
      <c r="C1658" t="s">
        <v>103</v>
      </c>
      <c r="D1658" t="s">
        <v>3400</v>
      </c>
      <c r="E1658" t="s">
        <v>61</v>
      </c>
      <c r="F1658">
        <v>56</v>
      </c>
      <c r="G1658" t="s">
        <v>70</v>
      </c>
      <c r="H1658" t="s">
        <v>4088</v>
      </c>
      <c r="I1658" t="s">
        <v>49</v>
      </c>
      <c r="J1658" t="s">
        <v>33</v>
      </c>
      <c r="K1658" t="s">
        <v>118</v>
      </c>
      <c r="L1658">
        <v>10</v>
      </c>
      <c r="M1658">
        <v>3</v>
      </c>
      <c r="N1658" t="s">
        <v>35</v>
      </c>
      <c r="O1658" t="s">
        <v>73</v>
      </c>
      <c r="P1658" t="s">
        <v>82</v>
      </c>
      <c r="Q1658">
        <v>3804.74</v>
      </c>
      <c r="R1658">
        <v>286.94</v>
      </c>
      <c r="S1658">
        <v>3.4</v>
      </c>
      <c r="T1658" t="s">
        <v>64</v>
      </c>
      <c r="U1658" t="s">
        <v>39</v>
      </c>
      <c r="V1658" t="s">
        <v>55</v>
      </c>
      <c r="W1658" t="s">
        <v>41</v>
      </c>
      <c r="X1658" t="s">
        <v>42</v>
      </c>
      <c r="Y1658" t="s">
        <v>75</v>
      </c>
      <c r="Z1658" t="s">
        <v>88</v>
      </c>
      <c r="AA1658" s="9">
        <f>Table1[[#This Row],[Date]]</f>
        <v>46583</v>
      </c>
    </row>
    <row r="1659" spans="1:27" x14ac:dyDescent="0.25">
      <c r="A1659" t="s">
        <v>3401</v>
      </c>
      <c r="B1659" s="1">
        <v>46584</v>
      </c>
      <c r="C1659" t="s">
        <v>27</v>
      </c>
      <c r="D1659" t="s">
        <v>3402</v>
      </c>
      <c r="E1659" t="s">
        <v>61</v>
      </c>
      <c r="F1659">
        <v>39</v>
      </c>
      <c r="G1659" t="s">
        <v>62</v>
      </c>
      <c r="H1659" t="s">
        <v>79</v>
      </c>
      <c r="I1659" t="s">
        <v>49</v>
      </c>
      <c r="J1659" t="s">
        <v>33</v>
      </c>
      <c r="K1659" t="s">
        <v>34</v>
      </c>
      <c r="L1659">
        <v>13</v>
      </c>
      <c r="M1659">
        <v>5</v>
      </c>
      <c r="N1659" t="s">
        <v>51</v>
      </c>
      <c r="O1659" t="s">
        <v>81</v>
      </c>
      <c r="P1659" t="s">
        <v>82</v>
      </c>
      <c r="Q1659">
        <v>35844.57</v>
      </c>
      <c r="R1659">
        <v>694.8</v>
      </c>
      <c r="S1659">
        <v>1.2</v>
      </c>
      <c r="T1659" t="s">
        <v>54</v>
      </c>
      <c r="U1659" t="s">
        <v>93</v>
      </c>
      <c r="V1659" t="s">
        <v>55</v>
      </c>
      <c r="W1659" t="s">
        <v>101</v>
      </c>
      <c r="X1659" t="s">
        <v>57</v>
      </c>
      <c r="Y1659" t="s">
        <v>113</v>
      </c>
      <c r="Z1659" t="s">
        <v>76</v>
      </c>
      <c r="AA1659" s="9">
        <f>Table1[[#This Row],[Date]]</f>
        <v>46584</v>
      </c>
    </row>
    <row r="1660" spans="1:27" x14ac:dyDescent="0.25">
      <c r="A1660" t="s">
        <v>3403</v>
      </c>
      <c r="B1660" s="1">
        <v>46585</v>
      </c>
      <c r="C1660" t="s">
        <v>59</v>
      </c>
      <c r="D1660" t="s">
        <v>3404</v>
      </c>
      <c r="E1660" t="s">
        <v>69</v>
      </c>
      <c r="F1660">
        <v>21</v>
      </c>
      <c r="G1660" t="s">
        <v>30</v>
      </c>
      <c r="H1660" t="s">
        <v>79</v>
      </c>
      <c r="I1660" t="s">
        <v>49</v>
      </c>
      <c r="J1660" t="s">
        <v>33</v>
      </c>
      <c r="K1660" t="s">
        <v>34</v>
      </c>
      <c r="L1660">
        <v>4</v>
      </c>
      <c r="M1660">
        <v>4</v>
      </c>
      <c r="N1660" t="s">
        <v>35</v>
      </c>
      <c r="O1660" t="s">
        <v>52</v>
      </c>
      <c r="P1660" t="s">
        <v>82</v>
      </c>
      <c r="Q1660">
        <v>47874.54</v>
      </c>
      <c r="R1660">
        <v>2257.29</v>
      </c>
      <c r="S1660">
        <v>4.9000000000000004</v>
      </c>
      <c r="T1660" t="s">
        <v>38</v>
      </c>
      <c r="U1660" t="s">
        <v>65</v>
      </c>
      <c r="V1660" t="s">
        <v>40</v>
      </c>
      <c r="W1660" t="s">
        <v>41</v>
      </c>
      <c r="X1660" t="s">
        <v>57</v>
      </c>
      <c r="Y1660" t="s">
        <v>75</v>
      </c>
      <c r="Z1660" t="s">
        <v>94</v>
      </c>
      <c r="AA1660" s="9">
        <f>Table1[[#This Row],[Date]]</f>
        <v>46585</v>
      </c>
    </row>
    <row r="1661" spans="1:27" x14ac:dyDescent="0.25">
      <c r="A1661" t="s">
        <v>3405</v>
      </c>
      <c r="B1661" s="1">
        <v>46586</v>
      </c>
      <c r="C1661" t="s">
        <v>45</v>
      </c>
      <c r="D1661" t="s">
        <v>3406</v>
      </c>
      <c r="E1661" t="s">
        <v>29</v>
      </c>
      <c r="F1661">
        <v>30</v>
      </c>
      <c r="G1661" t="s">
        <v>70</v>
      </c>
      <c r="H1661" t="s">
        <v>48</v>
      </c>
      <c r="I1661" t="s">
        <v>49</v>
      </c>
      <c r="J1661" t="s">
        <v>33</v>
      </c>
      <c r="K1661" t="s">
        <v>50</v>
      </c>
      <c r="L1661">
        <v>12</v>
      </c>
      <c r="M1661">
        <v>2</v>
      </c>
      <c r="N1661" t="s">
        <v>80</v>
      </c>
      <c r="O1661" t="s">
        <v>81</v>
      </c>
      <c r="P1661" t="s">
        <v>53</v>
      </c>
      <c r="Q1661">
        <v>36192.720000000001</v>
      </c>
      <c r="R1661">
        <v>1924.4</v>
      </c>
      <c r="S1661">
        <v>4.7</v>
      </c>
      <c r="T1661" t="s">
        <v>38</v>
      </c>
      <c r="U1661" t="s">
        <v>65</v>
      </c>
      <c r="V1661" t="s">
        <v>83</v>
      </c>
      <c r="W1661" t="s">
        <v>56</v>
      </c>
      <c r="X1661" t="s">
        <v>57</v>
      </c>
      <c r="Y1661" t="s">
        <v>113</v>
      </c>
      <c r="Z1661" t="s">
        <v>84</v>
      </c>
      <c r="AA1661" s="9">
        <f>Table1[[#This Row],[Date]]</f>
        <v>46586</v>
      </c>
    </row>
    <row r="1662" spans="1:27" x14ac:dyDescent="0.25">
      <c r="A1662" t="s">
        <v>3407</v>
      </c>
      <c r="B1662" s="1">
        <v>46587</v>
      </c>
      <c r="C1662" t="s">
        <v>27</v>
      </c>
      <c r="D1662" t="s">
        <v>3408</v>
      </c>
      <c r="E1662" t="s">
        <v>47</v>
      </c>
      <c r="F1662">
        <v>62</v>
      </c>
      <c r="G1662" t="s">
        <v>30</v>
      </c>
      <c r="H1662" t="s">
        <v>31</v>
      </c>
      <c r="I1662" t="s">
        <v>32</v>
      </c>
      <c r="J1662" t="s">
        <v>33</v>
      </c>
      <c r="K1662" t="s">
        <v>100</v>
      </c>
      <c r="L1662">
        <v>4</v>
      </c>
      <c r="M1662">
        <v>5</v>
      </c>
      <c r="N1662" t="s">
        <v>35</v>
      </c>
      <c r="O1662" t="s">
        <v>36</v>
      </c>
      <c r="P1662" t="s">
        <v>53</v>
      </c>
      <c r="Q1662">
        <v>49713.86</v>
      </c>
      <c r="R1662">
        <v>3913.67</v>
      </c>
      <c r="S1662">
        <v>2.5</v>
      </c>
      <c r="T1662" t="s">
        <v>64</v>
      </c>
      <c r="U1662" t="s">
        <v>39</v>
      </c>
      <c r="V1662" t="s">
        <v>55</v>
      </c>
      <c r="W1662" t="s">
        <v>56</v>
      </c>
      <c r="X1662" t="s">
        <v>57</v>
      </c>
      <c r="Y1662" t="s">
        <v>113</v>
      </c>
      <c r="Z1662" t="s">
        <v>88</v>
      </c>
      <c r="AA1662" s="9">
        <f>Table1[[#This Row],[Date]]</f>
        <v>46587</v>
      </c>
    </row>
    <row r="1663" spans="1:27" x14ac:dyDescent="0.25">
      <c r="A1663" t="s">
        <v>3409</v>
      </c>
      <c r="B1663" s="1">
        <v>46588</v>
      </c>
      <c r="C1663" t="s">
        <v>27</v>
      </c>
      <c r="D1663" t="s">
        <v>3410</v>
      </c>
      <c r="E1663" t="s">
        <v>29</v>
      </c>
      <c r="F1663">
        <v>59</v>
      </c>
      <c r="G1663" t="s">
        <v>62</v>
      </c>
      <c r="H1663" t="s">
        <v>4087</v>
      </c>
      <c r="I1663" t="s">
        <v>32</v>
      </c>
      <c r="J1663" t="s">
        <v>33</v>
      </c>
      <c r="K1663" t="s">
        <v>71</v>
      </c>
      <c r="L1663">
        <v>3</v>
      </c>
      <c r="M1663">
        <v>5</v>
      </c>
      <c r="N1663" t="s">
        <v>80</v>
      </c>
      <c r="O1663" t="s">
        <v>81</v>
      </c>
      <c r="P1663" t="s">
        <v>63</v>
      </c>
      <c r="Q1663">
        <v>35314.61</v>
      </c>
      <c r="R1663">
        <v>803.07</v>
      </c>
      <c r="S1663">
        <v>3.1</v>
      </c>
      <c r="T1663" t="s">
        <v>64</v>
      </c>
      <c r="U1663" t="s">
        <v>87</v>
      </c>
      <c r="V1663" t="s">
        <v>55</v>
      </c>
      <c r="W1663" t="s">
        <v>41</v>
      </c>
      <c r="X1663" t="s">
        <v>57</v>
      </c>
      <c r="Y1663" t="s">
        <v>75</v>
      </c>
      <c r="Z1663" t="s">
        <v>84</v>
      </c>
      <c r="AA1663" s="9">
        <f>Table1[[#This Row],[Date]]</f>
        <v>46588</v>
      </c>
    </row>
    <row r="1664" spans="1:27" x14ac:dyDescent="0.25">
      <c r="A1664" t="s">
        <v>3411</v>
      </c>
      <c r="B1664" s="1">
        <v>46589</v>
      </c>
      <c r="C1664" t="s">
        <v>45</v>
      </c>
      <c r="D1664" t="s">
        <v>3412</v>
      </c>
      <c r="E1664" t="s">
        <v>61</v>
      </c>
      <c r="F1664">
        <v>67</v>
      </c>
      <c r="G1664" t="s">
        <v>70</v>
      </c>
      <c r="H1664" t="s">
        <v>79</v>
      </c>
      <c r="I1664" t="s">
        <v>49</v>
      </c>
      <c r="J1664" t="s">
        <v>33</v>
      </c>
      <c r="K1664" t="s">
        <v>34</v>
      </c>
      <c r="L1664">
        <v>14</v>
      </c>
      <c r="M1664">
        <v>1</v>
      </c>
      <c r="N1664" t="s">
        <v>51</v>
      </c>
      <c r="O1664" t="s">
        <v>73</v>
      </c>
      <c r="P1664" t="s">
        <v>37</v>
      </c>
      <c r="Q1664">
        <v>4615.0600000000004</v>
      </c>
      <c r="R1664">
        <v>4880.4799999999996</v>
      </c>
      <c r="S1664">
        <v>2.9</v>
      </c>
      <c r="T1664" t="s">
        <v>97</v>
      </c>
      <c r="U1664" t="s">
        <v>39</v>
      </c>
      <c r="V1664" t="s">
        <v>74</v>
      </c>
      <c r="W1664" t="s">
        <v>56</v>
      </c>
      <c r="X1664" t="s">
        <v>57</v>
      </c>
      <c r="Y1664" t="s">
        <v>66</v>
      </c>
      <c r="Z1664" t="s">
        <v>94</v>
      </c>
      <c r="AA1664" s="9">
        <f>Table1[[#This Row],[Date]]</f>
        <v>46589</v>
      </c>
    </row>
    <row r="1665" spans="1:27" x14ac:dyDescent="0.25">
      <c r="A1665" t="s">
        <v>3413</v>
      </c>
      <c r="B1665" s="1">
        <v>46590</v>
      </c>
      <c r="C1665" t="s">
        <v>27</v>
      </c>
      <c r="D1665" t="s">
        <v>3414</v>
      </c>
      <c r="E1665" t="s">
        <v>61</v>
      </c>
      <c r="F1665">
        <v>66</v>
      </c>
      <c r="G1665" t="s">
        <v>70</v>
      </c>
      <c r="H1665" t="s">
        <v>79</v>
      </c>
      <c r="I1665" t="s">
        <v>49</v>
      </c>
      <c r="J1665" t="s">
        <v>33</v>
      </c>
      <c r="K1665" t="s">
        <v>34</v>
      </c>
      <c r="L1665">
        <v>5</v>
      </c>
      <c r="M1665">
        <v>4</v>
      </c>
      <c r="N1665" t="s">
        <v>35</v>
      </c>
      <c r="O1665" t="s">
        <v>81</v>
      </c>
      <c r="P1665" t="s">
        <v>82</v>
      </c>
      <c r="Q1665">
        <v>41869.46</v>
      </c>
      <c r="R1665">
        <v>1575.33</v>
      </c>
      <c r="S1665">
        <v>4.5</v>
      </c>
      <c r="T1665" t="s">
        <v>38</v>
      </c>
      <c r="U1665" t="s">
        <v>87</v>
      </c>
      <c r="V1665" t="s">
        <v>40</v>
      </c>
      <c r="W1665" t="s">
        <v>56</v>
      </c>
      <c r="X1665" t="s">
        <v>42</v>
      </c>
      <c r="Y1665" t="s">
        <v>4089</v>
      </c>
      <c r="Z1665" t="s">
        <v>88</v>
      </c>
      <c r="AA1665" s="9">
        <f>Table1[[#This Row],[Date]]</f>
        <v>46590</v>
      </c>
    </row>
    <row r="1666" spans="1:27" x14ac:dyDescent="0.25">
      <c r="A1666" t="s">
        <v>3415</v>
      </c>
      <c r="B1666" s="1">
        <v>46591</v>
      </c>
      <c r="C1666" t="s">
        <v>27</v>
      </c>
      <c r="D1666" t="s">
        <v>3416</v>
      </c>
      <c r="E1666" t="s">
        <v>61</v>
      </c>
      <c r="F1666">
        <v>37</v>
      </c>
      <c r="G1666" t="s">
        <v>70</v>
      </c>
      <c r="H1666" t="s">
        <v>48</v>
      </c>
      <c r="I1666" t="s">
        <v>49</v>
      </c>
      <c r="J1666" t="s">
        <v>33</v>
      </c>
      <c r="K1666" t="s">
        <v>50</v>
      </c>
      <c r="L1666">
        <v>11</v>
      </c>
      <c r="M1666">
        <v>5</v>
      </c>
      <c r="N1666" t="s">
        <v>51</v>
      </c>
      <c r="O1666" t="s">
        <v>36</v>
      </c>
      <c r="P1666" t="s">
        <v>82</v>
      </c>
      <c r="Q1666">
        <v>16377.61</v>
      </c>
      <c r="R1666">
        <v>2144.62</v>
      </c>
      <c r="S1666">
        <v>3.8</v>
      </c>
      <c r="T1666" t="s">
        <v>92</v>
      </c>
      <c r="U1666" t="s">
        <v>39</v>
      </c>
      <c r="V1666" t="s">
        <v>55</v>
      </c>
      <c r="W1666" t="s">
        <v>41</v>
      </c>
      <c r="X1666" t="s">
        <v>57</v>
      </c>
      <c r="Y1666" t="s">
        <v>4089</v>
      </c>
      <c r="Z1666" t="s">
        <v>88</v>
      </c>
      <c r="AA1666" s="9">
        <f>Table1[[#This Row],[Date]]</f>
        <v>46591</v>
      </c>
    </row>
    <row r="1667" spans="1:27" x14ac:dyDescent="0.25">
      <c r="A1667" t="s">
        <v>3417</v>
      </c>
      <c r="B1667" s="1">
        <v>46592</v>
      </c>
      <c r="C1667" t="s">
        <v>103</v>
      </c>
      <c r="D1667" t="s">
        <v>3418</v>
      </c>
      <c r="E1667" t="s">
        <v>29</v>
      </c>
      <c r="F1667">
        <v>69</v>
      </c>
      <c r="G1667" t="s">
        <v>62</v>
      </c>
      <c r="H1667" t="s">
        <v>31</v>
      </c>
      <c r="I1667" t="s">
        <v>32</v>
      </c>
      <c r="J1667" t="s">
        <v>33</v>
      </c>
      <c r="K1667" t="s">
        <v>100</v>
      </c>
      <c r="L1667">
        <v>4</v>
      </c>
      <c r="M1667">
        <v>2</v>
      </c>
      <c r="N1667" t="s">
        <v>35</v>
      </c>
      <c r="O1667" t="s">
        <v>81</v>
      </c>
      <c r="P1667" t="s">
        <v>53</v>
      </c>
      <c r="Q1667">
        <v>23964.69</v>
      </c>
      <c r="R1667">
        <v>1373.73</v>
      </c>
      <c r="S1667">
        <v>2.1</v>
      </c>
      <c r="T1667" t="s">
        <v>64</v>
      </c>
      <c r="U1667" t="s">
        <v>93</v>
      </c>
      <c r="V1667" t="s">
        <v>74</v>
      </c>
      <c r="W1667" t="s">
        <v>101</v>
      </c>
      <c r="X1667" t="s">
        <v>42</v>
      </c>
      <c r="Y1667" t="s">
        <v>4089</v>
      </c>
      <c r="Z1667" t="s">
        <v>84</v>
      </c>
      <c r="AA1667" s="9">
        <f>Table1[[#This Row],[Date]]</f>
        <v>46592</v>
      </c>
    </row>
    <row r="1668" spans="1:27" x14ac:dyDescent="0.25">
      <c r="A1668" t="s">
        <v>3419</v>
      </c>
      <c r="B1668" s="1">
        <v>46593</v>
      </c>
      <c r="C1668" t="s">
        <v>45</v>
      </c>
      <c r="D1668" t="s">
        <v>3420</v>
      </c>
      <c r="E1668" t="s">
        <v>61</v>
      </c>
      <c r="F1668">
        <v>30</v>
      </c>
      <c r="G1668" t="s">
        <v>62</v>
      </c>
      <c r="H1668" t="s">
        <v>31</v>
      </c>
      <c r="I1668" t="s">
        <v>32</v>
      </c>
      <c r="J1668" t="s">
        <v>33</v>
      </c>
      <c r="K1668" t="s">
        <v>100</v>
      </c>
      <c r="L1668">
        <v>13</v>
      </c>
      <c r="M1668">
        <v>1</v>
      </c>
      <c r="N1668" t="s">
        <v>35</v>
      </c>
      <c r="O1668" t="s">
        <v>73</v>
      </c>
      <c r="P1668" t="s">
        <v>53</v>
      </c>
      <c r="Q1668">
        <v>17668.32</v>
      </c>
      <c r="R1668">
        <v>2896.82</v>
      </c>
      <c r="S1668">
        <v>2.8</v>
      </c>
      <c r="T1668" t="s">
        <v>97</v>
      </c>
      <c r="U1668" t="s">
        <v>65</v>
      </c>
      <c r="V1668" t="s">
        <v>55</v>
      </c>
      <c r="W1668" t="s">
        <v>41</v>
      </c>
      <c r="X1668" t="s">
        <v>42</v>
      </c>
      <c r="Y1668" t="s">
        <v>4089</v>
      </c>
      <c r="Z1668" t="s">
        <v>76</v>
      </c>
      <c r="AA1668" s="9">
        <f>Table1[[#This Row],[Date]]</f>
        <v>46593</v>
      </c>
    </row>
    <row r="1669" spans="1:27" x14ac:dyDescent="0.25">
      <c r="A1669" t="s">
        <v>3421</v>
      </c>
      <c r="B1669" s="1">
        <v>46594</v>
      </c>
      <c r="C1669" t="s">
        <v>59</v>
      </c>
      <c r="D1669" t="s">
        <v>3422</v>
      </c>
      <c r="E1669" t="s">
        <v>69</v>
      </c>
      <c r="F1669">
        <v>34</v>
      </c>
      <c r="G1669" t="s">
        <v>62</v>
      </c>
      <c r="H1669" t="s">
        <v>48</v>
      </c>
      <c r="I1669" t="s">
        <v>49</v>
      </c>
      <c r="J1669" t="s">
        <v>33</v>
      </c>
      <c r="K1669" t="s">
        <v>50</v>
      </c>
      <c r="L1669">
        <v>3</v>
      </c>
      <c r="M1669">
        <v>2</v>
      </c>
      <c r="N1669" t="s">
        <v>80</v>
      </c>
      <c r="O1669" t="s">
        <v>52</v>
      </c>
      <c r="P1669" t="s">
        <v>82</v>
      </c>
      <c r="Q1669">
        <v>15622.04</v>
      </c>
      <c r="R1669">
        <v>293.14</v>
      </c>
      <c r="S1669">
        <v>2.7</v>
      </c>
      <c r="T1669" t="s">
        <v>64</v>
      </c>
      <c r="U1669" t="s">
        <v>87</v>
      </c>
      <c r="V1669" t="s">
        <v>40</v>
      </c>
      <c r="W1669" t="s">
        <v>56</v>
      </c>
      <c r="X1669" t="s">
        <v>42</v>
      </c>
      <c r="Y1669" t="s">
        <v>43</v>
      </c>
      <c r="Z1669" t="s">
        <v>76</v>
      </c>
      <c r="AA1669" s="9">
        <f>Table1[[#This Row],[Date]]</f>
        <v>46594</v>
      </c>
    </row>
    <row r="1670" spans="1:27" x14ac:dyDescent="0.25">
      <c r="A1670" t="s">
        <v>3423</v>
      </c>
      <c r="B1670" s="1">
        <v>46595</v>
      </c>
      <c r="C1670" t="s">
        <v>27</v>
      </c>
      <c r="D1670" t="s">
        <v>3424</v>
      </c>
      <c r="E1670" t="s">
        <v>61</v>
      </c>
      <c r="F1670">
        <v>53</v>
      </c>
      <c r="G1670" t="s">
        <v>70</v>
      </c>
      <c r="H1670" t="s">
        <v>79</v>
      </c>
      <c r="I1670" t="s">
        <v>49</v>
      </c>
      <c r="J1670" t="s">
        <v>33</v>
      </c>
      <c r="K1670" t="s">
        <v>34</v>
      </c>
      <c r="L1670">
        <v>2</v>
      </c>
      <c r="M1670">
        <v>3</v>
      </c>
      <c r="N1670" t="s">
        <v>72</v>
      </c>
      <c r="O1670" t="s">
        <v>36</v>
      </c>
      <c r="P1670" t="s">
        <v>37</v>
      </c>
      <c r="Q1670">
        <v>23276.07</v>
      </c>
      <c r="R1670">
        <v>748.39</v>
      </c>
      <c r="S1670">
        <v>4.8</v>
      </c>
      <c r="T1670" t="s">
        <v>38</v>
      </c>
      <c r="U1670" t="s">
        <v>93</v>
      </c>
      <c r="V1670" t="s">
        <v>74</v>
      </c>
      <c r="W1670" t="s">
        <v>56</v>
      </c>
      <c r="X1670" t="s">
        <v>42</v>
      </c>
      <c r="Y1670" t="s">
        <v>113</v>
      </c>
      <c r="Z1670" t="s">
        <v>4089</v>
      </c>
      <c r="AA1670" s="9">
        <f>Table1[[#This Row],[Date]]</f>
        <v>46595</v>
      </c>
    </row>
    <row r="1671" spans="1:27" x14ac:dyDescent="0.25">
      <c r="A1671" t="s">
        <v>3425</v>
      </c>
      <c r="B1671" s="1">
        <v>46596</v>
      </c>
      <c r="C1671" t="s">
        <v>45</v>
      </c>
      <c r="D1671" t="s">
        <v>3426</v>
      </c>
      <c r="E1671" t="s">
        <v>91</v>
      </c>
      <c r="F1671">
        <v>50</v>
      </c>
      <c r="G1671" t="s">
        <v>62</v>
      </c>
      <c r="H1671" t="s">
        <v>4087</v>
      </c>
      <c r="I1671" t="s">
        <v>32</v>
      </c>
      <c r="J1671" t="s">
        <v>33</v>
      </c>
      <c r="K1671" t="s">
        <v>71</v>
      </c>
      <c r="L1671">
        <v>4</v>
      </c>
      <c r="M1671">
        <v>1</v>
      </c>
      <c r="N1671" t="s">
        <v>80</v>
      </c>
      <c r="O1671" t="s">
        <v>81</v>
      </c>
      <c r="P1671" t="s">
        <v>63</v>
      </c>
      <c r="Q1671">
        <v>20801.32</v>
      </c>
      <c r="R1671">
        <v>3728.99</v>
      </c>
      <c r="S1671">
        <v>1.7</v>
      </c>
      <c r="T1671" t="s">
        <v>97</v>
      </c>
      <c r="U1671" t="s">
        <v>39</v>
      </c>
      <c r="V1671" t="s">
        <v>74</v>
      </c>
      <c r="W1671" t="s">
        <v>41</v>
      </c>
      <c r="X1671" t="s">
        <v>57</v>
      </c>
      <c r="Y1671" t="s">
        <v>43</v>
      </c>
      <c r="Z1671" t="s">
        <v>4089</v>
      </c>
      <c r="AA1671" s="9">
        <f>Table1[[#This Row],[Date]]</f>
        <v>46596</v>
      </c>
    </row>
    <row r="1672" spans="1:27" x14ac:dyDescent="0.25">
      <c r="A1672" t="s">
        <v>3427</v>
      </c>
      <c r="B1672" s="1">
        <v>46597</v>
      </c>
      <c r="C1672" t="s">
        <v>103</v>
      </c>
      <c r="D1672" t="s">
        <v>3428</v>
      </c>
      <c r="E1672" t="s">
        <v>29</v>
      </c>
      <c r="F1672">
        <v>18</v>
      </c>
      <c r="G1672" t="s">
        <v>30</v>
      </c>
      <c r="H1672" t="s">
        <v>79</v>
      </c>
      <c r="I1672" t="s">
        <v>49</v>
      </c>
      <c r="J1672" t="s">
        <v>33</v>
      </c>
      <c r="K1672" t="s">
        <v>34</v>
      </c>
      <c r="L1672">
        <v>11</v>
      </c>
      <c r="M1672">
        <v>1</v>
      </c>
      <c r="N1672" t="s">
        <v>35</v>
      </c>
      <c r="O1672" t="s">
        <v>73</v>
      </c>
      <c r="P1672" t="s">
        <v>63</v>
      </c>
      <c r="Q1672">
        <v>32766.91</v>
      </c>
      <c r="R1672">
        <v>932.5</v>
      </c>
      <c r="S1672">
        <v>1.4</v>
      </c>
      <c r="T1672" t="s">
        <v>54</v>
      </c>
      <c r="U1672" t="s">
        <v>87</v>
      </c>
      <c r="V1672" t="s">
        <v>40</v>
      </c>
      <c r="W1672" t="s">
        <v>56</v>
      </c>
      <c r="X1672" t="s">
        <v>57</v>
      </c>
      <c r="Y1672" t="s">
        <v>4089</v>
      </c>
      <c r="Z1672" t="s">
        <v>88</v>
      </c>
      <c r="AA1672" s="9">
        <f>Table1[[#This Row],[Date]]</f>
        <v>46597</v>
      </c>
    </row>
    <row r="1673" spans="1:27" x14ac:dyDescent="0.25">
      <c r="A1673" t="s">
        <v>3429</v>
      </c>
      <c r="B1673" s="1">
        <v>46598</v>
      </c>
      <c r="C1673" t="s">
        <v>59</v>
      </c>
      <c r="D1673" t="s">
        <v>3430</v>
      </c>
      <c r="E1673" t="s">
        <v>91</v>
      </c>
      <c r="F1673">
        <v>32</v>
      </c>
      <c r="G1673" t="s">
        <v>62</v>
      </c>
      <c r="H1673" t="s">
        <v>31</v>
      </c>
      <c r="I1673" t="s">
        <v>32</v>
      </c>
      <c r="J1673" t="s">
        <v>33</v>
      </c>
      <c r="K1673" t="s">
        <v>100</v>
      </c>
      <c r="L1673">
        <v>7</v>
      </c>
      <c r="M1673">
        <v>5</v>
      </c>
      <c r="N1673" t="s">
        <v>72</v>
      </c>
      <c r="O1673" t="s">
        <v>36</v>
      </c>
      <c r="P1673" t="s">
        <v>63</v>
      </c>
      <c r="Q1673">
        <v>41218.11</v>
      </c>
      <c r="R1673">
        <v>1177.57</v>
      </c>
      <c r="S1673">
        <v>4.5</v>
      </c>
      <c r="T1673" t="s">
        <v>38</v>
      </c>
      <c r="U1673" t="s">
        <v>87</v>
      </c>
      <c r="V1673" t="s">
        <v>74</v>
      </c>
      <c r="W1673" t="s">
        <v>101</v>
      </c>
      <c r="X1673" t="s">
        <v>42</v>
      </c>
      <c r="Y1673" t="s">
        <v>4089</v>
      </c>
      <c r="Z1673" t="s">
        <v>84</v>
      </c>
      <c r="AA1673" s="9">
        <f>Table1[[#This Row],[Date]]</f>
        <v>46598</v>
      </c>
    </row>
    <row r="1674" spans="1:27" x14ac:dyDescent="0.25">
      <c r="A1674" t="s">
        <v>3431</v>
      </c>
      <c r="B1674" s="1">
        <v>46599</v>
      </c>
      <c r="C1674" t="s">
        <v>45</v>
      </c>
      <c r="D1674" t="s">
        <v>3432</v>
      </c>
      <c r="E1674" t="s">
        <v>61</v>
      </c>
      <c r="F1674">
        <v>30</v>
      </c>
      <c r="G1674" t="s">
        <v>70</v>
      </c>
      <c r="H1674" t="s">
        <v>79</v>
      </c>
      <c r="I1674" t="s">
        <v>49</v>
      </c>
      <c r="J1674" t="s">
        <v>33</v>
      </c>
      <c r="K1674" t="s">
        <v>34</v>
      </c>
      <c r="L1674">
        <v>10</v>
      </c>
      <c r="M1674">
        <v>3</v>
      </c>
      <c r="N1674" t="s">
        <v>72</v>
      </c>
      <c r="O1674" t="s">
        <v>36</v>
      </c>
      <c r="P1674" t="s">
        <v>63</v>
      </c>
      <c r="Q1674">
        <v>16963.169999999998</v>
      </c>
      <c r="R1674">
        <v>3964.91</v>
      </c>
      <c r="S1674">
        <v>4.5999999999999996</v>
      </c>
      <c r="T1674" t="s">
        <v>38</v>
      </c>
      <c r="U1674" t="s">
        <v>93</v>
      </c>
      <c r="V1674" t="s">
        <v>74</v>
      </c>
      <c r="W1674" t="s">
        <v>41</v>
      </c>
      <c r="X1674" t="s">
        <v>57</v>
      </c>
      <c r="Y1674" t="s">
        <v>75</v>
      </c>
      <c r="Z1674" t="s">
        <v>88</v>
      </c>
      <c r="AA1674" s="9">
        <f>Table1[[#This Row],[Date]]</f>
        <v>46599</v>
      </c>
    </row>
    <row r="1675" spans="1:27" x14ac:dyDescent="0.25">
      <c r="A1675" t="s">
        <v>3433</v>
      </c>
      <c r="B1675" s="1">
        <v>46600</v>
      </c>
      <c r="C1675" t="s">
        <v>59</v>
      </c>
      <c r="D1675" t="s">
        <v>3434</v>
      </c>
      <c r="E1675" t="s">
        <v>69</v>
      </c>
      <c r="F1675">
        <v>34</v>
      </c>
      <c r="G1675" t="s">
        <v>30</v>
      </c>
      <c r="H1675" t="s">
        <v>4087</v>
      </c>
      <c r="I1675" t="s">
        <v>32</v>
      </c>
      <c r="J1675" t="s">
        <v>33</v>
      </c>
      <c r="K1675" t="s">
        <v>71</v>
      </c>
      <c r="L1675">
        <v>12</v>
      </c>
      <c r="M1675">
        <v>5</v>
      </c>
      <c r="N1675" t="s">
        <v>51</v>
      </c>
      <c r="O1675" t="s">
        <v>73</v>
      </c>
      <c r="P1675" t="s">
        <v>37</v>
      </c>
      <c r="Q1675">
        <v>13044.89</v>
      </c>
      <c r="R1675">
        <v>466.51</v>
      </c>
      <c r="S1675">
        <v>4.5</v>
      </c>
      <c r="T1675" t="s">
        <v>38</v>
      </c>
      <c r="U1675" t="s">
        <v>39</v>
      </c>
      <c r="V1675" t="s">
        <v>55</v>
      </c>
      <c r="W1675" t="s">
        <v>56</v>
      </c>
      <c r="X1675" t="s">
        <v>42</v>
      </c>
      <c r="Y1675" t="s">
        <v>4089</v>
      </c>
      <c r="Z1675" t="s">
        <v>84</v>
      </c>
      <c r="AA1675" s="9">
        <f>Table1[[#This Row],[Date]]</f>
        <v>46600</v>
      </c>
    </row>
    <row r="1676" spans="1:27" x14ac:dyDescent="0.25">
      <c r="A1676" t="s">
        <v>3435</v>
      </c>
      <c r="B1676" s="1">
        <v>46601</v>
      </c>
      <c r="C1676" t="s">
        <v>59</v>
      </c>
      <c r="D1676" t="s">
        <v>3436</v>
      </c>
      <c r="E1676" t="s">
        <v>47</v>
      </c>
      <c r="F1676">
        <v>41</v>
      </c>
      <c r="G1676" t="s">
        <v>62</v>
      </c>
      <c r="H1676" t="s">
        <v>4088</v>
      </c>
      <c r="I1676" t="s">
        <v>49</v>
      </c>
      <c r="J1676" t="s">
        <v>33</v>
      </c>
      <c r="K1676" t="s">
        <v>118</v>
      </c>
      <c r="L1676">
        <v>6</v>
      </c>
      <c r="M1676">
        <v>4</v>
      </c>
      <c r="N1676" t="s">
        <v>35</v>
      </c>
      <c r="O1676" t="s">
        <v>81</v>
      </c>
      <c r="P1676" t="s">
        <v>37</v>
      </c>
      <c r="Q1676">
        <v>34344.080000000002</v>
      </c>
      <c r="R1676">
        <v>2187.37</v>
      </c>
      <c r="S1676">
        <v>3</v>
      </c>
      <c r="T1676" t="s">
        <v>64</v>
      </c>
      <c r="U1676" t="s">
        <v>93</v>
      </c>
      <c r="V1676" t="s">
        <v>74</v>
      </c>
      <c r="W1676" t="s">
        <v>101</v>
      </c>
      <c r="X1676" t="s">
        <v>42</v>
      </c>
      <c r="Y1676" t="s">
        <v>113</v>
      </c>
      <c r="Z1676" t="s">
        <v>94</v>
      </c>
      <c r="AA1676" s="9">
        <f>Table1[[#This Row],[Date]]</f>
        <v>46601</v>
      </c>
    </row>
    <row r="1677" spans="1:27" x14ac:dyDescent="0.25">
      <c r="A1677" t="s">
        <v>3437</v>
      </c>
      <c r="B1677" s="1">
        <v>46602</v>
      </c>
      <c r="C1677" t="s">
        <v>59</v>
      </c>
      <c r="D1677" t="s">
        <v>3438</v>
      </c>
      <c r="E1677" t="s">
        <v>61</v>
      </c>
      <c r="F1677">
        <v>25</v>
      </c>
      <c r="G1677" t="s">
        <v>30</v>
      </c>
      <c r="H1677" t="s">
        <v>79</v>
      </c>
      <c r="I1677" t="s">
        <v>49</v>
      </c>
      <c r="J1677" t="s">
        <v>33</v>
      </c>
      <c r="K1677" t="s">
        <v>34</v>
      </c>
      <c r="L1677">
        <v>4</v>
      </c>
      <c r="M1677">
        <v>2</v>
      </c>
      <c r="N1677" t="s">
        <v>80</v>
      </c>
      <c r="O1677" t="s">
        <v>81</v>
      </c>
      <c r="P1677" t="s">
        <v>37</v>
      </c>
      <c r="Q1677">
        <v>34505.040000000001</v>
      </c>
      <c r="R1677">
        <v>115.32</v>
      </c>
      <c r="S1677">
        <v>3.6</v>
      </c>
      <c r="T1677" t="s">
        <v>92</v>
      </c>
      <c r="U1677" t="s">
        <v>39</v>
      </c>
      <c r="V1677" t="s">
        <v>83</v>
      </c>
      <c r="W1677" t="s">
        <v>56</v>
      </c>
      <c r="X1677" t="s">
        <v>42</v>
      </c>
      <c r="Y1677" t="s">
        <v>4089</v>
      </c>
      <c r="Z1677" t="s">
        <v>4089</v>
      </c>
      <c r="AA1677" s="9">
        <f>Table1[[#This Row],[Date]]</f>
        <v>46602</v>
      </c>
    </row>
    <row r="1678" spans="1:27" x14ac:dyDescent="0.25">
      <c r="A1678" t="s">
        <v>3439</v>
      </c>
      <c r="B1678" s="1">
        <v>46603</v>
      </c>
      <c r="C1678" t="s">
        <v>27</v>
      </c>
      <c r="D1678" t="s">
        <v>3440</v>
      </c>
      <c r="E1678" t="s">
        <v>69</v>
      </c>
      <c r="F1678">
        <v>67</v>
      </c>
      <c r="G1678" t="s">
        <v>30</v>
      </c>
      <c r="H1678" t="s">
        <v>48</v>
      </c>
      <c r="I1678" t="s">
        <v>49</v>
      </c>
      <c r="J1678" t="s">
        <v>33</v>
      </c>
      <c r="K1678" t="s">
        <v>50</v>
      </c>
      <c r="L1678">
        <v>6</v>
      </c>
      <c r="M1678">
        <v>2</v>
      </c>
      <c r="N1678" t="s">
        <v>72</v>
      </c>
      <c r="O1678" t="s">
        <v>81</v>
      </c>
      <c r="P1678" t="s">
        <v>53</v>
      </c>
      <c r="Q1678">
        <v>45353.17</v>
      </c>
      <c r="R1678">
        <v>1734.04</v>
      </c>
      <c r="S1678">
        <v>3.3</v>
      </c>
      <c r="T1678" t="s">
        <v>64</v>
      </c>
      <c r="U1678" t="s">
        <v>93</v>
      </c>
      <c r="V1678" t="s">
        <v>40</v>
      </c>
      <c r="W1678" t="s">
        <v>101</v>
      </c>
      <c r="X1678" t="s">
        <v>42</v>
      </c>
      <c r="Y1678" t="s">
        <v>4089</v>
      </c>
      <c r="Z1678" t="s">
        <v>88</v>
      </c>
      <c r="AA1678" s="9">
        <f>Table1[[#This Row],[Date]]</f>
        <v>46603</v>
      </c>
    </row>
    <row r="1679" spans="1:27" x14ac:dyDescent="0.25">
      <c r="A1679" t="s">
        <v>3441</v>
      </c>
      <c r="B1679" s="1">
        <v>46604</v>
      </c>
      <c r="C1679" t="s">
        <v>27</v>
      </c>
      <c r="D1679" t="s">
        <v>3442</v>
      </c>
      <c r="E1679" t="s">
        <v>29</v>
      </c>
      <c r="F1679">
        <v>44</v>
      </c>
      <c r="G1679" t="s">
        <v>70</v>
      </c>
      <c r="H1679" t="s">
        <v>4088</v>
      </c>
      <c r="I1679" t="s">
        <v>49</v>
      </c>
      <c r="J1679" t="s">
        <v>33</v>
      </c>
      <c r="K1679" t="s">
        <v>118</v>
      </c>
      <c r="L1679">
        <v>6</v>
      </c>
      <c r="M1679">
        <v>5</v>
      </c>
      <c r="N1679" t="s">
        <v>72</v>
      </c>
      <c r="O1679" t="s">
        <v>36</v>
      </c>
      <c r="P1679" t="s">
        <v>82</v>
      </c>
      <c r="Q1679">
        <v>3749.45</v>
      </c>
      <c r="R1679">
        <v>3494.91</v>
      </c>
      <c r="S1679">
        <v>1.3</v>
      </c>
      <c r="T1679" t="s">
        <v>97</v>
      </c>
      <c r="U1679" t="s">
        <v>93</v>
      </c>
      <c r="V1679" t="s">
        <v>55</v>
      </c>
      <c r="W1679" t="s">
        <v>56</v>
      </c>
      <c r="X1679" t="s">
        <v>57</v>
      </c>
      <c r="Y1679" t="s">
        <v>43</v>
      </c>
      <c r="Z1679" t="s">
        <v>94</v>
      </c>
      <c r="AA1679" s="9">
        <f>Table1[[#This Row],[Date]]</f>
        <v>46604</v>
      </c>
    </row>
    <row r="1680" spans="1:27" x14ac:dyDescent="0.25">
      <c r="A1680" t="s">
        <v>3443</v>
      </c>
      <c r="B1680" s="1">
        <v>46605</v>
      </c>
      <c r="C1680" t="s">
        <v>103</v>
      </c>
      <c r="D1680" t="s">
        <v>3444</v>
      </c>
      <c r="E1680" t="s">
        <v>91</v>
      </c>
      <c r="F1680">
        <v>62</v>
      </c>
      <c r="G1680" t="s">
        <v>30</v>
      </c>
      <c r="H1680" t="s">
        <v>48</v>
      </c>
      <c r="I1680" t="s">
        <v>49</v>
      </c>
      <c r="J1680" t="s">
        <v>33</v>
      </c>
      <c r="K1680" t="s">
        <v>50</v>
      </c>
      <c r="L1680">
        <v>6</v>
      </c>
      <c r="M1680">
        <v>2</v>
      </c>
      <c r="N1680" t="s">
        <v>80</v>
      </c>
      <c r="O1680" t="s">
        <v>52</v>
      </c>
      <c r="P1680" t="s">
        <v>37</v>
      </c>
      <c r="Q1680">
        <v>43092.91</v>
      </c>
      <c r="R1680">
        <v>450.52</v>
      </c>
      <c r="S1680">
        <v>3.4</v>
      </c>
      <c r="T1680" t="s">
        <v>97</v>
      </c>
      <c r="U1680" t="s">
        <v>93</v>
      </c>
      <c r="V1680" t="s">
        <v>74</v>
      </c>
      <c r="W1680" t="s">
        <v>41</v>
      </c>
      <c r="X1680" t="s">
        <v>42</v>
      </c>
      <c r="Y1680" t="s">
        <v>113</v>
      </c>
      <c r="Z1680" t="s">
        <v>76</v>
      </c>
      <c r="AA1680" s="9">
        <f>Table1[[#This Row],[Date]]</f>
        <v>46605</v>
      </c>
    </row>
    <row r="1681" spans="1:27" x14ac:dyDescent="0.25">
      <c r="A1681" t="s">
        <v>3445</v>
      </c>
      <c r="B1681" s="1">
        <v>46606</v>
      </c>
      <c r="C1681" t="s">
        <v>103</v>
      </c>
      <c r="D1681" t="s">
        <v>3446</v>
      </c>
      <c r="E1681" t="s">
        <v>91</v>
      </c>
      <c r="F1681">
        <v>40</v>
      </c>
      <c r="G1681" t="s">
        <v>30</v>
      </c>
      <c r="H1681" t="s">
        <v>48</v>
      </c>
      <c r="I1681" t="s">
        <v>49</v>
      </c>
      <c r="J1681" t="s">
        <v>33</v>
      </c>
      <c r="K1681" t="s">
        <v>50</v>
      </c>
      <c r="L1681">
        <v>13</v>
      </c>
      <c r="M1681">
        <v>2</v>
      </c>
      <c r="N1681" t="s">
        <v>80</v>
      </c>
      <c r="O1681" t="s">
        <v>36</v>
      </c>
      <c r="P1681" t="s">
        <v>63</v>
      </c>
      <c r="Q1681">
        <v>27487.1</v>
      </c>
      <c r="R1681">
        <v>4441.67</v>
      </c>
      <c r="S1681">
        <v>1.1000000000000001</v>
      </c>
      <c r="T1681" t="s">
        <v>54</v>
      </c>
      <c r="U1681" t="s">
        <v>93</v>
      </c>
      <c r="V1681" t="s">
        <v>83</v>
      </c>
      <c r="W1681" t="s">
        <v>56</v>
      </c>
      <c r="X1681" t="s">
        <v>57</v>
      </c>
      <c r="Y1681" t="s">
        <v>66</v>
      </c>
      <c r="Z1681" t="s">
        <v>4089</v>
      </c>
      <c r="AA1681" s="9">
        <f>Table1[[#This Row],[Date]]</f>
        <v>46606</v>
      </c>
    </row>
    <row r="1682" spans="1:27" x14ac:dyDescent="0.25">
      <c r="A1682" t="s">
        <v>3447</v>
      </c>
      <c r="B1682" s="1">
        <v>46607</v>
      </c>
      <c r="C1682" t="s">
        <v>45</v>
      </c>
      <c r="D1682" t="s">
        <v>3448</v>
      </c>
      <c r="E1682" t="s">
        <v>91</v>
      </c>
      <c r="F1682">
        <v>63</v>
      </c>
      <c r="G1682" t="s">
        <v>70</v>
      </c>
      <c r="H1682" t="s">
        <v>48</v>
      </c>
      <c r="I1682" t="s">
        <v>49</v>
      </c>
      <c r="J1682" t="s">
        <v>33</v>
      </c>
      <c r="K1682" t="s">
        <v>50</v>
      </c>
      <c r="L1682">
        <v>13</v>
      </c>
      <c r="M1682">
        <v>4</v>
      </c>
      <c r="N1682" t="s">
        <v>72</v>
      </c>
      <c r="O1682" t="s">
        <v>81</v>
      </c>
      <c r="P1682" t="s">
        <v>37</v>
      </c>
      <c r="Q1682">
        <v>32201.200000000001</v>
      </c>
      <c r="R1682">
        <v>4547.5</v>
      </c>
      <c r="S1682">
        <v>2.2999999999999998</v>
      </c>
      <c r="T1682" t="s">
        <v>64</v>
      </c>
      <c r="U1682" t="s">
        <v>39</v>
      </c>
      <c r="V1682" t="s">
        <v>55</v>
      </c>
      <c r="W1682" t="s">
        <v>41</v>
      </c>
      <c r="X1682" t="s">
        <v>42</v>
      </c>
      <c r="Y1682" t="s">
        <v>75</v>
      </c>
      <c r="Z1682" t="s">
        <v>84</v>
      </c>
      <c r="AA1682" s="9">
        <f>Table1[[#This Row],[Date]]</f>
        <v>46607</v>
      </c>
    </row>
    <row r="1683" spans="1:27" x14ac:dyDescent="0.25">
      <c r="A1683" t="s">
        <v>3449</v>
      </c>
      <c r="B1683" s="1">
        <v>46608</v>
      </c>
      <c r="C1683" t="s">
        <v>103</v>
      </c>
      <c r="D1683" t="s">
        <v>3450</v>
      </c>
      <c r="E1683" t="s">
        <v>29</v>
      </c>
      <c r="F1683">
        <v>25</v>
      </c>
      <c r="G1683" t="s">
        <v>70</v>
      </c>
      <c r="H1683" t="s">
        <v>79</v>
      </c>
      <c r="I1683" t="s">
        <v>49</v>
      </c>
      <c r="J1683" t="s">
        <v>33</v>
      </c>
      <c r="K1683" t="s">
        <v>34</v>
      </c>
      <c r="L1683">
        <v>8</v>
      </c>
      <c r="M1683">
        <v>3</v>
      </c>
      <c r="N1683" t="s">
        <v>80</v>
      </c>
      <c r="O1683" t="s">
        <v>36</v>
      </c>
      <c r="P1683" t="s">
        <v>82</v>
      </c>
      <c r="Q1683">
        <v>7294.46</v>
      </c>
      <c r="R1683">
        <v>524.95000000000005</v>
      </c>
      <c r="S1683">
        <v>4.7</v>
      </c>
      <c r="T1683" t="s">
        <v>38</v>
      </c>
      <c r="U1683" t="s">
        <v>65</v>
      </c>
      <c r="V1683" t="s">
        <v>40</v>
      </c>
      <c r="W1683" t="s">
        <v>101</v>
      </c>
      <c r="X1683" t="s">
        <v>57</v>
      </c>
      <c r="Y1683" t="s">
        <v>66</v>
      </c>
      <c r="Z1683" t="s">
        <v>76</v>
      </c>
      <c r="AA1683" s="9">
        <f>Table1[[#This Row],[Date]]</f>
        <v>46608</v>
      </c>
    </row>
    <row r="1684" spans="1:27" x14ac:dyDescent="0.25">
      <c r="A1684" t="s">
        <v>3451</v>
      </c>
      <c r="B1684" s="1">
        <v>46609</v>
      </c>
      <c r="C1684" t="s">
        <v>59</v>
      </c>
      <c r="D1684" t="s">
        <v>3452</v>
      </c>
      <c r="E1684" t="s">
        <v>69</v>
      </c>
      <c r="F1684">
        <v>25</v>
      </c>
      <c r="G1684" t="s">
        <v>70</v>
      </c>
      <c r="H1684" t="s">
        <v>31</v>
      </c>
      <c r="I1684" t="s">
        <v>32</v>
      </c>
      <c r="J1684" t="s">
        <v>33</v>
      </c>
      <c r="K1684" t="s">
        <v>100</v>
      </c>
      <c r="L1684">
        <v>6</v>
      </c>
      <c r="M1684">
        <v>1</v>
      </c>
      <c r="N1684" t="s">
        <v>51</v>
      </c>
      <c r="O1684" t="s">
        <v>52</v>
      </c>
      <c r="P1684" t="s">
        <v>53</v>
      </c>
      <c r="Q1684">
        <v>23332.9</v>
      </c>
      <c r="R1684">
        <v>4953.66</v>
      </c>
      <c r="S1684">
        <v>2.2000000000000002</v>
      </c>
      <c r="T1684" t="s">
        <v>64</v>
      </c>
      <c r="U1684" t="s">
        <v>93</v>
      </c>
      <c r="V1684" t="s">
        <v>74</v>
      </c>
      <c r="W1684" t="s">
        <v>101</v>
      </c>
      <c r="X1684" t="s">
        <v>57</v>
      </c>
      <c r="Y1684" t="s">
        <v>43</v>
      </c>
      <c r="Z1684" t="s">
        <v>76</v>
      </c>
      <c r="AA1684" s="9">
        <f>Table1[[#This Row],[Date]]</f>
        <v>46609</v>
      </c>
    </row>
    <row r="1685" spans="1:27" x14ac:dyDescent="0.25">
      <c r="A1685" t="s">
        <v>3453</v>
      </c>
      <c r="B1685" s="1">
        <v>46610</v>
      </c>
      <c r="C1685" t="s">
        <v>59</v>
      </c>
      <c r="D1685" t="s">
        <v>3454</v>
      </c>
      <c r="E1685" t="s">
        <v>29</v>
      </c>
      <c r="F1685">
        <v>43</v>
      </c>
      <c r="G1685" t="s">
        <v>30</v>
      </c>
      <c r="H1685" t="s">
        <v>4088</v>
      </c>
      <c r="I1685" t="s">
        <v>49</v>
      </c>
      <c r="J1685" t="s">
        <v>33</v>
      </c>
      <c r="K1685" t="s">
        <v>118</v>
      </c>
      <c r="L1685">
        <v>8</v>
      </c>
      <c r="M1685">
        <v>5</v>
      </c>
      <c r="N1685" t="s">
        <v>72</v>
      </c>
      <c r="O1685" t="s">
        <v>36</v>
      </c>
      <c r="P1685" t="s">
        <v>63</v>
      </c>
      <c r="Q1685">
        <v>13683.21</v>
      </c>
      <c r="R1685">
        <v>1487.65</v>
      </c>
      <c r="S1685">
        <v>4.8</v>
      </c>
      <c r="T1685" t="s">
        <v>38</v>
      </c>
      <c r="U1685" t="s">
        <v>39</v>
      </c>
      <c r="V1685" t="s">
        <v>40</v>
      </c>
      <c r="W1685" t="s">
        <v>56</v>
      </c>
      <c r="X1685" t="s">
        <v>57</v>
      </c>
      <c r="Y1685" t="s">
        <v>4089</v>
      </c>
      <c r="Z1685" t="s">
        <v>94</v>
      </c>
      <c r="AA1685" s="9">
        <f>Table1[[#This Row],[Date]]</f>
        <v>46610</v>
      </c>
    </row>
    <row r="1686" spans="1:27" x14ac:dyDescent="0.25">
      <c r="A1686" t="s">
        <v>3455</v>
      </c>
      <c r="B1686" s="1">
        <v>46611</v>
      </c>
      <c r="C1686" t="s">
        <v>27</v>
      </c>
      <c r="D1686" t="s">
        <v>3456</v>
      </c>
      <c r="E1686" t="s">
        <v>91</v>
      </c>
      <c r="F1686">
        <v>64</v>
      </c>
      <c r="G1686" t="s">
        <v>30</v>
      </c>
      <c r="H1686" t="s">
        <v>4087</v>
      </c>
      <c r="I1686" t="s">
        <v>32</v>
      </c>
      <c r="J1686" t="s">
        <v>33</v>
      </c>
      <c r="K1686" t="s">
        <v>71</v>
      </c>
      <c r="L1686">
        <v>10</v>
      </c>
      <c r="M1686">
        <v>5</v>
      </c>
      <c r="N1686" t="s">
        <v>51</v>
      </c>
      <c r="O1686" t="s">
        <v>73</v>
      </c>
      <c r="P1686" t="s">
        <v>53</v>
      </c>
      <c r="Q1686">
        <v>14948.58</v>
      </c>
      <c r="R1686">
        <v>420.51</v>
      </c>
      <c r="S1686">
        <v>2</v>
      </c>
      <c r="T1686" t="s">
        <v>64</v>
      </c>
      <c r="U1686" t="s">
        <v>65</v>
      </c>
      <c r="V1686" t="s">
        <v>40</v>
      </c>
      <c r="W1686" t="s">
        <v>41</v>
      </c>
      <c r="X1686" t="s">
        <v>42</v>
      </c>
      <c r="Y1686" t="s">
        <v>75</v>
      </c>
      <c r="Z1686" t="s">
        <v>88</v>
      </c>
      <c r="AA1686" s="9">
        <f>Table1[[#This Row],[Date]]</f>
        <v>46611</v>
      </c>
    </row>
    <row r="1687" spans="1:27" x14ac:dyDescent="0.25">
      <c r="A1687" t="s">
        <v>3457</v>
      </c>
      <c r="B1687" s="1">
        <v>46612</v>
      </c>
      <c r="C1687" t="s">
        <v>59</v>
      </c>
      <c r="D1687" t="s">
        <v>3458</v>
      </c>
      <c r="E1687" t="s">
        <v>61</v>
      </c>
      <c r="F1687">
        <v>30</v>
      </c>
      <c r="G1687" t="s">
        <v>30</v>
      </c>
      <c r="H1687" t="s">
        <v>31</v>
      </c>
      <c r="I1687" t="s">
        <v>32</v>
      </c>
      <c r="J1687" t="s">
        <v>33</v>
      </c>
      <c r="K1687" t="s">
        <v>100</v>
      </c>
      <c r="L1687">
        <v>6</v>
      </c>
      <c r="M1687">
        <v>4</v>
      </c>
      <c r="N1687" t="s">
        <v>35</v>
      </c>
      <c r="O1687" t="s">
        <v>81</v>
      </c>
      <c r="P1687" t="s">
        <v>37</v>
      </c>
      <c r="Q1687">
        <v>26692.47</v>
      </c>
      <c r="R1687">
        <v>25.34</v>
      </c>
      <c r="S1687">
        <v>2.2999999999999998</v>
      </c>
      <c r="T1687" t="s">
        <v>64</v>
      </c>
      <c r="U1687" t="s">
        <v>87</v>
      </c>
      <c r="V1687" t="s">
        <v>74</v>
      </c>
      <c r="W1687" t="s">
        <v>41</v>
      </c>
      <c r="X1687" t="s">
        <v>42</v>
      </c>
      <c r="Y1687" t="s">
        <v>113</v>
      </c>
      <c r="Z1687" t="s">
        <v>88</v>
      </c>
      <c r="AA1687" s="9">
        <f>Table1[[#This Row],[Date]]</f>
        <v>46612</v>
      </c>
    </row>
    <row r="1688" spans="1:27" x14ac:dyDescent="0.25">
      <c r="A1688" t="s">
        <v>3459</v>
      </c>
      <c r="B1688" s="1">
        <v>46613</v>
      </c>
      <c r="C1688" t="s">
        <v>45</v>
      </c>
      <c r="D1688" t="s">
        <v>3460</v>
      </c>
      <c r="E1688" t="s">
        <v>47</v>
      </c>
      <c r="F1688">
        <v>56</v>
      </c>
      <c r="G1688" t="s">
        <v>70</v>
      </c>
      <c r="H1688" t="s">
        <v>79</v>
      </c>
      <c r="I1688" t="s">
        <v>49</v>
      </c>
      <c r="J1688" t="s">
        <v>33</v>
      </c>
      <c r="K1688" t="s">
        <v>34</v>
      </c>
      <c r="L1688">
        <v>3</v>
      </c>
      <c r="M1688">
        <v>4</v>
      </c>
      <c r="N1688" t="s">
        <v>51</v>
      </c>
      <c r="O1688" t="s">
        <v>81</v>
      </c>
      <c r="P1688" t="s">
        <v>63</v>
      </c>
      <c r="Q1688">
        <v>41185.43</v>
      </c>
      <c r="R1688">
        <v>2042.61</v>
      </c>
      <c r="S1688">
        <v>3.5</v>
      </c>
      <c r="T1688" t="s">
        <v>92</v>
      </c>
      <c r="U1688" t="s">
        <v>87</v>
      </c>
      <c r="V1688" t="s">
        <v>74</v>
      </c>
      <c r="W1688" t="s">
        <v>101</v>
      </c>
      <c r="X1688" t="s">
        <v>57</v>
      </c>
      <c r="Y1688" t="s">
        <v>75</v>
      </c>
      <c r="Z1688" t="s">
        <v>94</v>
      </c>
      <c r="AA1688" s="9">
        <f>Table1[[#This Row],[Date]]</f>
        <v>46613</v>
      </c>
    </row>
    <row r="1689" spans="1:27" x14ac:dyDescent="0.25">
      <c r="A1689" t="s">
        <v>3461</v>
      </c>
      <c r="B1689" s="1">
        <v>46614</v>
      </c>
      <c r="C1689" t="s">
        <v>59</v>
      </c>
      <c r="D1689" t="s">
        <v>3462</v>
      </c>
      <c r="E1689" t="s">
        <v>29</v>
      </c>
      <c r="F1689">
        <v>54</v>
      </c>
      <c r="G1689" t="s">
        <v>62</v>
      </c>
      <c r="H1689" t="s">
        <v>48</v>
      </c>
      <c r="I1689" t="s">
        <v>49</v>
      </c>
      <c r="J1689" t="s">
        <v>33</v>
      </c>
      <c r="K1689" t="s">
        <v>50</v>
      </c>
      <c r="L1689">
        <v>6</v>
      </c>
      <c r="M1689">
        <v>1</v>
      </c>
      <c r="N1689" t="s">
        <v>80</v>
      </c>
      <c r="O1689" t="s">
        <v>81</v>
      </c>
      <c r="P1689" t="s">
        <v>63</v>
      </c>
      <c r="Q1689">
        <v>37957.699999999997</v>
      </c>
      <c r="R1689">
        <v>3149.05</v>
      </c>
      <c r="S1689">
        <v>4</v>
      </c>
      <c r="T1689" t="s">
        <v>92</v>
      </c>
      <c r="U1689" t="s">
        <v>93</v>
      </c>
      <c r="V1689" t="s">
        <v>55</v>
      </c>
      <c r="W1689" t="s">
        <v>101</v>
      </c>
      <c r="X1689" t="s">
        <v>57</v>
      </c>
      <c r="Y1689" t="s">
        <v>43</v>
      </c>
      <c r="Z1689" t="s">
        <v>76</v>
      </c>
      <c r="AA1689" s="9">
        <f>Table1[[#This Row],[Date]]</f>
        <v>46614</v>
      </c>
    </row>
    <row r="1690" spans="1:27" x14ac:dyDescent="0.25">
      <c r="A1690" t="s">
        <v>3463</v>
      </c>
      <c r="B1690" s="1">
        <v>46615</v>
      </c>
      <c r="C1690" t="s">
        <v>59</v>
      </c>
      <c r="D1690" t="s">
        <v>3464</v>
      </c>
      <c r="E1690" t="s">
        <v>29</v>
      </c>
      <c r="F1690">
        <v>66</v>
      </c>
      <c r="G1690" t="s">
        <v>30</v>
      </c>
      <c r="H1690" t="s">
        <v>4087</v>
      </c>
      <c r="I1690" t="s">
        <v>32</v>
      </c>
      <c r="J1690" t="s">
        <v>33</v>
      </c>
      <c r="K1690" t="s">
        <v>71</v>
      </c>
      <c r="L1690">
        <v>9</v>
      </c>
      <c r="M1690">
        <v>3</v>
      </c>
      <c r="N1690" t="s">
        <v>72</v>
      </c>
      <c r="O1690" t="s">
        <v>36</v>
      </c>
      <c r="P1690" t="s">
        <v>37</v>
      </c>
      <c r="Q1690">
        <v>30777</v>
      </c>
      <c r="R1690">
        <v>1660.9</v>
      </c>
      <c r="S1690">
        <v>3</v>
      </c>
      <c r="T1690" t="s">
        <v>64</v>
      </c>
      <c r="U1690" t="s">
        <v>87</v>
      </c>
      <c r="V1690" t="s">
        <v>40</v>
      </c>
      <c r="W1690" t="s">
        <v>56</v>
      </c>
      <c r="X1690" t="s">
        <v>42</v>
      </c>
      <c r="Y1690" t="s">
        <v>4089</v>
      </c>
      <c r="Z1690" t="s">
        <v>4089</v>
      </c>
      <c r="AA1690" s="9">
        <f>Table1[[#This Row],[Date]]</f>
        <v>46615</v>
      </c>
    </row>
    <row r="1691" spans="1:27" x14ac:dyDescent="0.25">
      <c r="A1691" t="s">
        <v>3465</v>
      </c>
      <c r="B1691" s="1">
        <v>46616</v>
      </c>
      <c r="C1691" t="s">
        <v>45</v>
      </c>
      <c r="D1691" t="s">
        <v>3466</v>
      </c>
      <c r="E1691" t="s">
        <v>69</v>
      </c>
      <c r="F1691">
        <v>45</v>
      </c>
      <c r="G1691" t="s">
        <v>62</v>
      </c>
      <c r="H1691" t="s">
        <v>4088</v>
      </c>
      <c r="I1691" t="s">
        <v>49</v>
      </c>
      <c r="J1691" t="s">
        <v>33</v>
      </c>
      <c r="K1691" t="s">
        <v>118</v>
      </c>
      <c r="L1691">
        <v>13</v>
      </c>
      <c r="M1691">
        <v>5</v>
      </c>
      <c r="N1691" t="s">
        <v>51</v>
      </c>
      <c r="O1691" t="s">
        <v>36</v>
      </c>
      <c r="P1691" t="s">
        <v>37</v>
      </c>
      <c r="Q1691">
        <v>28352.66</v>
      </c>
      <c r="R1691">
        <v>4183.59</v>
      </c>
      <c r="S1691">
        <v>4.5</v>
      </c>
      <c r="T1691" t="s">
        <v>38</v>
      </c>
      <c r="U1691" t="s">
        <v>93</v>
      </c>
      <c r="V1691" t="s">
        <v>74</v>
      </c>
      <c r="W1691" t="s">
        <v>101</v>
      </c>
      <c r="X1691" t="s">
        <v>57</v>
      </c>
      <c r="Y1691" t="s">
        <v>43</v>
      </c>
      <c r="Z1691" t="s">
        <v>76</v>
      </c>
      <c r="AA1691" s="9">
        <f>Table1[[#This Row],[Date]]</f>
        <v>46616</v>
      </c>
    </row>
    <row r="1692" spans="1:27" x14ac:dyDescent="0.25">
      <c r="A1692" t="s">
        <v>3467</v>
      </c>
      <c r="B1692" s="1">
        <v>46617</v>
      </c>
      <c r="C1692" t="s">
        <v>103</v>
      </c>
      <c r="D1692" t="s">
        <v>3468</v>
      </c>
      <c r="E1692" t="s">
        <v>69</v>
      </c>
      <c r="F1692">
        <v>42</v>
      </c>
      <c r="G1692" t="s">
        <v>70</v>
      </c>
      <c r="H1692" t="s">
        <v>31</v>
      </c>
      <c r="I1692" t="s">
        <v>32</v>
      </c>
      <c r="J1692" t="s">
        <v>33</v>
      </c>
      <c r="K1692" t="s">
        <v>100</v>
      </c>
      <c r="L1692">
        <v>5</v>
      </c>
      <c r="M1692">
        <v>4</v>
      </c>
      <c r="N1692" t="s">
        <v>80</v>
      </c>
      <c r="O1692" t="s">
        <v>36</v>
      </c>
      <c r="P1692" t="s">
        <v>82</v>
      </c>
      <c r="Q1692">
        <v>23083.38</v>
      </c>
      <c r="R1692">
        <v>3583.03</v>
      </c>
      <c r="S1692">
        <v>1.2</v>
      </c>
      <c r="T1692" t="s">
        <v>54</v>
      </c>
      <c r="U1692" t="s">
        <v>93</v>
      </c>
      <c r="V1692" t="s">
        <v>40</v>
      </c>
      <c r="W1692" t="s">
        <v>101</v>
      </c>
      <c r="X1692" t="s">
        <v>57</v>
      </c>
      <c r="Y1692" t="s">
        <v>113</v>
      </c>
      <c r="Z1692" t="s">
        <v>94</v>
      </c>
      <c r="AA1692" s="9">
        <f>Table1[[#This Row],[Date]]</f>
        <v>46617</v>
      </c>
    </row>
    <row r="1693" spans="1:27" x14ac:dyDescent="0.25">
      <c r="A1693" t="s">
        <v>3469</v>
      </c>
      <c r="B1693" s="1">
        <v>46618</v>
      </c>
      <c r="C1693" t="s">
        <v>103</v>
      </c>
      <c r="D1693" t="s">
        <v>3470</v>
      </c>
      <c r="E1693" t="s">
        <v>29</v>
      </c>
      <c r="F1693">
        <v>33</v>
      </c>
      <c r="G1693" t="s">
        <v>30</v>
      </c>
      <c r="H1693" t="s">
        <v>31</v>
      </c>
      <c r="I1693" t="s">
        <v>32</v>
      </c>
      <c r="J1693" t="s">
        <v>33</v>
      </c>
      <c r="K1693" t="s">
        <v>100</v>
      </c>
      <c r="L1693">
        <v>3</v>
      </c>
      <c r="M1693">
        <v>5</v>
      </c>
      <c r="N1693" t="s">
        <v>80</v>
      </c>
      <c r="O1693" t="s">
        <v>81</v>
      </c>
      <c r="P1693" t="s">
        <v>37</v>
      </c>
      <c r="Q1693">
        <v>48717.37</v>
      </c>
      <c r="R1693">
        <v>1750.81</v>
      </c>
      <c r="S1693">
        <v>4.7</v>
      </c>
      <c r="T1693" t="s">
        <v>97</v>
      </c>
      <c r="U1693" t="s">
        <v>65</v>
      </c>
      <c r="V1693" t="s">
        <v>74</v>
      </c>
      <c r="W1693" t="s">
        <v>41</v>
      </c>
      <c r="X1693" t="s">
        <v>57</v>
      </c>
      <c r="Y1693" t="s">
        <v>66</v>
      </c>
      <c r="Z1693" t="s">
        <v>76</v>
      </c>
      <c r="AA1693" s="9">
        <f>Table1[[#This Row],[Date]]</f>
        <v>46618</v>
      </c>
    </row>
    <row r="1694" spans="1:27" x14ac:dyDescent="0.25">
      <c r="A1694" t="s">
        <v>3471</v>
      </c>
      <c r="B1694" s="1">
        <v>46619</v>
      </c>
      <c r="C1694" t="s">
        <v>45</v>
      </c>
      <c r="D1694" t="s">
        <v>3472</v>
      </c>
      <c r="E1694" t="s">
        <v>91</v>
      </c>
      <c r="F1694">
        <v>19</v>
      </c>
      <c r="G1694" t="s">
        <v>62</v>
      </c>
      <c r="H1694" t="s">
        <v>4087</v>
      </c>
      <c r="I1694" t="s">
        <v>32</v>
      </c>
      <c r="J1694" t="s">
        <v>33</v>
      </c>
      <c r="K1694" t="s">
        <v>71</v>
      </c>
      <c r="L1694">
        <v>11</v>
      </c>
      <c r="M1694">
        <v>2</v>
      </c>
      <c r="N1694" t="s">
        <v>51</v>
      </c>
      <c r="O1694" t="s">
        <v>36</v>
      </c>
      <c r="P1694" t="s">
        <v>37</v>
      </c>
      <c r="Q1694">
        <v>29329.05</v>
      </c>
      <c r="R1694">
        <v>3671.55</v>
      </c>
      <c r="S1694">
        <v>1.8</v>
      </c>
      <c r="T1694" t="s">
        <v>54</v>
      </c>
      <c r="U1694" t="s">
        <v>87</v>
      </c>
      <c r="V1694" t="s">
        <v>40</v>
      </c>
      <c r="W1694" t="s">
        <v>41</v>
      </c>
      <c r="X1694" t="s">
        <v>42</v>
      </c>
      <c r="Y1694" t="s">
        <v>4089</v>
      </c>
      <c r="Z1694" t="s">
        <v>76</v>
      </c>
      <c r="AA1694" s="9">
        <f>Table1[[#This Row],[Date]]</f>
        <v>46619</v>
      </c>
    </row>
    <row r="1695" spans="1:27" x14ac:dyDescent="0.25">
      <c r="A1695" t="s">
        <v>3473</v>
      </c>
      <c r="B1695" s="1">
        <v>46620</v>
      </c>
      <c r="C1695" t="s">
        <v>27</v>
      </c>
      <c r="D1695" t="s">
        <v>3474</v>
      </c>
      <c r="E1695" t="s">
        <v>47</v>
      </c>
      <c r="F1695">
        <v>35</v>
      </c>
      <c r="G1695" t="s">
        <v>30</v>
      </c>
      <c r="H1695" t="s">
        <v>79</v>
      </c>
      <c r="I1695" t="s">
        <v>49</v>
      </c>
      <c r="J1695" t="s">
        <v>33</v>
      </c>
      <c r="K1695" t="s">
        <v>34</v>
      </c>
      <c r="L1695">
        <v>4</v>
      </c>
      <c r="M1695">
        <v>5</v>
      </c>
      <c r="N1695" t="s">
        <v>72</v>
      </c>
      <c r="O1695" t="s">
        <v>81</v>
      </c>
      <c r="P1695" t="s">
        <v>37</v>
      </c>
      <c r="Q1695">
        <v>14936.42</v>
      </c>
      <c r="R1695">
        <v>4702.4399999999996</v>
      </c>
      <c r="S1695">
        <v>4.5</v>
      </c>
      <c r="T1695" t="s">
        <v>38</v>
      </c>
      <c r="U1695" t="s">
        <v>93</v>
      </c>
      <c r="V1695" t="s">
        <v>55</v>
      </c>
      <c r="W1695" t="s">
        <v>41</v>
      </c>
      <c r="X1695" t="s">
        <v>42</v>
      </c>
      <c r="Y1695" t="s">
        <v>4089</v>
      </c>
      <c r="Z1695" t="s">
        <v>76</v>
      </c>
      <c r="AA1695" s="9">
        <f>Table1[[#This Row],[Date]]</f>
        <v>46620</v>
      </c>
    </row>
    <row r="1696" spans="1:27" x14ac:dyDescent="0.25">
      <c r="A1696" t="s">
        <v>3475</v>
      </c>
      <c r="B1696" s="1">
        <v>46621</v>
      </c>
      <c r="C1696" t="s">
        <v>59</v>
      </c>
      <c r="D1696" t="s">
        <v>3476</v>
      </c>
      <c r="E1696" t="s">
        <v>69</v>
      </c>
      <c r="F1696">
        <v>34</v>
      </c>
      <c r="G1696" t="s">
        <v>30</v>
      </c>
      <c r="H1696" t="s">
        <v>4088</v>
      </c>
      <c r="I1696" t="s">
        <v>49</v>
      </c>
      <c r="J1696" t="s">
        <v>33</v>
      </c>
      <c r="K1696" t="s">
        <v>118</v>
      </c>
      <c r="L1696">
        <v>10</v>
      </c>
      <c r="M1696">
        <v>3</v>
      </c>
      <c r="N1696" t="s">
        <v>51</v>
      </c>
      <c r="O1696" t="s">
        <v>36</v>
      </c>
      <c r="P1696" t="s">
        <v>63</v>
      </c>
      <c r="Q1696">
        <v>13814.27</v>
      </c>
      <c r="R1696">
        <v>465.48</v>
      </c>
      <c r="S1696">
        <v>2.6</v>
      </c>
      <c r="T1696" t="s">
        <v>64</v>
      </c>
      <c r="U1696" t="s">
        <v>87</v>
      </c>
      <c r="V1696" t="s">
        <v>40</v>
      </c>
      <c r="W1696" t="s">
        <v>101</v>
      </c>
      <c r="X1696" t="s">
        <v>42</v>
      </c>
      <c r="Y1696" t="s">
        <v>43</v>
      </c>
      <c r="Z1696" t="s">
        <v>76</v>
      </c>
      <c r="AA1696" s="9">
        <f>Table1[[#This Row],[Date]]</f>
        <v>46621</v>
      </c>
    </row>
    <row r="1697" spans="1:27" x14ac:dyDescent="0.25">
      <c r="A1697" t="s">
        <v>3477</v>
      </c>
      <c r="B1697" s="1">
        <v>46622</v>
      </c>
      <c r="C1697" t="s">
        <v>45</v>
      </c>
      <c r="D1697" t="s">
        <v>3478</v>
      </c>
      <c r="E1697" t="s">
        <v>91</v>
      </c>
      <c r="F1697">
        <v>47</v>
      </c>
      <c r="G1697" t="s">
        <v>30</v>
      </c>
      <c r="H1697" t="s">
        <v>4087</v>
      </c>
      <c r="I1697" t="s">
        <v>32</v>
      </c>
      <c r="J1697" t="s">
        <v>33</v>
      </c>
      <c r="K1697" t="s">
        <v>71</v>
      </c>
      <c r="L1697">
        <v>10</v>
      </c>
      <c r="M1697">
        <v>3</v>
      </c>
      <c r="N1697" t="s">
        <v>35</v>
      </c>
      <c r="O1697" t="s">
        <v>81</v>
      </c>
      <c r="P1697" t="s">
        <v>82</v>
      </c>
      <c r="Q1697">
        <v>31733.59</v>
      </c>
      <c r="R1697">
        <v>1530.52</v>
      </c>
      <c r="S1697">
        <v>4.3</v>
      </c>
      <c r="T1697" t="s">
        <v>92</v>
      </c>
      <c r="U1697" t="s">
        <v>65</v>
      </c>
      <c r="V1697" t="s">
        <v>74</v>
      </c>
      <c r="W1697" t="s">
        <v>56</v>
      </c>
      <c r="X1697" t="s">
        <v>42</v>
      </c>
      <c r="Y1697" t="s">
        <v>43</v>
      </c>
      <c r="Z1697" t="s">
        <v>4089</v>
      </c>
      <c r="AA1697" s="9">
        <f>Table1[[#This Row],[Date]]</f>
        <v>46622</v>
      </c>
    </row>
    <row r="1698" spans="1:27" x14ac:dyDescent="0.25">
      <c r="A1698" t="s">
        <v>3479</v>
      </c>
      <c r="B1698" s="1">
        <v>46623</v>
      </c>
      <c r="C1698" t="s">
        <v>59</v>
      </c>
      <c r="D1698" t="s">
        <v>3480</v>
      </c>
      <c r="E1698" t="s">
        <v>61</v>
      </c>
      <c r="F1698">
        <v>56</v>
      </c>
      <c r="G1698" t="s">
        <v>62</v>
      </c>
      <c r="H1698" t="s">
        <v>48</v>
      </c>
      <c r="I1698" t="s">
        <v>49</v>
      </c>
      <c r="J1698" t="s">
        <v>33</v>
      </c>
      <c r="K1698" t="s">
        <v>50</v>
      </c>
      <c r="L1698">
        <v>9</v>
      </c>
      <c r="M1698">
        <v>5</v>
      </c>
      <c r="N1698" t="s">
        <v>51</v>
      </c>
      <c r="O1698" t="s">
        <v>73</v>
      </c>
      <c r="P1698" t="s">
        <v>63</v>
      </c>
      <c r="Q1698">
        <v>27572.89</v>
      </c>
      <c r="R1698">
        <v>2316.63</v>
      </c>
      <c r="S1698">
        <v>3.7</v>
      </c>
      <c r="T1698" t="s">
        <v>92</v>
      </c>
      <c r="U1698" t="s">
        <v>87</v>
      </c>
      <c r="V1698" t="s">
        <v>83</v>
      </c>
      <c r="W1698" t="s">
        <v>56</v>
      </c>
      <c r="X1698" t="s">
        <v>42</v>
      </c>
      <c r="Y1698" t="s">
        <v>43</v>
      </c>
      <c r="Z1698" t="s">
        <v>84</v>
      </c>
      <c r="AA1698" s="9">
        <f>Table1[[#This Row],[Date]]</f>
        <v>46623</v>
      </c>
    </row>
    <row r="1699" spans="1:27" x14ac:dyDescent="0.25">
      <c r="A1699" t="s">
        <v>3481</v>
      </c>
      <c r="B1699" s="1">
        <v>46624</v>
      </c>
      <c r="C1699" t="s">
        <v>27</v>
      </c>
      <c r="D1699" t="s">
        <v>3482</v>
      </c>
      <c r="E1699" t="s">
        <v>69</v>
      </c>
      <c r="F1699">
        <v>30</v>
      </c>
      <c r="G1699" t="s">
        <v>70</v>
      </c>
      <c r="H1699" t="s">
        <v>4088</v>
      </c>
      <c r="I1699" t="s">
        <v>49</v>
      </c>
      <c r="J1699" t="s">
        <v>33</v>
      </c>
      <c r="K1699" t="s">
        <v>118</v>
      </c>
      <c r="L1699">
        <v>9</v>
      </c>
      <c r="M1699">
        <v>2</v>
      </c>
      <c r="N1699" t="s">
        <v>51</v>
      </c>
      <c r="O1699" t="s">
        <v>36</v>
      </c>
      <c r="P1699" t="s">
        <v>37</v>
      </c>
      <c r="Q1699">
        <v>3361.8</v>
      </c>
      <c r="R1699">
        <v>2489.9499999999998</v>
      </c>
      <c r="S1699">
        <v>1.7</v>
      </c>
      <c r="T1699" t="s">
        <v>54</v>
      </c>
      <c r="U1699" t="s">
        <v>65</v>
      </c>
      <c r="V1699" t="s">
        <v>55</v>
      </c>
      <c r="W1699" t="s">
        <v>101</v>
      </c>
      <c r="X1699" t="s">
        <v>42</v>
      </c>
      <c r="Y1699" t="s">
        <v>4089</v>
      </c>
      <c r="Z1699" t="s">
        <v>84</v>
      </c>
      <c r="AA1699" s="9">
        <f>Table1[[#This Row],[Date]]</f>
        <v>46624</v>
      </c>
    </row>
    <row r="1700" spans="1:27" x14ac:dyDescent="0.25">
      <c r="A1700" t="s">
        <v>3483</v>
      </c>
      <c r="B1700" s="1">
        <v>46625</v>
      </c>
      <c r="C1700" t="s">
        <v>59</v>
      </c>
      <c r="D1700" t="s">
        <v>3484</v>
      </c>
      <c r="E1700" t="s">
        <v>91</v>
      </c>
      <c r="F1700">
        <v>49</v>
      </c>
      <c r="G1700" t="s">
        <v>30</v>
      </c>
      <c r="H1700" t="s">
        <v>31</v>
      </c>
      <c r="I1700" t="s">
        <v>32</v>
      </c>
      <c r="J1700" t="s">
        <v>33</v>
      </c>
      <c r="K1700" t="s">
        <v>100</v>
      </c>
      <c r="L1700">
        <v>9</v>
      </c>
      <c r="M1700">
        <v>3</v>
      </c>
      <c r="N1700" t="s">
        <v>72</v>
      </c>
      <c r="O1700" t="s">
        <v>81</v>
      </c>
      <c r="P1700" t="s">
        <v>82</v>
      </c>
      <c r="Q1700">
        <v>42013.07</v>
      </c>
      <c r="R1700">
        <v>2710.98</v>
      </c>
      <c r="S1700">
        <v>4.7</v>
      </c>
      <c r="T1700" t="s">
        <v>38</v>
      </c>
      <c r="U1700" t="s">
        <v>65</v>
      </c>
      <c r="V1700" t="s">
        <v>55</v>
      </c>
      <c r="W1700" t="s">
        <v>56</v>
      </c>
      <c r="X1700" t="s">
        <v>57</v>
      </c>
      <c r="Y1700" t="s">
        <v>43</v>
      </c>
      <c r="Z1700" t="s">
        <v>88</v>
      </c>
      <c r="AA1700" s="9">
        <f>Table1[[#This Row],[Date]]</f>
        <v>46625</v>
      </c>
    </row>
    <row r="1701" spans="1:27" x14ac:dyDescent="0.25">
      <c r="A1701" t="s">
        <v>3485</v>
      </c>
      <c r="B1701" s="1">
        <v>46626</v>
      </c>
      <c r="C1701" t="s">
        <v>45</v>
      </c>
      <c r="D1701" t="s">
        <v>3486</v>
      </c>
      <c r="E1701" t="s">
        <v>91</v>
      </c>
      <c r="F1701">
        <v>67</v>
      </c>
      <c r="G1701" t="s">
        <v>70</v>
      </c>
      <c r="H1701" t="s">
        <v>4087</v>
      </c>
      <c r="I1701" t="s">
        <v>32</v>
      </c>
      <c r="J1701" t="s">
        <v>33</v>
      </c>
      <c r="K1701" t="s">
        <v>71</v>
      </c>
      <c r="L1701">
        <v>9</v>
      </c>
      <c r="M1701">
        <v>4</v>
      </c>
      <c r="N1701" t="s">
        <v>51</v>
      </c>
      <c r="O1701" t="s">
        <v>73</v>
      </c>
      <c r="P1701" t="s">
        <v>37</v>
      </c>
      <c r="Q1701">
        <v>36093.75</v>
      </c>
      <c r="R1701">
        <v>1503.13</v>
      </c>
      <c r="S1701">
        <v>2</v>
      </c>
      <c r="T1701" t="s">
        <v>64</v>
      </c>
      <c r="U1701" t="s">
        <v>65</v>
      </c>
      <c r="V1701" t="s">
        <v>83</v>
      </c>
      <c r="W1701" t="s">
        <v>101</v>
      </c>
      <c r="X1701" t="s">
        <v>57</v>
      </c>
      <c r="Y1701" t="s">
        <v>75</v>
      </c>
      <c r="Z1701" t="s">
        <v>84</v>
      </c>
      <c r="AA1701" s="9">
        <f>Table1[[#This Row],[Date]]</f>
        <v>46626</v>
      </c>
    </row>
    <row r="1702" spans="1:27" x14ac:dyDescent="0.25">
      <c r="A1702" t="s">
        <v>3487</v>
      </c>
      <c r="B1702" s="1">
        <v>46627</v>
      </c>
      <c r="C1702" t="s">
        <v>59</v>
      </c>
      <c r="D1702" t="s">
        <v>3488</v>
      </c>
      <c r="E1702" t="s">
        <v>47</v>
      </c>
      <c r="F1702">
        <v>46</v>
      </c>
      <c r="G1702" t="s">
        <v>70</v>
      </c>
      <c r="H1702" t="s">
        <v>31</v>
      </c>
      <c r="I1702" t="s">
        <v>32</v>
      </c>
      <c r="J1702" t="s">
        <v>33</v>
      </c>
      <c r="K1702" t="s">
        <v>100</v>
      </c>
      <c r="L1702">
        <v>9</v>
      </c>
      <c r="M1702">
        <v>5</v>
      </c>
      <c r="N1702" t="s">
        <v>80</v>
      </c>
      <c r="O1702" t="s">
        <v>73</v>
      </c>
      <c r="P1702" t="s">
        <v>63</v>
      </c>
      <c r="Q1702">
        <v>34105.980000000003</v>
      </c>
      <c r="R1702">
        <v>3336.3</v>
      </c>
      <c r="S1702">
        <v>2</v>
      </c>
      <c r="T1702" t="s">
        <v>64</v>
      </c>
      <c r="U1702" t="s">
        <v>93</v>
      </c>
      <c r="V1702" t="s">
        <v>74</v>
      </c>
      <c r="W1702" t="s">
        <v>56</v>
      </c>
      <c r="X1702" t="s">
        <v>57</v>
      </c>
      <c r="Y1702" t="s">
        <v>75</v>
      </c>
      <c r="Z1702" t="s">
        <v>84</v>
      </c>
      <c r="AA1702" s="9">
        <f>Table1[[#This Row],[Date]]</f>
        <v>46627</v>
      </c>
    </row>
    <row r="1703" spans="1:27" x14ac:dyDescent="0.25">
      <c r="A1703" t="s">
        <v>3489</v>
      </c>
      <c r="B1703" s="1">
        <v>46628</v>
      </c>
      <c r="C1703" t="s">
        <v>103</v>
      </c>
      <c r="D1703" t="s">
        <v>3490</v>
      </c>
      <c r="E1703" t="s">
        <v>47</v>
      </c>
      <c r="F1703">
        <v>63</v>
      </c>
      <c r="G1703" t="s">
        <v>62</v>
      </c>
      <c r="H1703" t="s">
        <v>31</v>
      </c>
      <c r="I1703" t="s">
        <v>32</v>
      </c>
      <c r="J1703" t="s">
        <v>33</v>
      </c>
      <c r="K1703" t="s">
        <v>100</v>
      </c>
      <c r="L1703">
        <v>2</v>
      </c>
      <c r="M1703">
        <v>2</v>
      </c>
      <c r="N1703" t="s">
        <v>72</v>
      </c>
      <c r="O1703" t="s">
        <v>52</v>
      </c>
      <c r="P1703" t="s">
        <v>63</v>
      </c>
      <c r="Q1703">
        <v>6232.69</v>
      </c>
      <c r="R1703">
        <v>3225.42</v>
      </c>
      <c r="S1703">
        <v>4.3</v>
      </c>
      <c r="T1703" t="s">
        <v>92</v>
      </c>
      <c r="U1703" t="s">
        <v>39</v>
      </c>
      <c r="V1703" t="s">
        <v>55</v>
      </c>
      <c r="W1703" t="s">
        <v>101</v>
      </c>
      <c r="X1703" t="s">
        <v>57</v>
      </c>
      <c r="Y1703" t="s">
        <v>75</v>
      </c>
      <c r="Z1703" t="s">
        <v>84</v>
      </c>
      <c r="AA1703" s="9">
        <f>Table1[[#This Row],[Date]]</f>
        <v>46628</v>
      </c>
    </row>
    <row r="1704" spans="1:27" x14ac:dyDescent="0.25">
      <c r="A1704" t="s">
        <v>3491</v>
      </c>
      <c r="B1704" s="1">
        <v>46629</v>
      </c>
      <c r="C1704" t="s">
        <v>27</v>
      </c>
      <c r="D1704" t="s">
        <v>3492</v>
      </c>
      <c r="E1704" t="s">
        <v>61</v>
      </c>
      <c r="F1704">
        <v>47</v>
      </c>
      <c r="G1704" t="s">
        <v>62</v>
      </c>
      <c r="H1704" t="s">
        <v>31</v>
      </c>
      <c r="I1704" t="s">
        <v>32</v>
      </c>
      <c r="J1704" t="s">
        <v>33</v>
      </c>
      <c r="K1704" t="s">
        <v>100</v>
      </c>
      <c r="L1704">
        <v>7</v>
      </c>
      <c r="M1704">
        <v>4</v>
      </c>
      <c r="N1704" t="s">
        <v>80</v>
      </c>
      <c r="O1704" t="s">
        <v>36</v>
      </c>
      <c r="P1704" t="s">
        <v>37</v>
      </c>
      <c r="Q1704">
        <v>20016.62</v>
      </c>
      <c r="R1704">
        <v>2889.11</v>
      </c>
      <c r="S1704">
        <v>1.4</v>
      </c>
      <c r="T1704" t="s">
        <v>54</v>
      </c>
      <c r="U1704" t="s">
        <v>93</v>
      </c>
      <c r="V1704" t="s">
        <v>83</v>
      </c>
      <c r="W1704" t="s">
        <v>41</v>
      </c>
      <c r="X1704" t="s">
        <v>57</v>
      </c>
      <c r="Y1704" t="s">
        <v>4089</v>
      </c>
      <c r="Z1704" t="s">
        <v>76</v>
      </c>
      <c r="AA1704" s="9">
        <f>Table1[[#This Row],[Date]]</f>
        <v>46629</v>
      </c>
    </row>
    <row r="1705" spans="1:27" x14ac:dyDescent="0.25">
      <c r="A1705" t="s">
        <v>3493</v>
      </c>
      <c r="B1705" s="1">
        <v>46630</v>
      </c>
      <c r="C1705" t="s">
        <v>27</v>
      </c>
      <c r="D1705" t="s">
        <v>3494</v>
      </c>
      <c r="E1705" t="s">
        <v>91</v>
      </c>
      <c r="F1705">
        <v>35</v>
      </c>
      <c r="G1705" t="s">
        <v>70</v>
      </c>
      <c r="H1705" t="s">
        <v>79</v>
      </c>
      <c r="I1705" t="s">
        <v>49</v>
      </c>
      <c r="J1705" t="s">
        <v>33</v>
      </c>
      <c r="K1705" t="s">
        <v>34</v>
      </c>
      <c r="L1705">
        <v>13</v>
      </c>
      <c r="M1705">
        <v>5</v>
      </c>
      <c r="N1705" t="s">
        <v>72</v>
      </c>
      <c r="O1705" t="s">
        <v>81</v>
      </c>
      <c r="P1705" t="s">
        <v>82</v>
      </c>
      <c r="Q1705">
        <v>46962.97</v>
      </c>
      <c r="R1705">
        <v>568.80999999999995</v>
      </c>
      <c r="S1705">
        <v>1.9</v>
      </c>
      <c r="T1705" t="s">
        <v>97</v>
      </c>
      <c r="U1705" t="s">
        <v>87</v>
      </c>
      <c r="V1705" t="s">
        <v>83</v>
      </c>
      <c r="W1705" t="s">
        <v>56</v>
      </c>
      <c r="X1705" t="s">
        <v>57</v>
      </c>
      <c r="Y1705" t="s">
        <v>43</v>
      </c>
      <c r="Z1705" t="s">
        <v>76</v>
      </c>
      <c r="AA1705" s="9">
        <f>Table1[[#This Row],[Date]]</f>
        <v>46630</v>
      </c>
    </row>
    <row r="1706" spans="1:27" x14ac:dyDescent="0.25">
      <c r="A1706" t="s">
        <v>3495</v>
      </c>
      <c r="B1706" s="1">
        <v>46631</v>
      </c>
      <c r="C1706" t="s">
        <v>27</v>
      </c>
      <c r="D1706" t="s">
        <v>3496</v>
      </c>
      <c r="E1706" t="s">
        <v>91</v>
      </c>
      <c r="F1706">
        <v>30</v>
      </c>
      <c r="G1706" t="s">
        <v>30</v>
      </c>
      <c r="H1706" t="s">
        <v>31</v>
      </c>
      <c r="I1706" t="s">
        <v>32</v>
      </c>
      <c r="J1706" t="s">
        <v>33</v>
      </c>
      <c r="K1706" t="s">
        <v>100</v>
      </c>
      <c r="L1706">
        <v>10</v>
      </c>
      <c r="M1706">
        <v>2</v>
      </c>
      <c r="N1706" t="s">
        <v>35</v>
      </c>
      <c r="O1706" t="s">
        <v>52</v>
      </c>
      <c r="P1706" t="s">
        <v>63</v>
      </c>
      <c r="Q1706">
        <v>43541.69</v>
      </c>
      <c r="R1706">
        <v>2384.84</v>
      </c>
      <c r="S1706">
        <v>3</v>
      </c>
      <c r="T1706" t="s">
        <v>64</v>
      </c>
      <c r="U1706" t="s">
        <v>93</v>
      </c>
      <c r="V1706" t="s">
        <v>40</v>
      </c>
      <c r="W1706" t="s">
        <v>41</v>
      </c>
      <c r="X1706" t="s">
        <v>42</v>
      </c>
      <c r="Y1706" t="s">
        <v>113</v>
      </c>
      <c r="Z1706" t="s">
        <v>4089</v>
      </c>
      <c r="AA1706" s="9">
        <f>Table1[[#This Row],[Date]]</f>
        <v>46631</v>
      </c>
    </row>
    <row r="1707" spans="1:27" x14ac:dyDescent="0.25">
      <c r="A1707" t="s">
        <v>3497</v>
      </c>
      <c r="B1707" s="1">
        <v>46632</v>
      </c>
      <c r="C1707" t="s">
        <v>45</v>
      </c>
      <c r="D1707" t="s">
        <v>3498</v>
      </c>
      <c r="E1707" t="s">
        <v>47</v>
      </c>
      <c r="F1707">
        <v>60</v>
      </c>
      <c r="G1707" t="s">
        <v>62</v>
      </c>
      <c r="H1707" t="s">
        <v>48</v>
      </c>
      <c r="I1707" t="s">
        <v>49</v>
      </c>
      <c r="J1707" t="s">
        <v>33</v>
      </c>
      <c r="K1707" t="s">
        <v>50</v>
      </c>
      <c r="L1707">
        <v>9</v>
      </c>
      <c r="M1707">
        <v>4</v>
      </c>
      <c r="N1707" t="s">
        <v>35</v>
      </c>
      <c r="O1707" t="s">
        <v>36</v>
      </c>
      <c r="P1707" t="s">
        <v>37</v>
      </c>
      <c r="Q1707">
        <v>16420.52</v>
      </c>
      <c r="R1707">
        <v>1781.13</v>
      </c>
      <c r="S1707">
        <v>4.3</v>
      </c>
      <c r="T1707" t="s">
        <v>92</v>
      </c>
      <c r="U1707" t="s">
        <v>93</v>
      </c>
      <c r="V1707" t="s">
        <v>40</v>
      </c>
      <c r="W1707" t="s">
        <v>41</v>
      </c>
      <c r="X1707" t="s">
        <v>57</v>
      </c>
      <c r="Y1707" t="s">
        <v>43</v>
      </c>
      <c r="Z1707" t="s">
        <v>76</v>
      </c>
      <c r="AA1707" s="9">
        <f>Table1[[#This Row],[Date]]</f>
        <v>46632</v>
      </c>
    </row>
    <row r="1708" spans="1:27" x14ac:dyDescent="0.25">
      <c r="A1708" t="s">
        <v>3499</v>
      </c>
      <c r="B1708" s="1">
        <v>46633</v>
      </c>
      <c r="C1708" t="s">
        <v>27</v>
      </c>
      <c r="D1708" t="s">
        <v>3500</v>
      </c>
      <c r="E1708" t="s">
        <v>69</v>
      </c>
      <c r="F1708">
        <v>38</v>
      </c>
      <c r="G1708" t="s">
        <v>30</v>
      </c>
      <c r="H1708" t="s">
        <v>48</v>
      </c>
      <c r="I1708" t="s">
        <v>49</v>
      </c>
      <c r="J1708" t="s">
        <v>33</v>
      </c>
      <c r="K1708" t="s">
        <v>50</v>
      </c>
      <c r="L1708">
        <v>4</v>
      </c>
      <c r="M1708">
        <v>3</v>
      </c>
      <c r="N1708" t="s">
        <v>35</v>
      </c>
      <c r="O1708" t="s">
        <v>73</v>
      </c>
      <c r="P1708" t="s">
        <v>53</v>
      </c>
      <c r="Q1708">
        <v>10381.77</v>
      </c>
      <c r="R1708">
        <v>2455.19</v>
      </c>
      <c r="S1708">
        <v>1.6</v>
      </c>
      <c r="T1708" t="s">
        <v>97</v>
      </c>
      <c r="U1708" t="s">
        <v>39</v>
      </c>
      <c r="V1708" t="s">
        <v>74</v>
      </c>
      <c r="W1708" t="s">
        <v>56</v>
      </c>
      <c r="X1708" t="s">
        <v>57</v>
      </c>
      <c r="Y1708" t="s">
        <v>4089</v>
      </c>
      <c r="Z1708" t="s">
        <v>76</v>
      </c>
      <c r="AA1708" s="9">
        <f>Table1[[#This Row],[Date]]</f>
        <v>46633</v>
      </c>
    </row>
    <row r="1709" spans="1:27" x14ac:dyDescent="0.25">
      <c r="A1709" t="s">
        <v>3501</v>
      </c>
      <c r="B1709" s="1">
        <v>46634</v>
      </c>
      <c r="C1709" t="s">
        <v>103</v>
      </c>
      <c r="D1709" t="s">
        <v>3502</v>
      </c>
      <c r="E1709" t="s">
        <v>69</v>
      </c>
      <c r="F1709">
        <v>47</v>
      </c>
      <c r="G1709" t="s">
        <v>30</v>
      </c>
      <c r="H1709" t="s">
        <v>4088</v>
      </c>
      <c r="I1709" t="s">
        <v>49</v>
      </c>
      <c r="J1709" t="s">
        <v>33</v>
      </c>
      <c r="K1709" t="s">
        <v>118</v>
      </c>
      <c r="L1709">
        <v>12</v>
      </c>
      <c r="M1709">
        <v>5</v>
      </c>
      <c r="N1709" t="s">
        <v>51</v>
      </c>
      <c r="O1709" t="s">
        <v>36</v>
      </c>
      <c r="P1709" t="s">
        <v>37</v>
      </c>
      <c r="Q1709">
        <v>24107.13</v>
      </c>
      <c r="R1709">
        <v>4609.33</v>
      </c>
      <c r="S1709">
        <v>3.2</v>
      </c>
      <c r="T1709" t="s">
        <v>64</v>
      </c>
      <c r="U1709" t="s">
        <v>87</v>
      </c>
      <c r="V1709" t="s">
        <v>83</v>
      </c>
      <c r="W1709" t="s">
        <v>101</v>
      </c>
      <c r="X1709" t="s">
        <v>42</v>
      </c>
      <c r="Y1709" t="s">
        <v>75</v>
      </c>
      <c r="Z1709" t="s">
        <v>84</v>
      </c>
      <c r="AA1709" s="9">
        <f>Table1[[#This Row],[Date]]</f>
        <v>46634</v>
      </c>
    </row>
    <row r="1710" spans="1:27" x14ac:dyDescent="0.25">
      <c r="A1710" t="s">
        <v>3503</v>
      </c>
      <c r="B1710" s="1">
        <v>46635</v>
      </c>
      <c r="C1710" t="s">
        <v>45</v>
      </c>
      <c r="D1710" t="s">
        <v>3504</v>
      </c>
      <c r="E1710" t="s">
        <v>29</v>
      </c>
      <c r="F1710">
        <v>38</v>
      </c>
      <c r="G1710" t="s">
        <v>30</v>
      </c>
      <c r="H1710" t="s">
        <v>31</v>
      </c>
      <c r="I1710" t="s">
        <v>32</v>
      </c>
      <c r="J1710" t="s">
        <v>33</v>
      </c>
      <c r="K1710" t="s">
        <v>100</v>
      </c>
      <c r="L1710">
        <v>2</v>
      </c>
      <c r="M1710">
        <v>5</v>
      </c>
      <c r="N1710" t="s">
        <v>35</v>
      </c>
      <c r="O1710" t="s">
        <v>81</v>
      </c>
      <c r="P1710" t="s">
        <v>37</v>
      </c>
      <c r="Q1710">
        <v>19724.03</v>
      </c>
      <c r="R1710">
        <v>2402.66</v>
      </c>
      <c r="S1710">
        <v>3.8</v>
      </c>
      <c r="T1710" t="s">
        <v>92</v>
      </c>
      <c r="U1710" t="s">
        <v>65</v>
      </c>
      <c r="V1710" t="s">
        <v>40</v>
      </c>
      <c r="W1710" t="s">
        <v>41</v>
      </c>
      <c r="X1710" t="s">
        <v>42</v>
      </c>
      <c r="Y1710" t="s">
        <v>4089</v>
      </c>
      <c r="Z1710" t="s">
        <v>4089</v>
      </c>
      <c r="AA1710" s="9">
        <f>Table1[[#This Row],[Date]]</f>
        <v>46635</v>
      </c>
    </row>
    <row r="1711" spans="1:27" x14ac:dyDescent="0.25">
      <c r="A1711" t="s">
        <v>3505</v>
      </c>
      <c r="B1711" s="1">
        <v>46636</v>
      </c>
      <c r="C1711" t="s">
        <v>103</v>
      </c>
      <c r="D1711" t="s">
        <v>3506</v>
      </c>
      <c r="E1711" t="s">
        <v>47</v>
      </c>
      <c r="F1711">
        <v>65</v>
      </c>
      <c r="G1711" t="s">
        <v>70</v>
      </c>
      <c r="H1711" t="s">
        <v>31</v>
      </c>
      <c r="I1711" t="s">
        <v>32</v>
      </c>
      <c r="J1711" t="s">
        <v>33</v>
      </c>
      <c r="K1711" t="s">
        <v>100</v>
      </c>
      <c r="L1711">
        <v>3</v>
      </c>
      <c r="M1711">
        <v>3</v>
      </c>
      <c r="N1711" t="s">
        <v>72</v>
      </c>
      <c r="O1711" t="s">
        <v>73</v>
      </c>
      <c r="P1711" t="s">
        <v>82</v>
      </c>
      <c r="Q1711">
        <v>35064.639999999999</v>
      </c>
      <c r="R1711">
        <v>69.900000000000006</v>
      </c>
      <c r="S1711">
        <v>4.4000000000000004</v>
      </c>
      <c r="T1711" t="s">
        <v>92</v>
      </c>
      <c r="U1711" t="s">
        <v>65</v>
      </c>
      <c r="V1711" t="s">
        <v>74</v>
      </c>
      <c r="W1711" t="s">
        <v>41</v>
      </c>
      <c r="X1711" t="s">
        <v>57</v>
      </c>
      <c r="Y1711" t="s">
        <v>43</v>
      </c>
      <c r="Z1711" t="s">
        <v>4089</v>
      </c>
      <c r="AA1711" s="9">
        <f>Table1[[#This Row],[Date]]</f>
        <v>46636</v>
      </c>
    </row>
    <row r="1712" spans="1:27" x14ac:dyDescent="0.25">
      <c r="A1712" t="s">
        <v>3507</v>
      </c>
      <c r="B1712" s="1">
        <v>46637</v>
      </c>
      <c r="C1712" t="s">
        <v>59</v>
      </c>
      <c r="D1712" t="s">
        <v>3508</v>
      </c>
      <c r="E1712" t="s">
        <v>29</v>
      </c>
      <c r="F1712">
        <v>34</v>
      </c>
      <c r="G1712" t="s">
        <v>30</v>
      </c>
      <c r="H1712" t="s">
        <v>4087</v>
      </c>
      <c r="I1712" t="s">
        <v>32</v>
      </c>
      <c r="J1712" t="s">
        <v>33</v>
      </c>
      <c r="K1712" t="s">
        <v>71</v>
      </c>
      <c r="L1712">
        <v>12</v>
      </c>
      <c r="M1712">
        <v>1</v>
      </c>
      <c r="N1712" t="s">
        <v>35</v>
      </c>
      <c r="O1712" t="s">
        <v>52</v>
      </c>
      <c r="P1712" t="s">
        <v>37</v>
      </c>
      <c r="Q1712">
        <v>48422.44</v>
      </c>
      <c r="R1712">
        <v>2194.1799999999998</v>
      </c>
      <c r="S1712">
        <v>4.7</v>
      </c>
      <c r="T1712" t="s">
        <v>97</v>
      </c>
      <c r="U1712" t="s">
        <v>87</v>
      </c>
      <c r="V1712" t="s">
        <v>55</v>
      </c>
      <c r="W1712" t="s">
        <v>101</v>
      </c>
      <c r="X1712" t="s">
        <v>57</v>
      </c>
      <c r="Y1712" t="s">
        <v>4089</v>
      </c>
      <c r="Z1712" t="s">
        <v>84</v>
      </c>
      <c r="AA1712" s="9">
        <f>Table1[[#This Row],[Date]]</f>
        <v>46637</v>
      </c>
    </row>
    <row r="1713" spans="1:27" x14ac:dyDescent="0.25">
      <c r="A1713" t="s">
        <v>3509</v>
      </c>
      <c r="B1713" s="1">
        <v>46638</v>
      </c>
      <c r="C1713" t="s">
        <v>59</v>
      </c>
      <c r="D1713" t="s">
        <v>3510</v>
      </c>
      <c r="E1713" t="s">
        <v>47</v>
      </c>
      <c r="F1713">
        <v>57</v>
      </c>
      <c r="G1713" t="s">
        <v>70</v>
      </c>
      <c r="H1713" t="s">
        <v>79</v>
      </c>
      <c r="I1713" t="s">
        <v>49</v>
      </c>
      <c r="J1713" t="s">
        <v>33</v>
      </c>
      <c r="K1713" t="s">
        <v>34</v>
      </c>
      <c r="L1713">
        <v>3</v>
      </c>
      <c r="M1713">
        <v>4</v>
      </c>
      <c r="N1713" t="s">
        <v>72</v>
      </c>
      <c r="O1713" t="s">
        <v>36</v>
      </c>
      <c r="P1713" t="s">
        <v>53</v>
      </c>
      <c r="Q1713">
        <v>20061.07</v>
      </c>
      <c r="R1713">
        <v>4103.24</v>
      </c>
      <c r="S1713">
        <v>4.0999999999999996</v>
      </c>
      <c r="T1713" t="s">
        <v>92</v>
      </c>
      <c r="U1713" t="s">
        <v>93</v>
      </c>
      <c r="V1713" t="s">
        <v>40</v>
      </c>
      <c r="W1713" t="s">
        <v>101</v>
      </c>
      <c r="X1713" t="s">
        <v>57</v>
      </c>
      <c r="Y1713" t="s">
        <v>113</v>
      </c>
      <c r="Z1713" t="s">
        <v>84</v>
      </c>
      <c r="AA1713" s="9">
        <f>Table1[[#This Row],[Date]]</f>
        <v>46638</v>
      </c>
    </row>
    <row r="1714" spans="1:27" x14ac:dyDescent="0.25">
      <c r="A1714" t="s">
        <v>3511</v>
      </c>
      <c r="B1714" s="1">
        <v>46639</v>
      </c>
      <c r="C1714" t="s">
        <v>59</v>
      </c>
      <c r="D1714" t="s">
        <v>3512</v>
      </c>
      <c r="E1714" t="s">
        <v>61</v>
      </c>
      <c r="F1714">
        <v>36</v>
      </c>
      <c r="G1714" t="s">
        <v>70</v>
      </c>
      <c r="H1714" t="s">
        <v>4088</v>
      </c>
      <c r="I1714" t="s">
        <v>49</v>
      </c>
      <c r="J1714" t="s">
        <v>33</v>
      </c>
      <c r="K1714" t="s">
        <v>118</v>
      </c>
      <c r="L1714">
        <v>8</v>
      </c>
      <c r="M1714">
        <v>3</v>
      </c>
      <c r="N1714" t="s">
        <v>80</v>
      </c>
      <c r="O1714" t="s">
        <v>36</v>
      </c>
      <c r="P1714" t="s">
        <v>37</v>
      </c>
      <c r="Q1714">
        <v>5924.54</v>
      </c>
      <c r="R1714">
        <v>3900.3</v>
      </c>
      <c r="S1714">
        <v>3.6</v>
      </c>
      <c r="T1714" t="s">
        <v>92</v>
      </c>
      <c r="U1714" t="s">
        <v>39</v>
      </c>
      <c r="V1714" t="s">
        <v>74</v>
      </c>
      <c r="W1714" t="s">
        <v>56</v>
      </c>
      <c r="X1714" t="s">
        <v>42</v>
      </c>
      <c r="Y1714" t="s">
        <v>4089</v>
      </c>
      <c r="Z1714" t="s">
        <v>4089</v>
      </c>
      <c r="AA1714" s="9">
        <f>Table1[[#This Row],[Date]]</f>
        <v>46639</v>
      </c>
    </row>
    <row r="1715" spans="1:27" x14ac:dyDescent="0.25">
      <c r="A1715" t="s">
        <v>3513</v>
      </c>
      <c r="B1715" s="1">
        <v>46640</v>
      </c>
      <c r="C1715" t="s">
        <v>59</v>
      </c>
      <c r="D1715" t="s">
        <v>3514</v>
      </c>
      <c r="E1715" t="s">
        <v>91</v>
      </c>
      <c r="F1715">
        <v>69</v>
      </c>
      <c r="G1715" t="s">
        <v>30</v>
      </c>
      <c r="H1715" t="s">
        <v>31</v>
      </c>
      <c r="I1715" t="s">
        <v>32</v>
      </c>
      <c r="J1715" t="s">
        <v>33</v>
      </c>
      <c r="K1715" t="s">
        <v>100</v>
      </c>
      <c r="L1715">
        <v>13</v>
      </c>
      <c r="M1715">
        <v>5</v>
      </c>
      <c r="N1715" t="s">
        <v>51</v>
      </c>
      <c r="O1715" t="s">
        <v>52</v>
      </c>
      <c r="P1715" t="s">
        <v>53</v>
      </c>
      <c r="Q1715">
        <v>45187.86</v>
      </c>
      <c r="R1715">
        <v>2566.9499999999998</v>
      </c>
      <c r="S1715">
        <v>2.7</v>
      </c>
      <c r="T1715" t="s">
        <v>64</v>
      </c>
      <c r="U1715" t="s">
        <v>39</v>
      </c>
      <c r="V1715" t="s">
        <v>40</v>
      </c>
      <c r="W1715" t="s">
        <v>56</v>
      </c>
      <c r="X1715" t="s">
        <v>42</v>
      </c>
      <c r="Y1715" t="s">
        <v>66</v>
      </c>
      <c r="Z1715" t="s">
        <v>94</v>
      </c>
      <c r="AA1715" s="9">
        <f>Table1[[#This Row],[Date]]</f>
        <v>46640</v>
      </c>
    </row>
    <row r="1716" spans="1:27" x14ac:dyDescent="0.25">
      <c r="A1716" t="s">
        <v>3515</v>
      </c>
      <c r="B1716" s="1">
        <v>46641</v>
      </c>
      <c r="C1716" t="s">
        <v>103</v>
      </c>
      <c r="D1716" t="s">
        <v>3516</v>
      </c>
      <c r="E1716" t="s">
        <v>61</v>
      </c>
      <c r="F1716">
        <v>32</v>
      </c>
      <c r="G1716" t="s">
        <v>30</v>
      </c>
      <c r="H1716" t="s">
        <v>4087</v>
      </c>
      <c r="I1716" t="s">
        <v>32</v>
      </c>
      <c r="J1716" t="s">
        <v>33</v>
      </c>
      <c r="K1716" t="s">
        <v>71</v>
      </c>
      <c r="L1716">
        <v>7</v>
      </c>
      <c r="M1716">
        <v>4</v>
      </c>
      <c r="N1716" t="s">
        <v>80</v>
      </c>
      <c r="O1716" t="s">
        <v>36</v>
      </c>
      <c r="P1716" t="s">
        <v>63</v>
      </c>
      <c r="Q1716">
        <v>4783.6400000000003</v>
      </c>
      <c r="R1716">
        <v>1248.8499999999999</v>
      </c>
      <c r="S1716">
        <v>1.4</v>
      </c>
      <c r="T1716" t="s">
        <v>54</v>
      </c>
      <c r="U1716" t="s">
        <v>87</v>
      </c>
      <c r="V1716" t="s">
        <v>55</v>
      </c>
      <c r="W1716" t="s">
        <v>101</v>
      </c>
      <c r="X1716" t="s">
        <v>42</v>
      </c>
      <c r="Y1716" t="s">
        <v>4089</v>
      </c>
      <c r="Z1716" t="s">
        <v>84</v>
      </c>
      <c r="AA1716" s="9">
        <f>Table1[[#This Row],[Date]]</f>
        <v>46641</v>
      </c>
    </row>
    <row r="1717" spans="1:27" x14ac:dyDescent="0.25">
      <c r="A1717" t="s">
        <v>3517</v>
      </c>
      <c r="B1717" s="1">
        <v>46642</v>
      </c>
      <c r="C1717" t="s">
        <v>45</v>
      </c>
      <c r="D1717" t="s">
        <v>3518</v>
      </c>
      <c r="E1717" t="s">
        <v>47</v>
      </c>
      <c r="F1717">
        <v>26</v>
      </c>
      <c r="G1717" t="s">
        <v>30</v>
      </c>
      <c r="H1717" t="s">
        <v>79</v>
      </c>
      <c r="I1717" t="s">
        <v>49</v>
      </c>
      <c r="J1717" t="s">
        <v>33</v>
      </c>
      <c r="K1717" t="s">
        <v>34</v>
      </c>
      <c r="L1717">
        <v>12</v>
      </c>
      <c r="M1717">
        <v>4</v>
      </c>
      <c r="N1717" t="s">
        <v>80</v>
      </c>
      <c r="O1717" t="s">
        <v>36</v>
      </c>
      <c r="P1717" t="s">
        <v>37</v>
      </c>
      <c r="Q1717">
        <v>47780</v>
      </c>
      <c r="R1717">
        <v>2325.44</v>
      </c>
      <c r="S1717">
        <v>3.8</v>
      </c>
      <c r="T1717" t="s">
        <v>92</v>
      </c>
      <c r="U1717" t="s">
        <v>87</v>
      </c>
      <c r="V1717" t="s">
        <v>55</v>
      </c>
      <c r="W1717" t="s">
        <v>41</v>
      </c>
      <c r="X1717" t="s">
        <v>42</v>
      </c>
      <c r="Y1717" t="s">
        <v>43</v>
      </c>
      <c r="Z1717" t="s">
        <v>84</v>
      </c>
      <c r="AA1717" s="9">
        <f>Table1[[#This Row],[Date]]</f>
        <v>46642</v>
      </c>
    </row>
    <row r="1718" spans="1:27" x14ac:dyDescent="0.25">
      <c r="A1718" t="s">
        <v>3519</v>
      </c>
      <c r="B1718" s="1">
        <v>46643</v>
      </c>
      <c r="C1718" t="s">
        <v>45</v>
      </c>
      <c r="D1718" t="s">
        <v>3520</v>
      </c>
      <c r="E1718" t="s">
        <v>91</v>
      </c>
      <c r="F1718">
        <v>69</v>
      </c>
      <c r="G1718" t="s">
        <v>30</v>
      </c>
      <c r="H1718" t="s">
        <v>4088</v>
      </c>
      <c r="I1718" t="s">
        <v>49</v>
      </c>
      <c r="J1718" t="s">
        <v>33</v>
      </c>
      <c r="K1718" t="s">
        <v>118</v>
      </c>
      <c r="L1718">
        <v>3</v>
      </c>
      <c r="M1718">
        <v>1</v>
      </c>
      <c r="N1718" t="s">
        <v>35</v>
      </c>
      <c r="O1718" t="s">
        <v>36</v>
      </c>
      <c r="P1718" t="s">
        <v>82</v>
      </c>
      <c r="Q1718">
        <v>34235.230000000003</v>
      </c>
      <c r="R1718">
        <v>2818.51</v>
      </c>
      <c r="S1718">
        <v>5</v>
      </c>
      <c r="T1718" t="s">
        <v>38</v>
      </c>
      <c r="U1718" t="s">
        <v>93</v>
      </c>
      <c r="V1718" t="s">
        <v>40</v>
      </c>
      <c r="W1718" t="s">
        <v>101</v>
      </c>
      <c r="X1718" t="s">
        <v>57</v>
      </c>
      <c r="Y1718" t="s">
        <v>66</v>
      </c>
      <c r="Z1718" t="s">
        <v>4089</v>
      </c>
      <c r="AA1718" s="9">
        <f>Table1[[#This Row],[Date]]</f>
        <v>46643</v>
      </c>
    </row>
    <row r="1719" spans="1:27" x14ac:dyDescent="0.25">
      <c r="A1719" t="s">
        <v>3521</v>
      </c>
      <c r="B1719" s="1">
        <v>46644</v>
      </c>
      <c r="C1719" t="s">
        <v>27</v>
      </c>
      <c r="D1719" t="s">
        <v>3522</v>
      </c>
      <c r="E1719" t="s">
        <v>69</v>
      </c>
      <c r="F1719">
        <v>27</v>
      </c>
      <c r="G1719" t="s">
        <v>70</v>
      </c>
      <c r="H1719" t="s">
        <v>4088</v>
      </c>
      <c r="I1719" t="s">
        <v>49</v>
      </c>
      <c r="J1719" t="s">
        <v>33</v>
      </c>
      <c r="K1719" t="s">
        <v>118</v>
      </c>
      <c r="L1719">
        <v>9</v>
      </c>
      <c r="M1719">
        <v>5</v>
      </c>
      <c r="N1719" t="s">
        <v>35</v>
      </c>
      <c r="O1719" t="s">
        <v>73</v>
      </c>
      <c r="P1719" t="s">
        <v>37</v>
      </c>
      <c r="Q1719">
        <v>47259.39</v>
      </c>
      <c r="R1719">
        <v>4999.3599999999997</v>
      </c>
      <c r="S1719">
        <v>3.9</v>
      </c>
      <c r="T1719" t="s">
        <v>97</v>
      </c>
      <c r="U1719" t="s">
        <v>39</v>
      </c>
      <c r="V1719" t="s">
        <v>55</v>
      </c>
      <c r="W1719" t="s">
        <v>56</v>
      </c>
      <c r="X1719" t="s">
        <v>57</v>
      </c>
      <c r="Y1719" t="s">
        <v>75</v>
      </c>
      <c r="Z1719" t="s">
        <v>94</v>
      </c>
      <c r="AA1719" s="9">
        <f>Table1[[#This Row],[Date]]</f>
        <v>46644</v>
      </c>
    </row>
    <row r="1720" spans="1:27" x14ac:dyDescent="0.25">
      <c r="A1720" t="s">
        <v>3523</v>
      </c>
      <c r="B1720" s="1">
        <v>46645</v>
      </c>
      <c r="C1720" t="s">
        <v>103</v>
      </c>
      <c r="D1720" t="s">
        <v>3524</v>
      </c>
      <c r="E1720" t="s">
        <v>69</v>
      </c>
      <c r="F1720">
        <v>61</v>
      </c>
      <c r="G1720" t="s">
        <v>30</v>
      </c>
      <c r="H1720" t="s">
        <v>31</v>
      </c>
      <c r="I1720" t="s">
        <v>32</v>
      </c>
      <c r="J1720" t="s">
        <v>33</v>
      </c>
      <c r="K1720" t="s">
        <v>100</v>
      </c>
      <c r="L1720">
        <v>10</v>
      </c>
      <c r="M1720">
        <v>2</v>
      </c>
      <c r="N1720" t="s">
        <v>35</v>
      </c>
      <c r="O1720" t="s">
        <v>73</v>
      </c>
      <c r="P1720" t="s">
        <v>53</v>
      </c>
      <c r="Q1720">
        <v>12384.01</v>
      </c>
      <c r="R1720">
        <v>3220.89</v>
      </c>
      <c r="S1720">
        <v>1.1000000000000001</v>
      </c>
      <c r="T1720" t="s">
        <v>54</v>
      </c>
      <c r="U1720" t="s">
        <v>87</v>
      </c>
      <c r="V1720" t="s">
        <v>74</v>
      </c>
      <c r="W1720" t="s">
        <v>41</v>
      </c>
      <c r="X1720" t="s">
        <v>57</v>
      </c>
      <c r="Y1720" t="s">
        <v>43</v>
      </c>
      <c r="Z1720" t="s">
        <v>94</v>
      </c>
      <c r="AA1720" s="9">
        <f>Table1[[#This Row],[Date]]</f>
        <v>46645</v>
      </c>
    </row>
    <row r="1721" spans="1:27" x14ac:dyDescent="0.25">
      <c r="A1721" t="s">
        <v>3525</v>
      </c>
      <c r="B1721" s="1">
        <v>46646</v>
      </c>
      <c r="C1721" t="s">
        <v>59</v>
      </c>
      <c r="D1721" t="s">
        <v>3526</v>
      </c>
      <c r="E1721" t="s">
        <v>29</v>
      </c>
      <c r="F1721">
        <v>48</v>
      </c>
      <c r="G1721" t="s">
        <v>30</v>
      </c>
      <c r="H1721" t="s">
        <v>4088</v>
      </c>
      <c r="I1721" t="s">
        <v>49</v>
      </c>
      <c r="J1721" t="s">
        <v>33</v>
      </c>
      <c r="K1721" t="s">
        <v>118</v>
      </c>
      <c r="L1721">
        <v>8</v>
      </c>
      <c r="M1721">
        <v>1</v>
      </c>
      <c r="N1721" t="s">
        <v>80</v>
      </c>
      <c r="O1721" t="s">
        <v>81</v>
      </c>
      <c r="P1721" t="s">
        <v>53</v>
      </c>
      <c r="Q1721">
        <v>4912.8900000000003</v>
      </c>
      <c r="R1721">
        <v>3471.32</v>
      </c>
      <c r="S1721">
        <v>3</v>
      </c>
      <c r="T1721" t="s">
        <v>64</v>
      </c>
      <c r="U1721" t="s">
        <v>93</v>
      </c>
      <c r="V1721" t="s">
        <v>40</v>
      </c>
      <c r="W1721" t="s">
        <v>41</v>
      </c>
      <c r="X1721" t="s">
        <v>42</v>
      </c>
      <c r="Y1721" t="s">
        <v>113</v>
      </c>
      <c r="Z1721" t="s">
        <v>88</v>
      </c>
      <c r="AA1721" s="9">
        <f>Table1[[#This Row],[Date]]</f>
        <v>46646</v>
      </c>
    </row>
    <row r="1722" spans="1:27" x14ac:dyDescent="0.25">
      <c r="A1722" t="s">
        <v>3527</v>
      </c>
      <c r="B1722" s="1">
        <v>46647</v>
      </c>
      <c r="C1722" t="s">
        <v>103</v>
      </c>
      <c r="D1722" t="s">
        <v>3528</v>
      </c>
      <c r="E1722" t="s">
        <v>47</v>
      </c>
      <c r="F1722">
        <v>40</v>
      </c>
      <c r="G1722" t="s">
        <v>70</v>
      </c>
      <c r="H1722" t="s">
        <v>4087</v>
      </c>
      <c r="I1722" t="s">
        <v>32</v>
      </c>
      <c r="J1722" t="s">
        <v>33</v>
      </c>
      <c r="K1722" t="s">
        <v>71</v>
      </c>
      <c r="L1722">
        <v>5</v>
      </c>
      <c r="M1722">
        <v>1</v>
      </c>
      <c r="N1722" t="s">
        <v>51</v>
      </c>
      <c r="O1722" t="s">
        <v>36</v>
      </c>
      <c r="P1722" t="s">
        <v>82</v>
      </c>
      <c r="Q1722">
        <v>25945.87</v>
      </c>
      <c r="R1722">
        <v>2457.27</v>
      </c>
      <c r="S1722">
        <v>3.5</v>
      </c>
      <c r="T1722" t="s">
        <v>92</v>
      </c>
      <c r="U1722" t="s">
        <v>93</v>
      </c>
      <c r="V1722" t="s">
        <v>40</v>
      </c>
      <c r="W1722" t="s">
        <v>56</v>
      </c>
      <c r="X1722" t="s">
        <v>42</v>
      </c>
      <c r="Y1722" t="s">
        <v>4089</v>
      </c>
      <c r="Z1722" t="s">
        <v>94</v>
      </c>
      <c r="AA1722" s="9">
        <f>Table1[[#This Row],[Date]]</f>
        <v>46647</v>
      </c>
    </row>
    <row r="1723" spans="1:27" x14ac:dyDescent="0.25">
      <c r="A1723" t="s">
        <v>3529</v>
      </c>
      <c r="B1723" s="1">
        <v>46648</v>
      </c>
      <c r="C1723" t="s">
        <v>27</v>
      </c>
      <c r="D1723" t="s">
        <v>3530</v>
      </c>
      <c r="E1723" t="s">
        <v>47</v>
      </c>
      <c r="F1723">
        <v>69</v>
      </c>
      <c r="G1723" t="s">
        <v>62</v>
      </c>
      <c r="H1723" t="s">
        <v>4088</v>
      </c>
      <c r="I1723" t="s">
        <v>49</v>
      </c>
      <c r="J1723" t="s">
        <v>33</v>
      </c>
      <c r="K1723" t="s">
        <v>118</v>
      </c>
      <c r="L1723">
        <v>14</v>
      </c>
      <c r="M1723">
        <v>2</v>
      </c>
      <c r="N1723" t="s">
        <v>51</v>
      </c>
      <c r="O1723" t="s">
        <v>81</v>
      </c>
      <c r="P1723" t="s">
        <v>53</v>
      </c>
      <c r="Q1723">
        <v>24179.3</v>
      </c>
      <c r="R1723">
        <v>1772.45</v>
      </c>
      <c r="S1723">
        <v>3.8</v>
      </c>
      <c r="T1723" t="s">
        <v>92</v>
      </c>
      <c r="U1723" t="s">
        <v>87</v>
      </c>
      <c r="V1723" t="s">
        <v>55</v>
      </c>
      <c r="W1723" t="s">
        <v>41</v>
      </c>
      <c r="X1723" t="s">
        <v>57</v>
      </c>
      <c r="Y1723" t="s">
        <v>4089</v>
      </c>
      <c r="Z1723" t="s">
        <v>84</v>
      </c>
      <c r="AA1723" s="9">
        <f>Table1[[#This Row],[Date]]</f>
        <v>46648</v>
      </c>
    </row>
    <row r="1724" spans="1:27" x14ac:dyDescent="0.25">
      <c r="A1724" t="s">
        <v>3531</v>
      </c>
      <c r="B1724" s="1">
        <v>46649</v>
      </c>
      <c r="C1724" t="s">
        <v>27</v>
      </c>
      <c r="D1724" t="s">
        <v>3532</v>
      </c>
      <c r="E1724" t="s">
        <v>69</v>
      </c>
      <c r="F1724">
        <v>47</v>
      </c>
      <c r="G1724" t="s">
        <v>62</v>
      </c>
      <c r="H1724" t="s">
        <v>48</v>
      </c>
      <c r="I1724" t="s">
        <v>49</v>
      </c>
      <c r="J1724" t="s">
        <v>33</v>
      </c>
      <c r="K1724" t="s">
        <v>50</v>
      </c>
      <c r="L1724">
        <v>14</v>
      </c>
      <c r="M1724">
        <v>2</v>
      </c>
      <c r="N1724" t="s">
        <v>80</v>
      </c>
      <c r="O1724" t="s">
        <v>73</v>
      </c>
      <c r="P1724" t="s">
        <v>37</v>
      </c>
      <c r="Q1724">
        <v>18580.14</v>
      </c>
      <c r="R1724">
        <v>4064.76</v>
      </c>
      <c r="S1724">
        <v>3.9</v>
      </c>
      <c r="T1724" t="s">
        <v>97</v>
      </c>
      <c r="U1724" t="s">
        <v>39</v>
      </c>
      <c r="V1724" t="s">
        <v>74</v>
      </c>
      <c r="W1724" t="s">
        <v>101</v>
      </c>
      <c r="X1724" t="s">
        <v>57</v>
      </c>
      <c r="Y1724" t="s">
        <v>43</v>
      </c>
      <c r="Z1724" t="s">
        <v>76</v>
      </c>
      <c r="AA1724" s="9">
        <f>Table1[[#This Row],[Date]]</f>
        <v>46649</v>
      </c>
    </row>
    <row r="1725" spans="1:27" x14ac:dyDescent="0.25">
      <c r="A1725" t="s">
        <v>3533</v>
      </c>
      <c r="B1725" s="1">
        <v>46650</v>
      </c>
      <c r="C1725" t="s">
        <v>103</v>
      </c>
      <c r="D1725" t="s">
        <v>3534</v>
      </c>
      <c r="E1725" t="s">
        <v>61</v>
      </c>
      <c r="F1725">
        <v>50</v>
      </c>
      <c r="G1725" t="s">
        <v>70</v>
      </c>
      <c r="H1725" t="s">
        <v>4087</v>
      </c>
      <c r="I1725" t="s">
        <v>32</v>
      </c>
      <c r="J1725" t="s">
        <v>33</v>
      </c>
      <c r="K1725" t="s">
        <v>71</v>
      </c>
      <c r="L1725">
        <v>2</v>
      </c>
      <c r="M1725">
        <v>1</v>
      </c>
      <c r="N1725" t="s">
        <v>51</v>
      </c>
      <c r="O1725" t="s">
        <v>36</v>
      </c>
      <c r="P1725" t="s">
        <v>53</v>
      </c>
      <c r="Q1725">
        <v>48009.85</v>
      </c>
      <c r="R1725">
        <v>2474.66</v>
      </c>
      <c r="S1725">
        <v>3.2</v>
      </c>
      <c r="T1725" t="s">
        <v>64</v>
      </c>
      <c r="U1725" t="s">
        <v>65</v>
      </c>
      <c r="V1725" t="s">
        <v>40</v>
      </c>
      <c r="W1725" t="s">
        <v>56</v>
      </c>
      <c r="X1725" t="s">
        <v>57</v>
      </c>
      <c r="Y1725" t="s">
        <v>4089</v>
      </c>
      <c r="Z1725" t="s">
        <v>4089</v>
      </c>
      <c r="AA1725" s="9">
        <f>Table1[[#This Row],[Date]]</f>
        <v>46650</v>
      </c>
    </row>
    <row r="1726" spans="1:27" x14ac:dyDescent="0.25">
      <c r="A1726" t="s">
        <v>3535</v>
      </c>
      <c r="B1726" s="1">
        <v>46651</v>
      </c>
      <c r="C1726" t="s">
        <v>103</v>
      </c>
      <c r="D1726" t="s">
        <v>3536</v>
      </c>
      <c r="E1726" t="s">
        <v>91</v>
      </c>
      <c r="F1726">
        <v>69</v>
      </c>
      <c r="G1726" t="s">
        <v>62</v>
      </c>
      <c r="H1726" t="s">
        <v>79</v>
      </c>
      <c r="I1726" t="s">
        <v>49</v>
      </c>
      <c r="J1726" t="s">
        <v>33</v>
      </c>
      <c r="K1726" t="s">
        <v>34</v>
      </c>
      <c r="L1726">
        <v>5</v>
      </c>
      <c r="M1726">
        <v>4</v>
      </c>
      <c r="N1726" t="s">
        <v>80</v>
      </c>
      <c r="O1726" t="s">
        <v>81</v>
      </c>
      <c r="P1726" t="s">
        <v>37</v>
      </c>
      <c r="Q1726">
        <v>41661.440000000002</v>
      </c>
      <c r="R1726">
        <v>4973.45</v>
      </c>
      <c r="S1726">
        <v>1.9</v>
      </c>
      <c r="T1726" t="s">
        <v>54</v>
      </c>
      <c r="U1726" t="s">
        <v>93</v>
      </c>
      <c r="V1726" t="s">
        <v>40</v>
      </c>
      <c r="W1726" t="s">
        <v>41</v>
      </c>
      <c r="X1726" t="s">
        <v>42</v>
      </c>
      <c r="Y1726" t="s">
        <v>4089</v>
      </c>
      <c r="Z1726" t="s">
        <v>84</v>
      </c>
      <c r="AA1726" s="9">
        <f>Table1[[#This Row],[Date]]</f>
        <v>46651</v>
      </c>
    </row>
    <row r="1727" spans="1:27" x14ac:dyDescent="0.25">
      <c r="A1727" t="s">
        <v>3537</v>
      </c>
      <c r="B1727" s="1">
        <v>46652</v>
      </c>
      <c r="C1727" t="s">
        <v>103</v>
      </c>
      <c r="D1727" t="s">
        <v>3538</v>
      </c>
      <c r="E1727" t="s">
        <v>61</v>
      </c>
      <c r="F1727">
        <v>26</v>
      </c>
      <c r="G1727" t="s">
        <v>70</v>
      </c>
      <c r="H1727" t="s">
        <v>79</v>
      </c>
      <c r="I1727" t="s">
        <v>49</v>
      </c>
      <c r="J1727" t="s">
        <v>33</v>
      </c>
      <c r="K1727" t="s">
        <v>34</v>
      </c>
      <c r="L1727">
        <v>5</v>
      </c>
      <c r="M1727">
        <v>3</v>
      </c>
      <c r="N1727" t="s">
        <v>80</v>
      </c>
      <c r="O1727" t="s">
        <v>36</v>
      </c>
      <c r="P1727" t="s">
        <v>37</v>
      </c>
      <c r="Q1727">
        <v>34094.36</v>
      </c>
      <c r="R1727">
        <v>2285.6</v>
      </c>
      <c r="S1727">
        <v>4.8</v>
      </c>
      <c r="T1727" t="s">
        <v>38</v>
      </c>
      <c r="U1727" t="s">
        <v>65</v>
      </c>
      <c r="V1727" t="s">
        <v>55</v>
      </c>
      <c r="W1727" t="s">
        <v>56</v>
      </c>
      <c r="X1727" t="s">
        <v>57</v>
      </c>
      <c r="Y1727" t="s">
        <v>75</v>
      </c>
      <c r="Z1727" t="s">
        <v>4089</v>
      </c>
      <c r="AA1727" s="9">
        <f>Table1[[#This Row],[Date]]</f>
        <v>46652</v>
      </c>
    </row>
    <row r="1728" spans="1:27" x14ac:dyDescent="0.25">
      <c r="A1728" t="s">
        <v>3539</v>
      </c>
      <c r="B1728" s="1">
        <v>46653</v>
      </c>
      <c r="C1728" t="s">
        <v>45</v>
      </c>
      <c r="D1728" t="s">
        <v>3540</v>
      </c>
      <c r="E1728" t="s">
        <v>61</v>
      </c>
      <c r="F1728">
        <v>64</v>
      </c>
      <c r="G1728" t="s">
        <v>30</v>
      </c>
      <c r="H1728" t="s">
        <v>31</v>
      </c>
      <c r="I1728" t="s">
        <v>32</v>
      </c>
      <c r="J1728" t="s">
        <v>33</v>
      </c>
      <c r="K1728" t="s">
        <v>100</v>
      </c>
      <c r="L1728">
        <v>9</v>
      </c>
      <c r="M1728">
        <v>3</v>
      </c>
      <c r="N1728" t="s">
        <v>51</v>
      </c>
      <c r="O1728" t="s">
        <v>36</v>
      </c>
      <c r="P1728" t="s">
        <v>53</v>
      </c>
      <c r="Q1728">
        <v>10654.34</v>
      </c>
      <c r="R1728">
        <v>340</v>
      </c>
      <c r="S1728">
        <v>3.8</v>
      </c>
      <c r="T1728" t="s">
        <v>97</v>
      </c>
      <c r="U1728" t="s">
        <v>93</v>
      </c>
      <c r="V1728" t="s">
        <v>55</v>
      </c>
      <c r="W1728" t="s">
        <v>41</v>
      </c>
      <c r="X1728" t="s">
        <v>42</v>
      </c>
      <c r="Y1728" t="s">
        <v>4089</v>
      </c>
      <c r="Z1728" t="s">
        <v>94</v>
      </c>
      <c r="AA1728" s="9">
        <f>Table1[[#This Row],[Date]]</f>
        <v>46653</v>
      </c>
    </row>
    <row r="1729" spans="1:27" x14ac:dyDescent="0.25">
      <c r="A1729" t="s">
        <v>3541</v>
      </c>
      <c r="B1729" s="1">
        <v>46654</v>
      </c>
      <c r="C1729" t="s">
        <v>59</v>
      </c>
      <c r="D1729" t="s">
        <v>3542</v>
      </c>
      <c r="E1729" t="s">
        <v>69</v>
      </c>
      <c r="F1729">
        <v>18</v>
      </c>
      <c r="G1729" t="s">
        <v>30</v>
      </c>
      <c r="H1729" t="s">
        <v>31</v>
      </c>
      <c r="I1729" t="s">
        <v>32</v>
      </c>
      <c r="J1729" t="s">
        <v>33</v>
      </c>
      <c r="K1729" t="s">
        <v>100</v>
      </c>
      <c r="L1729">
        <v>5</v>
      </c>
      <c r="M1729">
        <v>1</v>
      </c>
      <c r="N1729" t="s">
        <v>72</v>
      </c>
      <c r="O1729" t="s">
        <v>52</v>
      </c>
      <c r="P1729" t="s">
        <v>82</v>
      </c>
      <c r="Q1729">
        <v>37513.199999999997</v>
      </c>
      <c r="R1729">
        <v>3412.89</v>
      </c>
      <c r="S1729">
        <v>1.9</v>
      </c>
      <c r="T1729" t="s">
        <v>54</v>
      </c>
      <c r="U1729" t="s">
        <v>39</v>
      </c>
      <c r="V1729" t="s">
        <v>74</v>
      </c>
      <c r="W1729" t="s">
        <v>101</v>
      </c>
      <c r="X1729" t="s">
        <v>57</v>
      </c>
      <c r="Y1729" t="s">
        <v>4089</v>
      </c>
      <c r="Z1729" t="s">
        <v>4089</v>
      </c>
      <c r="AA1729" s="9">
        <f>Table1[[#This Row],[Date]]</f>
        <v>46654</v>
      </c>
    </row>
    <row r="1730" spans="1:27" x14ac:dyDescent="0.25">
      <c r="A1730" t="s">
        <v>3543</v>
      </c>
      <c r="B1730" s="1">
        <v>46655</v>
      </c>
      <c r="C1730" t="s">
        <v>103</v>
      </c>
      <c r="D1730" t="s">
        <v>3544</v>
      </c>
      <c r="E1730" t="s">
        <v>69</v>
      </c>
      <c r="F1730">
        <v>61</v>
      </c>
      <c r="G1730" t="s">
        <v>62</v>
      </c>
      <c r="H1730" t="s">
        <v>48</v>
      </c>
      <c r="I1730" t="s">
        <v>49</v>
      </c>
      <c r="J1730" t="s">
        <v>33</v>
      </c>
      <c r="K1730" t="s">
        <v>50</v>
      </c>
      <c r="L1730">
        <v>5</v>
      </c>
      <c r="M1730">
        <v>4</v>
      </c>
      <c r="N1730" t="s">
        <v>72</v>
      </c>
      <c r="O1730" t="s">
        <v>81</v>
      </c>
      <c r="P1730" t="s">
        <v>63</v>
      </c>
      <c r="Q1730">
        <v>37169.589999999997</v>
      </c>
      <c r="R1730">
        <v>233.21</v>
      </c>
      <c r="S1730">
        <v>2.2999999999999998</v>
      </c>
      <c r="T1730" t="s">
        <v>97</v>
      </c>
      <c r="U1730" t="s">
        <v>65</v>
      </c>
      <c r="V1730" t="s">
        <v>74</v>
      </c>
      <c r="W1730" t="s">
        <v>56</v>
      </c>
      <c r="X1730" t="s">
        <v>57</v>
      </c>
      <c r="Y1730" t="s">
        <v>75</v>
      </c>
      <c r="Z1730" t="s">
        <v>84</v>
      </c>
      <c r="AA1730" s="9">
        <f>Table1[[#This Row],[Date]]</f>
        <v>46655</v>
      </c>
    </row>
    <row r="1731" spans="1:27" x14ac:dyDescent="0.25">
      <c r="A1731" t="s">
        <v>3545</v>
      </c>
      <c r="B1731" s="1">
        <v>46656</v>
      </c>
      <c r="C1731" t="s">
        <v>103</v>
      </c>
      <c r="D1731" t="s">
        <v>3546</v>
      </c>
      <c r="E1731" t="s">
        <v>69</v>
      </c>
      <c r="F1731">
        <v>52</v>
      </c>
      <c r="G1731" t="s">
        <v>30</v>
      </c>
      <c r="H1731" t="s">
        <v>79</v>
      </c>
      <c r="I1731" t="s">
        <v>49</v>
      </c>
      <c r="J1731" t="s">
        <v>33</v>
      </c>
      <c r="K1731" t="s">
        <v>34</v>
      </c>
      <c r="L1731">
        <v>14</v>
      </c>
      <c r="M1731">
        <v>2</v>
      </c>
      <c r="N1731" t="s">
        <v>35</v>
      </c>
      <c r="O1731" t="s">
        <v>73</v>
      </c>
      <c r="P1731" t="s">
        <v>82</v>
      </c>
      <c r="Q1731">
        <v>22978.2</v>
      </c>
      <c r="R1731">
        <v>1252.51</v>
      </c>
      <c r="S1731">
        <v>4.7</v>
      </c>
      <c r="T1731" t="s">
        <v>38</v>
      </c>
      <c r="U1731" t="s">
        <v>87</v>
      </c>
      <c r="V1731" t="s">
        <v>55</v>
      </c>
      <c r="W1731" t="s">
        <v>41</v>
      </c>
      <c r="X1731" t="s">
        <v>42</v>
      </c>
      <c r="Y1731" t="s">
        <v>4089</v>
      </c>
      <c r="Z1731" t="s">
        <v>76</v>
      </c>
      <c r="AA1731" s="9">
        <f>Table1[[#This Row],[Date]]</f>
        <v>46656</v>
      </c>
    </row>
    <row r="1732" spans="1:27" x14ac:dyDescent="0.25">
      <c r="A1732" t="s">
        <v>3547</v>
      </c>
      <c r="B1732" s="1">
        <v>46657</v>
      </c>
      <c r="C1732" t="s">
        <v>103</v>
      </c>
      <c r="D1732" t="s">
        <v>3548</v>
      </c>
      <c r="E1732" t="s">
        <v>29</v>
      </c>
      <c r="F1732">
        <v>28</v>
      </c>
      <c r="G1732" t="s">
        <v>62</v>
      </c>
      <c r="H1732" t="s">
        <v>79</v>
      </c>
      <c r="I1732" t="s">
        <v>49</v>
      </c>
      <c r="J1732" t="s">
        <v>33</v>
      </c>
      <c r="K1732" t="s">
        <v>34</v>
      </c>
      <c r="L1732">
        <v>3</v>
      </c>
      <c r="M1732">
        <v>1</v>
      </c>
      <c r="N1732" t="s">
        <v>51</v>
      </c>
      <c r="O1732" t="s">
        <v>81</v>
      </c>
      <c r="P1732" t="s">
        <v>63</v>
      </c>
      <c r="Q1732">
        <v>46464.94</v>
      </c>
      <c r="R1732">
        <v>1768.69</v>
      </c>
      <c r="S1732">
        <v>4.5</v>
      </c>
      <c r="T1732" t="s">
        <v>38</v>
      </c>
      <c r="U1732" t="s">
        <v>93</v>
      </c>
      <c r="V1732" t="s">
        <v>74</v>
      </c>
      <c r="W1732" t="s">
        <v>101</v>
      </c>
      <c r="X1732" t="s">
        <v>42</v>
      </c>
      <c r="Y1732" t="s">
        <v>75</v>
      </c>
      <c r="Z1732" t="s">
        <v>84</v>
      </c>
      <c r="AA1732" s="9">
        <f>Table1[[#This Row],[Date]]</f>
        <v>46657</v>
      </c>
    </row>
    <row r="1733" spans="1:27" x14ac:dyDescent="0.25">
      <c r="A1733" t="s">
        <v>3549</v>
      </c>
      <c r="B1733" s="1">
        <v>46658</v>
      </c>
      <c r="C1733" t="s">
        <v>27</v>
      </c>
      <c r="D1733" t="s">
        <v>3550</v>
      </c>
      <c r="E1733" t="s">
        <v>61</v>
      </c>
      <c r="F1733">
        <v>51</v>
      </c>
      <c r="G1733" t="s">
        <v>62</v>
      </c>
      <c r="H1733" t="s">
        <v>79</v>
      </c>
      <c r="I1733" t="s">
        <v>49</v>
      </c>
      <c r="J1733" t="s">
        <v>33</v>
      </c>
      <c r="K1733" t="s">
        <v>34</v>
      </c>
      <c r="L1733">
        <v>13</v>
      </c>
      <c r="M1733">
        <v>5</v>
      </c>
      <c r="N1733" t="s">
        <v>35</v>
      </c>
      <c r="O1733" t="s">
        <v>81</v>
      </c>
      <c r="P1733" t="s">
        <v>82</v>
      </c>
      <c r="Q1733">
        <v>10847.96</v>
      </c>
      <c r="R1733">
        <v>3697.42</v>
      </c>
      <c r="S1733">
        <v>2.6</v>
      </c>
      <c r="T1733" t="s">
        <v>97</v>
      </c>
      <c r="U1733" t="s">
        <v>87</v>
      </c>
      <c r="V1733" t="s">
        <v>83</v>
      </c>
      <c r="W1733" t="s">
        <v>101</v>
      </c>
      <c r="X1733" t="s">
        <v>42</v>
      </c>
      <c r="Y1733" t="s">
        <v>113</v>
      </c>
      <c r="Z1733" t="s">
        <v>88</v>
      </c>
      <c r="AA1733" s="9">
        <f>Table1[[#This Row],[Date]]</f>
        <v>46658</v>
      </c>
    </row>
    <row r="1734" spans="1:27" x14ac:dyDescent="0.25">
      <c r="A1734" t="s">
        <v>3551</v>
      </c>
      <c r="B1734" s="1">
        <v>46659</v>
      </c>
      <c r="C1734" t="s">
        <v>27</v>
      </c>
      <c r="D1734" t="s">
        <v>3552</v>
      </c>
      <c r="E1734" t="s">
        <v>47</v>
      </c>
      <c r="F1734">
        <v>33</v>
      </c>
      <c r="G1734" t="s">
        <v>30</v>
      </c>
      <c r="H1734" t="s">
        <v>79</v>
      </c>
      <c r="I1734" t="s">
        <v>49</v>
      </c>
      <c r="J1734" t="s">
        <v>33</v>
      </c>
      <c r="K1734" t="s">
        <v>34</v>
      </c>
      <c r="L1734">
        <v>11</v>
      </c>
      <c r="M1734">
        <v>4</v>
      </c>
      <c r="N1734" t="s">
        <v>80</v>
      </c>
      <c r="O1734" t="s">
        <v>81</v>
      </c>
      <c r="P1734" t="s">
        <v>37</v>
      </c>
      <c r="Q1734">
        <v>15564.87</v>
      </c>
      <c r="R1734">
        <v>2471.1799999999998</v>
      </c>
      <c r="S1734">
        <v>1.2</v>
      </c>
      <c r="T1734" t="s">
        <v>54</v>
      </c>
      <c r="U1734" t="s">
        <v>87</v>
      </c>
      <c r="V1734" t="s">
        <v>83</v>
      </c>
      <c r="W1734" t="s">
        <v>101</v>
      </c>
      <c r="X1734" t="s">
        <v>57</v>
      </c>
      <c r="Y1734" t="s">
        <v>4089</v>
      </c>
      <c r="Z1734" t="s">
        <v>4089</v>
      </c>
      <c r="AA1734" s="9">
        <f>Table1[[#This Row],[Date]]</f>
        <v>46659</v>
      </c>
    </row>
    <row r="1735" spans="1:27" x14ac:dyDescent="0.25">
      <c r="A1735" t="s">
        <v>3553</v>
      </c>
      <c r="B1735" s="1">
        <v>46660</v>
      </c>
      <c r="C1735" t="s">
        <v>45</v>
      </c>
      <c r="D1735" t="s">
        <v>3554</v>
      </c>
      <c r="E1735" t="s">
        <v>91</v>
      </c>
      <c r="F1735">
        <v>26</v>
      </c>
      <c r="G1735" t="s">
        <v>30</v>
      </c>
      <c r="H1735" t="s">
        <v>4088</v>
      </c>
      <c r="I1735" t="s">
        <v>49</v>
      </c>
      <c r="J1735" t="s">
        <v>33</v>
      </c>
      <c r="K1735" t="s">
        <v>118</v>
      </c>
      <c r="L1735">
        <v>8</v>
      </c>
      <c r="M1735">
        <v>5</v>
      </c>
      <c r="N1735" t="s">
        <v>72</v>
      </c>
      <c r="O1735" t="s">
        <v>52</v>
      </c>
      <c r="P1735" t="s">
        <v>37</v>
      </c>
      <c r="Q1735">
        <v>5971.54</v>
      </c>
      <c r="R1735">
        <v>143.22999999999999</v>
      </c>
      <c r="S1735">
        <v>1.2</v>
      </c>
      <c r="T1735" t="s">
        <v>54</v>
      </c>
      <c r="U1735" t="s">
        <v>39</v>
      </c>
      <c r="V1735" t="s">
        <v>55</v>
      </c>
      <c r="W1735" t="s">
        <v>41</v>
      </c>
      <c r="X1735" t="s">
        <v>42</v>
      </c>
      <c r="Y1735" t="s">
        <v>43</v>
      </c>
      <c r="Z1735" t="s">
        <v>84</v>
      </c>
      <c r="AA1735" s="9">
        <f>Table1[[#This Row],[Date]]</f>
        <v>46660</v>
      </c>
    </row>
    <row r="1736" spans="1:27" x14ac:dyDescent="0.25">
      <c r="A1736" t="s">
        <v>3555</v>
      </c>
      <c r="B1736" s="1">
        <v>46661</v>
      </c>
      <c r="C1736" t="s">
        <v>59</v>
      </c>
      <c r="D1736" t="s">
        <v>3556</v>
      </c>
      <c r="E1736" t="s">
        <v>29</v>
      </c>
      <c r="F1736">
        <v>49</v>
      </c>
      <c r="G1736" t="s">
        <v>62</v>
      </c>
      <c r="H1736" t="s">
        <v>4087</v>
      </c>
      <c r="I1736" t="s">
        <v>32</v>
      </c>
      <c r="J1736" t="s">
        <v>33</v>
      </c>
      <c r="K1736" t="s">
        <v>71</v>
      </c>
      <c r="L1736">
        <v>5</v>
      </c>
      <c r="M1736">
        <v>5</v>
      </c>
      <c r="N1736" t="s">
        <v>51</v>
      </c>
      <c r="O1736" t="s">
        <v>36</v>
      </c>
      <c r="P1736" t="s">
        <v>53</v>
      </c>
      <c r="Q1736">
        <v>40386.199999999997</v>
      </c>
      <c r="R1736">
        <v>3084.25</v>
      </c>
      <c r="S1736">
        <v>2.1</v>
      </c>
      <c r="T1736" t="s">
        <v>97</v>
      </c>
      <c r="U1736" t="s">
        <v>87</v>
      </c>
      <c r="V1736" t="s">
        <v>40</v>
      </c>
      <c r="W1736" t="s">
        <v>41</v>
      </c>
      <c r="X1736" t="s">
        <v>57</v>
      </c>
      <c r="Y1736" t="s">
        <v>66</v>
      </c>
      <c r="Z1736" t="s">
        <v>94</v>
      </c>
      <c r="AA1736" s="9">
        <f>Table1[[#This Row],[Date]]</f>
        <v>46661</v>
      </c>
    </row>
    <row r="1737" spans="1:27" x14ac:dyDescent="0.25">
      <c r="A1737" t="s">
        <v>3557</v>
      </c>
      <c r="B1737" s="1">
        <v>46662</v>
      </c>
      <c r="C1737" t="s">
        <v>45</v>
      </c>
      <c r="D1737" t="s">
        <v>3558</v>
      </c>
      <c r="E1737" t="s">
        <v>47</v>
      </c>
      <c r="F1737">
        <v>32</v>
      </c>
      <c r="G1737" t="s">
        <v>30</v>
      </c>
      <c r="H1737" t="s">
        <v>4087</v>
      </c>
      <c r="I1737" t="s">
        <v>32</v>
      </c>
      <c r="J1737" t="s">
        <v>33</v>
      </c>
      <c r="K1737" t="s">
        <v>71</v>
      </c>
      <c r="L1737">
        <v>12</v>
      </c>
      <c r="M1737">
        <v>1</v>
      </c>
      <c r="N1737" t="s">
        <v>51</v>
      </c>
      <c r="O1737" t="s">
        <v>73</v>
      </c>
      <c r="P1737" t="s">
        <v>63</v>
      </c>
      <c r="Q1737">
        <v>32222.69</v>
      </c>
      <c r="R1737">
        <v>2057.1799999999998</v>
      </c>
      <c r="S1737">
        <v>3.5</v>
      </c>
      <c r="T1737" t="s">
        <v>92</v>
      </c>
      <c r="U1737" t="s">
        <v>93</v>
      </c>
      <c r="V1737" t="s">
        <v>55</v>
      </c>
      <c r="W1737" t="s">
        <v>101</v>
      </c>
      <c r="X1737" t="s">
        <v>42</v>
      </c>
      <c r="Y1737" t="s">
        <v>113</v>
      </c>
      <c r="Z1737" t="s">
        <v>94</v>
      </c>
      <c r="AA1737" s="9">
        <f>Table1[[#This Row],[Date]]</f>
        <v>46662</v>
      </c>
    </row>
    <row r="1738" spans="1:27" x14ac:dyDescent="0.25">
      <c r="A1738" t="s">
        <v>3559</v>
      </c>
      <c r="B1738" s="1">
        <v>46663</v>
      </c>
      <c r="C1738" t="s">
        <v>59</v>
      </c>
      <c r="D1738" t="s">
        <v>3560</v>
      </c>
      <c r="E1738" t="s">
        <v>61</v>
      </c>
      <c r="F1738">
        <v>29</v>
      </c>
      <c r="G1738" t="s">
        <v>70</v>
      </c>
      <c r="H1738" t="s">
        <v>48</v>
      </c>
      <c r="I1738" t="s">
        <v>49</v>
      </c>
      <c r="J1738" t="s">
        <v>33</v>
      </c>
      <c r="K1738" t="s">
        <v>50</v>
      </c>
      <c r="L1738">
        <v>7</v>
      </c>
      <c r="M1738">
        <v>4</v>
      </c>
      <c r="N1738" t="s">
        <v>51</v>
      </c>
      <c r="O1738" t="s">
        <v>52</v>
      </c>
      <c r="P1738" t="s">
        <v>63</v>
      </c>
      <c r="Q1738">
        <v>17802.189999999999</v>
      </c>
      <c r="R1738">
        <v>4609.17</v>
      </c>
      <c r="S1738">
        <v>3.3</v>
      </c>
      <c r="T1738" t="s">
        <v>64</v>
      </c>
      <c r="U1738" t="s">
        <v>87</v>
      </c>
      <c r="V1738" t="s">
        <v>55</v>
      </c>
      <c r="W1738" t="s">
        <v>101</v>
      </c>
      <c r="X1738" t="s">
        <v>57</v>
      </c>
      <c r="Y1738" t="s">
        <v>4089</v>
      </c>
      <c r="Z1738" t="s">
        <v>84</v>
      </c>
      <c r="AA1738" s="9">
        <f>Table1[[#This Row],[Date]]</f>
        <v>46663</v>
      </c>
    </row>
    <row r="1739" spans="1:27" x14ac:dyDescent="0.25">
      <c r="A1739" t="s">
        <v>3561</v>
      </c>
      <c r="B1739" s="1">
        <v>46664</v>
      </c>
      <c r="C1739" t="s">
        <v>27</v>
      </c>
      <c r="D1739" t="s">
        <v>3562</v>
      </c>
      <c r="E1739" t="s">
        <v>69</v>
      </c>
      <c r="F1739">
        <v>50</v>
      </c>
      <c r="G1739" t="s">
        <v>30</v>
      </c>
      <c r="H1739" t="s">
        <v>4088</v>
      </c>
      <c r="I1739" t="s">
        <v>49</v>
      </c>
      <c r="J1739" t="s">
        <v>33</v>
      </c>
      <c r="K1739" t="s">
        <v>118</v>
      </c>
      <c r="L1739">
        <v>4</v>
      </c>
      <c r="M1739">
        <v>5</v>
      </c>
      <c r="N1739" t="s">
        <v>72</v>
      </c>
      <c r="O1739" t="s">
        <v>73</v>
      </c>
      <c r="P1739" t="s">
        <v>53</v>
      </c>
      <c r="Q1739">
        <v>10699.24</v>
      </c>
      <c r="R1739">
        <v>2497.81</v>
      </c>
      <c r="S1739">
        <v>3.5</v>
      </c>
      <c r="T1739" t="s">
        <v>92</v>
      </c>
      <c r="U1739" t="s">
        <v>87</v>
      </c>
      <c r="V1739" t="s">
        <v>55</v>
      </c>
      <c r="W1739" t="s">
        <v>101</v>
      </c>
      <c r="X1739" t="s">
        <v>42</v>
      </c>
      <c r="Y1739" t="s">
        <v>43</v>
      </c>
      <c r="Z1739" t="s">
        <v>88</v>
      </c>
      <c r="AA1739" s="9">
        <f>Table1[[#This Row],[Date]]</f>
        <v>46664</v>
      </c>
    </row>
    <row r="1740" spans="1:27" x14ac:dyDescent="0.25">
      <c r="A1740" t="s">
        <v>3563</v>
      </c>
      <c r="B1740" s="1">
        <v>46665</v>
      </c>
      <c r="C1740" t="s">
        <v>27</v>
      </c>
      <c r="D1740" t="s">
        <v>3564</v>
      </c>
      <c r="E1740" t="s">
        <v>61</v>
      </c>
      <c r="F1740">
        <v>62</v>
      </c>
      <c r="G1740" t="s">
        <v>30</v>
      </c>
      <c r="H1740" t="s">
        <v>79</v>
      </c>
      <c r="I1740" t="s">
        <v>49</v>
      </c>
      <c r="J1740" t="s">
        <v>33</v>
      </c>
      <c r="K1740" t="s">
        <v>34</v>
      </c>
      <c r="L1740">
        <v>8</v>
      </c>
      <c r="M1740">
        <v>4</v>
      </c>
      <c r="N1740" t="s">
        <v>35</v>
      </c>
      <c r="O1740" t="s">
        <v>52</v>
      </c>
      <c r="P1740" t="s">
        <v>82</v>
      </c>
      <c r="Q1740">
        <v>4886.95</v>
      </c>
      <c r="R1740">
        <v>3544.88</v>
      </c>
      <c r="S1740">
        <v>3.9</v>
      </c>
      <c r="T1740" t="s">
        <v>92</v>
      </c>
      <c r="U1740" t="s">
        <v>93</v>
      </c>
      <c r="V1740" t="s">
        <v>40</v>
      </c>
      <c r="W1740" t="s">
        <v>101</v>
      </c>
      <c r="X1740" t="s">
        <v>42</v>
      </c>
      <c r="Y1740" t="s">
        <v>66</v>
      </c>
      <c r="Z1740" t="s">
        <v>4089</v>
      </c>
      <c r="AA1740" s="9">
        <f>Table1[[#This Row],[Date]]</f>
        <v>46665</v>
      </c>
    </row>
    <row r="1741" spans="1:27" x14ac:dyDescent="0.25">
      <c r="A1741" t="s">
        <v>3565</v>
      </c>
      <c r="B1741" s="1">
        <v>46666</v>
      </c>
      <c r="C1741" t="s">
        <v>27</v>
      </c>
      <c r="D1741" t="s">
        <v>3566</v>
      </c>
      <c r="E1741" t="s">
        <v>91</v>
      </c>
      <c r="F1741">
        <v>31</v>
      </c>
      <c r="G1741" t="s">
        <v>70</v>
      </c>
      <c r="H1741" t="s">
        <v>79</v>
      </c>
      <c r="I1741" t="s">
        <v>49</v>
      </c>
      <c r="J1741" t="s">
        <v>33</v>
      </c>
      <c r="K1741" t="s">
        <v>34</v>
      </c>
      <c r="L1741">
        <v>7</v>
      </c>
      <c r="M1741">
        <v>3</v>
      </c>
      <c r="N1741" t="s">
        <v>72</v>
      </c>
      <c r="O1741" t="s">
        <v>36</v>
      </c>
      <c r="P1741" t="s">
        <v>53</v>
      </c>
      <c r="Q1741">
        <v>10837.04</v>
      </c>
      <c r="R1741">
        <v>1094.3399999999999</v>
      </c>
      <c r="S1741">
        <v>1.1000000000000001</v>
      </c>
      <c r="T1741" t="s">
        <v>54</v>
      </c>
      <c r="U1741" t="s">
        <v>87</v>
      </c>
      <c r="V1741" t="s">
        <v>83</v>
      </c>
      <c r="W1741" t="s">
        <v>101</v>
      </c>
      <c r="X1741" t="s">
        <v>57</v>
      </c>
      <c r="Y1741" t="s">
        <v>75</v>
      </c>
      <c r="Z1741" t="s">
        <v>88</v>
      </c>
      <c r="AA1741" s="9">
        <f>Table1[[#This Row],[Date]]</f>
        <v>46666</v>
      </c>
    </row>
    <row r="1742" spans="1:27" x14ac:dyDescent="0.25">
      <c r="A1742" t="s">
        <v>3567</v>
      </c>
      <c r="B1742" s="1">
        <v>46667</v>
      </c>
      <c r="C1742" t="s">
        <v>45</v>
      </c>
      <c r="D1742" t="s">
        <v>3568</v>
      </c>
      <c r="E1742" t="s">
        <v>29</v>
      </c>
      <c r="F1742">
        <v>25</v>
      </c>
      <c r="G1742" t="s">
        <v>30</v>
      </c>
      <c r="H1742" t="s">
        <v>31</v>
      </c>
      <c r="I1742" t="s">
        <v>32</v>
      </c>
      <c r="J1742" t="s">
        <v>33</v>
      </c>
      <c r="K1742" t="s">
        <v>100</v>
      </c>
      <c r="L1742">
        <v>4</v>
      </c>
      <c r="M1742">
        <v>5</v>
      </c>
      <c r="N1742" t="s">
        <v>35</v>
      </c>
      <c r="O1742" t="s">
        <v>73</v>
      </c>
      <c r="P1742" t="s">
        <v>82</v>
      </c>
      <c r="Q1742">
        <v>24304.38</v>
      </c>
      <c r="R1742">
        <v>3804.87</v>
      </c>
      <c r="S1742">
        <v>1.4</v>
      </c>
      <c r="T1742" t="s">
        <v>54</v>
      </c>
      <c r="U1742" t="s">
        <v>39</v>
      </c>
      <c r="V1742" t="s">
        <v>74</v>
      </c>
      <c r="W1742" t="s">
        <v>41</v>
      </c>
      <c r="X1742" t="s">
        <v>42</v>
      </c>
      <c r="Y1742" t="s">
        <v>4089</v>
      </c>
      <c r="Z1742" t="s">
        <v>76</v>
      </c>
      <c r="AA1742" s="9">
        <f>Table1[[#This Row],[Date]]</f>
        <v>46667</v>
      </c>
    </row>
    <row r="1743" spans="1:27" x14ac:dyDescent="0.25">
      <c r="A1743" t="s">
        <v>3569</v>
      </c>
      <c r="B1743" s="1">
        <v>46668</v>
      </c>
      <c r="C1743" t="s">
        <v>103</v>
      </c>
      <c r="D1743" t="s">
        <v>3570</v>
      </c>
      <c r="E1743" t="s">
        <v>29</v>
      </c>
      <c r="F1743">
        <v>25</v>
      </c>
      <c r="G1743" t="s">
        <v>30</v>
      </c>
      <c r="H1743" t="s">
        <v>31</v>
      </c>
      <c r="I1743" t="s">
        <v>32</v>
      </c>
      <c r="J1743" t="s">
        <v>33</v>
      </c>
      <c r="K1743" t="s">
        <v>100</v>
      </c>
      <c r="L1743">
        <v>5</v>
      </c>
      <c r="M1743">
        <v>5</v>
      </c>
      <c r="N1743" t="s">
        <v>80</v>
      </c>
      <c r="O1743" t="s">
        <v>81</v>
      </c>
      <c r="P1743" t="s">
        <v>53</v>
      </c>
      <c r="Q1743">
        <v>14617.32</v>
      </c>
      <c r="R1743">
        <v>3604.78</v>
      </c>
      <c r="S1743">
        <v>2.4</v>
      </c>
      <c r="T1743" t="s">
        <v>64</v>
      </c>
      <c r="U1743" t="s">
        <v>93</v>
      </c>
      <c r="V1743" t="s">
        <v>83</v>
      </c>
      <c r="W1743" t="s">
        <v>56</v>
      </c>
      <c r="X1743" t="s">
        <v>57</v>
      </c>
      <c r="Y1743" t="s">
        <v>75</v>
      </c>
      <c r="Z1743" t="s">
        <v>84</v>
      </c>
      <c r="AA1743" s="9">
        <f>Table1[[#This Row],[Date]]</f>
        <v>46668</v>
      </c>
    </row>
    <row r="1744" spans="1:27" x14ac:dyDescent="0.25">
      <c r="A1744" t="s">
        <v>3571</v>
      </c>
      <c r="B1744" s="1">
        <v>46669</v>
      </c>
      <c r="C1744" t="s">
        <v>103</v>
      </c>
      <c r="D1744" t="s">
        <v>3572</v>
      </c>
      <c r="E1744" t="s">
        <v>91</v>
      </c>
      <c r="F1744">
        <v>44</v>
      </c>
      <c r="G1744" t="s">
        <v>62</v>
      </c>
      <c r="H1744" t="s">
        <v>48</v>
      </c>
      <c r="I1744" t="s">
        <v>49</v>
      </c>
      <c r="J1744" t="s">
        <v>33</v>
      </c>
      <c r="K1744" t="s">
        <v>50</v>
      </c>
      <c r="L1744">
        <v>11</v>
      </c>
      <c r="M1744">
        <v>4</v>
      </c>
      <c r="N1744" t="s">
        <v>80</v>
      </c>
      <c r="O1744" t="s">
        <v>52</v>
      </c>
      <c r="P1744" t="s">
        <v>63</v>
      </c>
      <c r="Q1744">
        <v>15172.16</v>
      </c>
      <c r="R1744">
        <v>4520.41</v>
      </c>
      <c r="S1744">
        <v>1.6</v>
      </c>
      <c r="T1744" t="s">
        <v>54</v>
      </c>
      <c r="U1744" t="s">
        <v>39</v>
      </c>
      <c r="V1744" t="s">
        <v>74</v>
      </c>
      <c r="W1744" t="s">
        <v>56</v>
      </c>
      <c r="X1744" t="s">
        <v>57</v>
      </c>
      <c r="Y1744" t="s">
        <v>113</v>
      </c>
      <c r="Z1744" t="s">
        <v>88</v>
      </c>
      <c r="AA1744" s="9">
        <f>Table1[[#This Row],[Date]]</f>
        <v>46669</v>
      </c>
    </row>
    <row r="1745" spans="1:27" x14ac:dyDescent="0.25">
      <c r="A1745" t="s">
        <v>3573</v>
      </c>
      <c r="B1745" s="1">
        <v>46670</v>
      </c>
      <c r="C1745" t="s">
        <v>27</v>
      </c>
      <c r="D1745" t="s">
        <v>3574</v>
      </c>
      <c r="E1745" t="s">
        <v>47</v>
      </c>
      <c r="F1745">
        <v>29</v>
      </c>
      <c r="G1745" t="s">
        <v>30</v>
      </c>
      <c r="H1745" t="s">
        <v>79</v>
      </c>
      <c r="I1745" t="s">
        <v>49</v>
      </c>
      <c r="J1745" t="s">
        <v>33</v>
      </c>
      <c r="K1745" t="s">
        <v>34</v>
      </c>
      <c r="L1745">
        <v>6</v>
      </c>
      <c r="M1745">
        <v>3</v>
      </c>
      <c r="N1745" t="s">
        <v>35</v>
      </c>
      <c r="O1745" t="s">
        <v>73</v>
      </c>
      <c r="P1745" t="s">
        <v>63</v>
      </c>
      <c r="Q1745">
        <v>44152.09</v>
      </c>
      <c r="R1745">
        <v>169.11</v>
      </c>
      <c r="S1745">
        <v>1.3</v>
      </c>
      <c r="T1745" t="s">
        <v>97</v>
      </c>
      <c r="U1745" t="s">
        <v>87</v>
      </c>
      <c r="V1745" t="s">
        <v>74</v>
      </c>
      <c r="W1745" t="s">
        <v>56</v>
      </c>
      <c r="X1745" t="s">
        <v>57</v>
      </c>
      <c r="Y1745" t="s">
        <v>66</v>
      </c>
      <c r="Z1745" t="s">
        <v>76</v>
      </c>
      <c r="AA1745" s="9">
        <f>Table1[[#This Row],[Date]]</f>
        <v>46670</v>
      </c>
    </row>
    <row r="1746" spans="1:27" x14ac:dyDescent="0.25">
      <c r="A1746" t="s">
        <v>3575</v>
      </c>
      <c r="B1746" s="1">
        <v>46671</v>
      </c>
      <c r="C1746" t="s">
        <v>103</v>
      </c>
      <c r="D1746" t="s">
        <v>3576</v>
      </c>
      <c r="E1746" t="s">
        <v>47</v>
      </c>
      <c r="F1746">
        <v>18</v>
      </c>
      <c r="G1746" t="s">
        <v>30</v>
      </c>
      <c r="H1746" t="s">
        <v>48</v>
      </c>
      <c r="I1746" t="s">
        <v>49</v>
      </c>
      <c r="J1746" t="s">
        <v>33</v>
      </c>
      <c r="K1746" t="s">
        <v>50</v>
      </c>
      <c r="L1746">
        <v>10</v>
      </c>
      <c r="M1746">
        <v>5</v>
      </c>
      <c r="N1746" t="s">
        <v>80</v>
      </c>
      <c r="O1746" t="s">
        <v>36</v>
      </c>
      <c r="P1746" t="s">
        <v>82</v>
      </c>
      <c r="Q1746">
        <v>27211.47</v>
      </c>
      <c r="R1746">
        <v>2237.5</v>
      </c>
      <c r="S1746">
        <v>3.6</v>
      </c>
      <c r="T1746" t="s">
        <v>97</v>
      </c>
      <c r="U1746" t="s">
        <v>65</v>
      </c>
      <c r="V1746" t="s">
        <v>55</v>
      </c>
      <c r="W1746" t="s">
        <v>41</v>
      </c>
      <c r="X1746" t="s">
        <v>42</v>
      </c>
      <c r="Y1746" t="s">
        <v>66</v>
      </c>
      <c r="Z1746" t="s">
        <v>88</v>
      </c>
      <c r="AA1746" s="9">
        <f>Table1[[#This Row],[Date]]</f>
        <v>46671</v>
      </c>
    </row>
    <row r="1747" spans="1:27" x14ac:dyDescent="0.25">
      <c r="A1747" t="s">
        <v>3577</v>
      </c>
      <c r="B1747" s="1">
        <v>46672</v>
      </c>
      <c r="C1747" t="s">
        <v>103</v>
      </c>
      <c r="D1747" t="s">
        <v>3578</v>
      </c>
      <c r="E1747" t="s">
        <v>29</v>
      </c>
      <c r="F1747">
        <v>60</v>
      </c>
      <c r="G1747" t="s">
        <v>70</v>
      </c>
      <c r="H1747" t="s">
        <v>4088</v>
      </c>
      <c r="I1747" t="s">
        <v>49</v>
      </c>
      <c r="J1747" t="s">
        <v>33</v>
      </c>
      <c r="K1747" t="s">
        <v>118</v>
      </c>
      <c r="L1747">
        <v>7</v>
      </c>
      <c r="M1747">
        <v>1</v>
      </c>
      <c r="N1747" t="s">
        <v>80</v>
      </c>
      <c r="O1747" t="s">
        <v>73</v>
      </c>
      <c r="P1747" t="s">
        <v>63</v>
      </c>
      <c r="Q1747">
        <v>37274.839999999997</v>
      </c>
      <c r="R1747">
        <v>3395.78</v>
      </c>
      <c r="S1747">
        <v>4.3</v>
      </c>
      <c r="T1747" t="s">
        <v>92</v>
      </c>
      <c r="U1747" t="s">
        <v>39</v>
      </c>
      <c r="V1747" t="s">
        <v>55</v>
      </c>
      <c r="W1747" t="s">
        <v>56</v>
      </c>
      <c r="X1747" t="s">
        <v>57</v>
      </c>
      <c r="Y1747" t="s">
        <v>75</v>
      </c>
      <c r="Z1747" t="s">
        <v>76</v>
      </c>
      <c r="AA1747" s="9">
        <f>Table1[[#This Row],[Date]]</f>
        <v>46672</v>
      </c>
    </row>
    <row r="1748" spans="1:27" x14ac:dyDescent="0.25">
      <c r="A1748" t="s">
        <v>3579</v>
      </c>
      <c r="B1748" s="1">
        <v>46673</v>
      </c>
      <c r="C1748" t="s">
        <v>45</v>
      </c>
      <c r="D1748" t="s">
        <v>3580</v>
      </c>
      <c r="E1748" t="s">
        <v>29</v>
      </c>
      <c r="F1748">
        <v>57</v>
      </c>
      <c r="G1748" t="s">
        <v>62</v>
      </c>
      <c r="H1748" t="s">
        <v>4087</v>
      </c>
      <c r="I1748" t="s">
        <v>32</v>
      </c>
      <c r="J1748" t="s">
        <v>33</v>
      </c>
      <c r="K1748" t="s">
        <v>71</v>
      </c>
      <c r="L1748">
        <v>14</v>
      </c>
      <c r="M1748">
        <v>4</v>
      </c>
      <c r="N1748" t="s">
        <v>51</v>
      </c>
      <c r="O1748" t="s">
        <v>52</v>
      </c>
      <c r="P1748" t="s">
        <v>63</v>
      </c>
      <c r="Q1748">
        <v>4678.41</v>
      </c>
      <c r="R1748">
        <v>475.82</v>
      </c>
      <c r="S1748">
        <v>4</v>
      </c>
      <c r="T1748" t="s">
        <v>92</v>
      </c>
      <c r="U1748" t="s">
        <v>39</v>
      </c>
      <c r="V1748" t="s">
        <v>74</v>
      </c>
      <c r="W1748" t="s">
        <v>56</v>
      </c>
      <c r="X1748" t="s">
        <v>42</v>
      </c>
      <c r="Y1748" t="s">
        <v>75</v>
      </c>
      <c r="Z1748" t="s">
        <v>94</v>
      </c>
      <c r="AA1748" s="9">
        <f>Table1[[#This Row],[Date]]</f>
        <v>46673</v>
      </c>
    </row>
    <row r="1749" spans="1:27" x14ac:dyDescent="0.25">
      <c r="A1749" t="s">
        <v>3581</v>
      </c>
      <c r="B1749" s="1">
        <v>46674</v>
      </c>
      <c r="C1749" t="s">
        <v>59</v>
      </c>
      <c r="D1749" t="s">
        <v>3582</v>
      </c>
      <c r="E1749" t="s">
        <v>69</v>
      </c>
      <c r="F1749">
        <v>59</v>
      </c>
      <c r="G1749" t="s">
        <v>62</v>
      </c>
      <c r="H1749" t="s">
        <v>79</v>
      </c>
      <c r="I1749" t="s">
        <v>49</v>
      </c>
      <c r="J1749" t="s">
        <v>33</v>
      </c>
      <c r="K1749" t="s">
        <v>34</v>
      </c>
      <c r="L1749">
        <v>5</v>
      </c>
      <c r="M1749">
        <v>4</v>
      </c>
      <c r="N1749" t="s">
        <v>51</v>
      </c>
      <c r="O1749" t="s">
        <v>36</v>
      </c>
      <c r="P1749" t="s">
        <v>63</v>
      </c>
      <c r="Q1749">
        <v>20162.68</v>
      </c>
      <c r="R1749">
        <v>2053.02</v>
      </c>
      <c r="S1749">
        <v>4.3</v>
      </c>
      <c r="T1749" t="s">
        <v>97</v>
      </c>
      <c r="U1749" t="s">
        <v>87</v>
      </c>
      <c r="V1749" t="s">
        <v>40</v>
      </c>
      <c r="W1749" t="s">
        <v>56</v>
      </c>
      <c r="X1749" t="s">
        <v>42</v>
      </c>
      <c r="Y1749" t="s">
        <v>113</v>
      </c>
      <c r="Z1749" t="s">
        <v>94</v>
      </c>
      <c r="AA1749" s="9">
        <f>Table1[[#This Row],[Date]]</f>
        <v>46674</v>
      </c>
    </row>
    <row r="1750" spans="1:27" x14ac:dyDescent="0.25">
      <c r="A1750" t="s">
        <v>3583</v>
      </c>
      <c r="B1750" s="1">
        <v>46675</v>
      </c>
      <c r="C1750" t="s">
        <v>27</v>
      </c>
      <c r="D1750" t="s">
        <v>3584</v>
      </c>
      <c r="E1750" t="s">
        <v>47</v>
      </c>
      <c r="F1750">
        <v>68</v>
      </c>
      <c r="G1750" t="s">
        <v>62</v>
      </c>
      <c r="H1750" t="s">
        <v>4088</v>
      </c>
      <c r="I1750" t="s">
        <v>49</v>
      </c>
      <c r="J1750" t="s">
        <v>33</v>
      </c>
      <c r="K1750" t="s">
        <v>118</v>
      </c>
      <c r="L1750">
        <v>12</v>
      </c>
      <c r="M1750">
        <v>5</v>
      </c>
      <c r="N1750" t="s">
        <v>72</v>
      </c>
      <c r="O1750" t="s">
        <v>81</v>
      </c>
      <c r="P1750" t="s">
        <v>63</v>
      </c>
      <c r="Q1750">
        <v>25520.959999999999</v>
      </c>
      <c r="R1750">
        <v>4710.7299999999996</v>
      </c>
      <c r="S1750">
        <v>3.7</v>
      </c>
      <c r="T1750" t="s">
        <v>92</v>
      </c>
      <c r="U1750" t="s">
        <v>65</v>
      </c>
      <c r="V1750" t="s">
        <v>40</v>
      </c>
      <c r="W1750" t="s">
        <v>56</v>
      </c>
      <c r="X1750" t="s">
        <v>57</v>
      </c>
      <c r="Y1750" t="s">
        <v>43</v>
      </c>
      <c r="Z1750" t="s">
        <v>84</v>
      </c>
      <c r="AA1750" s="9">
        <f>Table1[[#This Row],[Date]]</f>
        <v>46675</v>
      </c>
    </row>
    <row r="1751" spans="1:27" x14ac:dyDescent="0.25">
      <c r="A1751" t="s">
        <v>3585</v>
      </c>
      <c r="B1751" s="1">
        <v>46676</v>
      </c>
      <c r="C1751" t="s">
        <v>27</v>
      </c>
      <c r="D1751" t="s">
        <v>3586</v>
      </c>
      <c r="E1751" t="s">
        <v>91</v>
      </c>
      <c r="F1751">
        <v>28</v>
      </c>
      <c r="G1751" t="s">
        <v>30</v>
      </c>
      <c r="H1751" t="s">
        <v>79</v>
      </c>
      <c r="I1751" t="s">
        <v>49</v>
      </c>
      <c r="J1751" t="s">
        <v>33</v>
      </c>
      <c r="K1751" t="s">
        <v>34</v>
      </c>
      <c r="L1751">
        <v>12</v>
      </c>
      <c r="M1751">
        <v>3</v>
      </c>
      <c r="N1751" t="s">
        <v>72</v>
      </c>
      <c r="O1751" t="s">
        <v>52</v>
      </c>
      <c r="P1751" t="s">
        <v>37</v>
      </c>
      <c r="Q1751">
        <v>11761.59</v>
      </c>
      <c r="R1751">
        <v>2179.67</v>
      </c>
      <c r="S1751">
        <v>3.9</v>
      </c>
      <c r="T1751" t="s">
        <v>97</v>
      </c>
      <c r="U1751" t="s">
        <v>93</v>
      </c>
      <c r="V1751" t="s">
        <v>40</v>
      </c>
      <c r="W1751" t="s">
        <v>101</v>
      </c>
      <c r="X1751" t="s">
        <v>42</v>
      </c>
      <c r="Y1751" t="s">
        <v>4089</v>
      </c>
      <c r="Z1751" t="s">
        <v>88</v>
      </c>
      <c r="AA1751" s="9">
        <f>Table1[[#This Row],[Date]]</f>
        <v>46676</v>
      </c>
    </row>
    <row r="1752" spans="1:27" x14ac:dyDescent="0.25">
      <c r="A1752" t="s">
        <v>3587</v>
      </c>
      <c r="B1752" s="1">
        <v>46677</v>
      </c>
      <c r="C1752" t="s">
        <v>45</v>
      </c>
      <c r="D1752" t="s">
        <v>3588</v>
      </c>
      <c r="E1752" t="s">
        <v>47</v>
      </c>
      <c r="F1752">
        <v>56</v>
      </c>
      <c r="G1752" t="s">
        <v>62</v>
      </c>
      <c r="H1752" t="s">
        <v>31</v>
      </c>
      <c r="I1752" t="s">
        <v>32</v>
      </c>
      <c r="J1752" t="s">
        <v>33</v>
      </c>
      <c r="K1752" t="s">
        <v>100</v>
      </c>
      <c r="L1752">
        <v>8</v>
      </c>
      <c r="M1752">
        <v>5</v>
      </c>
      <c r="N1752" t="s">
        <v>72</v>
      </c>
      <c r="O1752" t="s">
        <v>52</v>
      </c>
      <c r="P1752" t="s">
        <v>53</v>
      </c>
      <c r="Q1752">
        <v>8649</v>
      </c>
      <c r="R1752">
        <v>4927.0200000000004</v>
      </c>
      <c r="S1752">
        <v>2.1</v>
      </c>
      <c r="T1752" t="s">
        <v>64</v>
      </c>
      <c r="U1752" t="s">
        <v>65</v>
      </c>
      <c r="V1752" t="s">
        <v>40</v>
      </c>
      <c r="W1752" t="s">
        <v>41</v>
      </c>
      <c r="X1752" t="s">
        <v>57</v>
      </c>
      <c r="Y1752" t="s">
        <v>43</v>
      </c>
      <c r="Z1752" t="s">
        <v>94</v>
      </c>
      <c r="AA1752" s="9">
        <f>Table1[[#This Row],[Date]]</f>
        <v>46677</v>
      </c>
    </row>
    <row r="1753" spans="1:27" x14ac:dyDescent="0.25">
      <c r="A1753" t="s">
        <v>3589</v>
      </c>
      <c r="B1753" s="1">
        <v>46678</v>
      </c>
      <c r="C1753" t="s">
        <v>45</v>
      </c>
      <c r="D1753" t="s">
        <v>3590</v>
      </c>
      <c r="E1753" t="s">
        <v>69</v>
      </c>
      <c r="F1753">
        <v>60</v>
      </c>
      <c r="G1753" t="s">
        <v>70</v>
      </c>
      <c r="H1753" t="s">
        <v>48</v>
      </c>
      <c r="I1753" t="s">
        <v>49</v>
      </c>
      <c r="J1753" t="s">
        <v>33</v>
      </c>
      <c r="K1753" t="s">
        <v>50</v>
      </c>
      <c r="L1753">
        <v>3</v>
      </c>
      <c r="M1753">
        <v>2</v>
      </c>
      <c r="N1753" t="s">
        <v>51</v>
      </c>
      <c r="O1753" t="s">
        <v>36</v>
      </c>
      <c r="P1753" t="s">
        <v>53</v>
      </c>
      <c r="Q1753">
        <v>43904.28</v>
      </c>
      <c r="R1753">
        <v>284.2</v>
      </c>
      <c r="S1753">
        <v>5</v>
      </c>
      <c r="T1753" t="s">
        <v>38</v>
      </c>
      <c r="U1753" t="s">
        <v>93</v>
      </c>
      <c r="V1753" t="s">
        <v>55</v>
      </c>
      <c r="W1753" t="s">
        <v>56</v>
      </c>
      <c r="X1753" t="s">
        <v>57</v>
      </c>
      <c r="Y1753" t="s">
        <v>66</v>
      </c>
      <c r="Z1753" t="s">
        <v>4089</v>
      </c>
      <c r="AA1753" s="9">
        <f>Table1[[#This Row],[Date]]</f>
        <v>46678</v>
      </c>
    </row>
    <row r="1754" spans="1:27" x14ac:dyDescent="0.25">
      <c r="A1754" t="s">
        <v>3591</v>
      </c>
      <c r="B1754" s="1">
        <v>46679</v>
      </c>
      <c r="C1754" t="s">
        <v>103</v>
      </c>
      <c r="D1754" t="s">
        <v>3592</v>
      </c>
      <c r="E1754" t="s">
        <v>29</v>
      </c>
      <c r="F1754">
        <v>48</v>
      </c>
      <c r="G1754" t="s">
        <v>62</v>
      </c>
      <c r="H1754" t="s">
        <v>31</v>
      </c>
      <c r="I1754" t="s">
        <v>32</v>
      </c>
      <c r="J1754" t="s">
        <v>33</v>
      </c>
      <c r="K1754" t="s">
        <v>100</v>
      </c>
      <c r="L1754">
        <v>5</v>
      </c>
      <c r="M1754">
        <v>5</v>
      </c>
      <c r="N1754" t="s">
        <v>72</v>
      </c>
      <c r="O1754" t="s">
        <v>52</v>
      </c>
      <c r="P1754" t="s">
        <v>37</v>
      </c>
      <c r="Q1754">
        <v>47153.29</v>
      </c>
      <c r="R1754">
        <v>3589.15</v>
      </c>
      <c r="S1754">
        <v>1.7</v>
      </c>
      <c r="T1754" t="s">
        <v>97</v>
      </c>
      <c r="U1754" t="s">
        <v>87</v>
      </c>
      <c r="V1754" t="s">
        <v>83</v>
      </c>
      <c r="W1754" t="s">
        <v>101</v>
      </c>
      <c r="X1754" t="s">
        <v>57</v>
      </c>
      <c r="Y1754" t="s">
        <v>4089</v>
      </c>
      <c r="Z1754" t="s">
        <v>94</v>
      </c>
      <c r="AA1754" s="9">
        <f>Table1[[#This Row],[Date]]</f>
        <v>46679</v>
      </c>
    </row>
    <row r="1755" spans="1:27" x14ac:dyDescent="0.25">
      <c r="A1755" t="s">
        <v>3593</v>
      </c>
      <c r="B1755" s="1">
        <v>46680</v>
      </c>
      <c r="C1755" t="s">
        <v>27</v>
      </c>
      <c r="D1755" t="s">
        <v>3594</v>
      </c>
      <c r="E1755" t="s">
        <v>29</v>
      </c>
      <c r="F1755">
        <v>34</v>
      </c>
      <c r="G1755" t="s">
        <v>70</v>
      </c>
      <c r="H1755" t="s">
        <v>4087</v>
      </c>
      <c r="I1755" t="s">
        <v>32</v>
      </c>
      <c r="J1755" t="s">
        <v>33</v>
      </c>
      <c r="K1755" t="s">
        <v>71</v>
      </c>
      <c r="L1755">
        <v>6</v>
      </c>
      <c r="M1755">
        <v>2</v>
      </c>
      <c r="N1755" t="s">
        <v>72</v>
      </c>
      <c r="O1755" t="s">
        <v>73</v>
      </c>
      <c r="P1755" t="s">
        <v>63</v>
      </c>
      <c r="Q1755">
        <v>6703.91</v>
      </c>
      <c r="R1755">
        <v>2905.08</v>
      </c>
      <c r="S1755">
        <v>1.9</v>
      </c>
      <c r="T1755" t="s">
        <v>97</v>
      </c>
      <c r="U1755" t="s">
        <v>65</v>
      </c>
      <c r="V1755" t="s">
        <v>83</v>
      </c>
      <c r="W1755" t="s">
        <v>56</v>
      </c>
      <c r="X1755" t="s">
        <v>57</v>
      </c>
      <c r="Y1755" t="s">
        <v>113</v>
      </c>
      <c r="Z1755" t="s">
        <v>94</v>
      </c>
      <c r="AA1755" s="9">
        <f>Table1[[#This Row],[Date]]</f>
        <v>46680</v>
      </c>
    </row>
    <row r="1756" spans="1:27" x14ac:dyDescent="0.25">
      <c r="A1756" t="s">
        <v>3595</v>
      </c>
      <c r="B1756" s="1">
        <v>46681</v>
      </c>
      <c r="C1756" t="s">
        <v>59</v>
      </c>
      <c r="D1756" t="s">
        <v>3596</v>
      </c>
      <c r="E1756" t="s">
        <v>69</v>
      </c>
      <c r="F1756">
        <v>50</v>
      </c>
      <c r="G1756" t="s">
        <v>62</v>
      </c>
      <c r="H1756" t="s">
        <v>31</v>
      </c>
      <c r="I1756" t="s">
        <v>32</v>
      </c>
      <c r="J1756" t="s">
        <v>33</v>
      </c>
      <c r="K1756" t="s">
        <v>100</v>
      </c>
      <c r="L1756">
        <v>5</v>
      </c>
      <c r="M1756">
        <v>1</v>
      </c>
      <c r="N1756" t="s">
        <v>51</v>
      </c>
      <c r="O1756" t="s">
        <v>81</v>
      </c>
      <c r="P1756" t="s">
        <v>53</v>
      </c>
      <c r="Q1756">
        <v>19403.88</v>
      </c>
      <c r="R1756">
        <v>2502.6999999999998</v>
      </c>
      <c r="S1756">
        <v>2.2000000000000002</v>
      </c>
      <c r="T1756" t="s">
        <v>97</v>
      </c>
      <c r="U1756" t="s">
        <v>87</v>
      </c>
      <c r="V1756" t="s">
        <v>74</v>
      </c>
      <c r="W1756" t="s">
        <v>56</v>
      </c>
      <c r="X1756" t="s">
        <v>57</v>
      </c>
      <c r="Y1756" t="s">
        <v>43</v>
      </c>
      <c r="Z1756" t="s">
        <v>88</v>
      </c>
      <c r="AA1756" s="9">
        <f>Table1[[#This Row],[Date]]</f>
        <v>46681</v>
      </c>
    </row>
    <row r="1757" spans="1:27" x14ac:dyDescent="0.25">
      <c r="A1757" t="s">
        <v>3597</v>
      </c>
      <c r="B1757" s="1">
        <v>46682</v>
      </c>
      <c r="C1757" t="s">
        <v>45</v>
      </c>
      <c r="D1757" t="s">
        <v>3598</v>
      </c>
      <c r="E1757" t="s">
        <v>91</v>
      </c>
      <c r="F1757">
        <v>49</v>
      </c>
      <c r="G1757" t="s">
        <v>62</v>
      </c>
      <c r="H1757" t="s">
        <v>79</v>
      </c>
      <c r="I1757" t="s">
        <v>49</v>
      </c>
      <c r="J1757" t="s">
        <v>33</v>
      </c>
      <c r="K1757" t="s">
        <v>34</v>
      </c>
      <c r="L1757">
        <v>5</v>
      </c>
      <c r="M1757">
        <v>4</v>
      </c>
      <c r="N1757" t="s">
        <v>35</v>
      </c>
      <c r="O1757" t="s">
        <v>73</v>
      </c>
      <c r="P1757" t="s">
        <v>53</v>
      </c>
      <c r="Q1757">
        <v>48039.42</v>
      </c>
      <c r="R1757">
        <v>4854.24</v>
      </c>
      <c r="S1757">
        <v>4.9000000000000004</v>
      </c>
      <c r="T1757" t="s">
        <v>38</v>
      </c>
      <c r="U1757" t="s">
        <v>39</v>
      </c>
      <c r="V1757" t="s">
        <v>40</v>
      </c>
      <c r="W1757" t="s">
        <v>56</v>
      </c>
      <c r="X1757" t="s">
        <v>57</v>
      </c>
      <c r="Y1757" t="s">
        <v>43</v>
      </c>
      <c r="Z1757" t="s">
        <v>76</v>
      </c>
      <c r="AA1757" s="9">
        <f>Table1[[#This Row],[Date]]</f>
        <v>46682</v>
      </c>
    </row>
    <row r="1758" spans="1:27" x14ac:dyDescent="0.25">
      <c r="A1758" t="s">
        <v>3599</v>
      </c>
      <c r="B1758" s="1">
        <v>46683</v>
      </c>
      <c r="C1758" t="s">
        <v>59</v>
      </c>
      <c r="D1758" t="s">
        <v>3600</v>
      </c>
      <c r="E1758" t="s">
        <v>29</v>
      </c>
      <c r="F1758">
        <v>46</v>
      </c>
      <c r="G1758" t="s">
        <v>70</v>
      </c>
      <c r="H1758" t="s">
        <v>31</v>
      </c>
      <c r="I1758" t="s">
        <v>32</v>
      </c>
      <c r="J1758" t="s">
        <v>33</v>
      </c>
      <c r="K1758" t="s">
        <v>100</v>
      </c>
      <c r="L1758">
        <v>12</v>
      </c>
      <c r="M1758">
        <v>4</v>
      </c>
      <c r="N1758" t="s">
        <v>51</v>
      </c>
      <c r="O1758" t="s">
        <v>36</v>
      </c>
      <c r="P1758" t="s">
        <v>53</v>
      </c>
      <c r="Q1758">
        <v>6908.6</v>
      </c>
      <c r="R1758">
        <v>648.25</v>
      </c>
      <c r="S1758">
        <v>5</v>
      </c>
      <c r="T1758" t="s">
        <v>38</v>
      </c>
      <c r="U1758" t="s">
        <v>65</v>
      </c>
      <c r="V1758" t="s">
        <v>55</v>
      </c>
      <c r="W1758" t="s">
        <v>56</v>
      </c>
      <c r="X1758" t="s">
        <v>42</v>
      </c>
      <c r="Y1758" t="s">
        <v>4089</v>
      </c>
      <c r="Z1758" t="s">
        <v>4089</v>
      </c>
      <c r="AA1758" s="9">
        <f>Table1[[#This Row],[Date]]</f>
        <v>46683</v>
      </c>
    </row>
    <row r="1759" spans="1:27" x14ac:dyDescent="0.25">
      <c r="A1759" t="s">
        <v>3601</v>
      </c>
      <c r="B1759" s="1">
        <v>46684</v>
      </c>
      <c r="C1759" t="s">
        <v>59</v>
      </c>
      <c r="D1759" t="s">
        <v>3602</v>
      </c>
      <c r="E1759" t="s">
        <v>61</v>
      </c>
      <c r="F1759">
        <v>38</v>
      </c>
      <c r="G1759" t="s">
        <v>62</v>
      </c>
      <c r="H1759" t="s">
        <v>79</v>
      </c>
      <c r="I1759" t="s">
        <v>49</v>
      </c>
      <c r="J1759" t="s">
        <v>33</v>
      </c>
      <c r="K1759" t="s">
        <v>34</v>
      </c>
      <c r="L1759">
        <v>14</v>
      </c>
      <c r="M1759">
        <v>3</v>
      </c>
      <c r="N1759" t="s">
        <v>35</v>
      </c>
      <c r="O1759" t="s">
        <v>52</v>
      </c>
      <c r="P1759" t="s">
        <v>82</v>
      </c>
      <c r="Q1759">
        <v>33251.14</v>
      </c>
      <c r="R1759">
        <v>4479.99</v>
      </c>
      <c r="S1759">
        <v>4.2</v>
      </c>
      <c r="T1759" t="s">
        <v>92</v>
      </c>
      <c r="U1759" t="s">
        <v>93</v>
      </c>
      <c r="V1759" t="s">
        <v>55</v>
      </c>
      <c r="W1759" t="s">
        <v>56</v>
      </c>
      <c r="X1759" t="s">
        <v>42</v>
      </c>
      <c r="Y1759" t="s">
        <v>113</v>
      </c>
      <c r="Z1759" t="s">
        <v>4089</v>
      </c>
      <c r="AA1759" s="9">
        <f>Table1[[#This Row],[Date]]</f>
        <v>46684</v>
      </c>
    </row>
    <row r="1760" spans="1:27" x14ac:dyDescent="0.25">
      <c r="A1760" t="s">
        <v>3603</v>
      </c>
      <c r="B1760" s="1">
        <v>46685</v>
      </c>
      <c r="C1760" t="s">
        <v>27</v>
      </c>
      <c r="D1760" t="s">
        <v>3604</v>
      </c>
      <c r="E1760" t="s">
        <v>29</v>
      </c>
      <c r="F1760">
        <v>38</v>
      </c>
      <c r="G1760" t="s">
        <v>62</v>
      </c>
      <c r="H1760" t="s">
        <v>4087</v>
      </c>
      <c r="I1760" t="s">
        <v>32</v>
      </c>
      <c r="J1760" t="s">
        <v>33</v>
      </c>
      <c r="K1760" t="s">
        <v>71</v>
      </c>
      <c r="L1760">
        <v>10</v>
      </c>
      <c r="M1760">
        <v>5</v>
      </c>
      <c r="N1760" t="s">
        <v>51</v>
      </c>
      <c r="O1760" t="s">
        <v>81</v>
      </c>
      <c r="P1760" t="s">
        <v>37</v>
      </c>
      <c r="Q1760">
        <v>48694.400000000001</v>
      </c>
      <c r="R1760">
        <v>3456.2</v>
      </c>
      <c r="S1760">
        <v>3.5</v>
      </c>
      <c r="T1760" t="s">
        <v>92</v>
      </c>
      <c r="U1760" t="s">
        <v>39</v>
      </c>
      <c r="V1760" t="s">
        <v>55</v>
      </c>
      <c r="W1760" t="s">
        <v>101</v>
      </c>
      <c r="X1760" t="s">
        <v>42</v>
      </c>
      <c r="Y1760" t="s">
        <v>113</v>
      </c>
      <c r="Z1760" t="s">
        <v>76</v>
      </c>
      <c r="AA1760" s="9">
        <f>Table1[[#This Row],[Date]]</f>
        <v>46685</v>
      </c>
    </row>
    <row r="1761" spans="1:27" x14ac:dyDescent="0.25">
      <c r="A1761" t="s">
        <v>3605</v>
      </c>
      <c r="B1761" s="1">
        <v>46686</v>
      </c>
      <c r="C1761" t="s">
        <v>27</v>
      </c>
      <c r="D1761" t="s">
        <v>3606</v>
      </c>
      <c r="E1761" t="s">
        <v>61</v>
      </c>
      <c r="F1761">
        <v>57</v>
      </c>
      <c r="G1761" t="s">
        <v>62</v>
      </c>
      <c r="H1761" t="s">
        <v>31</v>
      </c>
      <c r="I1761" t="s">
        <v>32</v>
      </c>
      <c r="J1761" t="s">
        <v>33</v>
      </c>
      <c r="K1761" t="s">
        <v>100</v>
      </c>
      <c r="L1761">
        <v>12</v>
      </c>
      <c r="M1761">
        <v>1</v>
      </c>
      <c r="N1761" t="s">
        <v>72</v>
      </c>
      <c r="O1761" t="s">
        <v>36</v>
      </c>
      <c r="P1761" t="s">
        <v>82</v>
      </c>
      <c r="Q1761">
        <v>48976.51</v>
      </c>
      <c r="R1761">
        <v>1294.98</v>
      </c>
      <c r="S1761">
        <v>3.1</v>
      </c>
      <c r="T1761" t="s">
        <v>64</v>
      </c>
      <c r="U1761" t="s">
        <v>93</v>
      </c>
      <c r="V1761" t="s">
        <v>74</v>
      </c>
      <c r="W1761" t="s">
        <v>56</v>
      </c>
      <c r="X1761" t="s">
        <v>42</v>
      </c>
      <c r="Y1761" t="s">
        <v>43</v>
      </c>
      <c r="Z1761" t="s">
        <v>88</v>
      </c>
      <c r="AA1761" s="9">
        <f>Table1[[#This Row],[Date]]</f>
        <v>46686</v>
      </c>
    </row>
    <row r="1762" spans="1:27" x14ac:dyDescent="0.25">
      <c r="A1762" t="s">
        <v>3607</v>
      </c>
      <c r="B1762" s="1">
        <v>46687</v>
      </c>
      <c r="C1762" t="s">
        <v>45</v>
      </c>
      <c r="D1762" t="s">
        <v>3608</v>
      </c>
      <c r="E1762" t="s">
        <v>69</v>
      </c>
      <c r="F1762">
        <v>40</v>
      </c>
      <c r="G1762" t="s">
        <v>30</v>
      </c>
      <c r="H1762" t="s">
        <v>48</v>
      </c>
      <c r="I1762" t="s">
        <v>49</v>
      </c>
      <c r="J1762" t="s">
        <v>33</v>
      </c>
      <c r="K1762" t="s">
        <v>50</v>
      </c>
      <c r="L1762">
        <v>14</v>
      </c>
      <c r="M1762">
        <v>2</v>
      </c>
      <c r="N1762" t="s">
        <v>80</v>
      </c>
      <c r="O1762" t="s">
        <v>73</v>
      </c>
      <c r="P1762" t="s">
        <v>82</v>
      </c>
      <c r="Q1762">
        <v>25147.5</v>
      </c>
      <c r="R1762">
        <v>4508.3500000000004</v>
      </c>
      <c r="S1762">
        <v>4.9000000000000004</v>
      </c>
      <c r="T1762" t="s">
        <v>97</v>
      </c>
      <c r="U1762" t="s">
        <v>39</v>
      </c>
      <c r="V1762" t="s">
        <v>55</v>
      </c>
      <c r="W1762" t="s">
        <v>101</v>
      </c>
      <c r="X1762" t="s">
        <v>42</v>
      </c>
      <c r="Y1762" t="s">
        <v>43</v>
      </c>
      <c r="Z1762" t="s">
        <v>94</v>
      </c>
      <c r="AA1762" s="9">
        <f>Table1[[#This Row],[Date]]</f>
        <v>46687</v>
      </c>
    </row>
    <row r="1763" spans="1:27" x14ac:dyDescent="0.25">
      <c r="A1763" t="s">
        <v>3609</v>
      </c>
      <c r="B1763" s="1">
        <v>46688</v>
      </c>
      <c r="C1763" t="s">
        <v>27</v>
      </c>
      <c r="D1763" t="s">
        <v>3610</v>
      </c>
      <c r="E1763" t="s">
        <v>69</v>
      </c>
      <c r="F1763">
        <v>23</v>
      </c>
      <c r="G1763" t="s">
        <v>70</v>
      </c>
      <c r="H1763" t="s">
        <v>48</v>
      </c>
      <c r="I1763" t="s">
        <v>49</v>
      </c>
      <c r="J1763" t="s">
        <v>33</v>
      </c>
      <c r="K1763" t="s">
        <v>50</v>
      </c>
      <c r="L1763">
        <v>3</v>
      </c>
      <c r="M1763">
        <v>3</v>
      </c>
      <c r="N1763" t="s">
        <v>80</v>
      </c>
      <c r="O1763" t="s">
        <v>52</v>
      </c>
      <c r="P1763" t="s">
        <v>37</v>
      </c>
      <c r="Q1763">
        <v>10649.21</v>
      </c>
      <c r="R1763">
        <v>2146.4699999999998</v>
      </c>
      <c r="S1763">
        <v>3.8</v>
      </c>
      <c r="T1763" t="s">
        <v>92</v>
      </c>
      <c r="U1763" t="s">
        <v>93</v>
      </c>
      <c r="V1763" t="s">
        <v>74</v>
      </c>
      <c r="W1763" t="s">
        <v>56</v>
      </c>
      <c r="X1763" t="s">
        <v>57</v>
      </c>
      <c r="Y1763" t="s">
        <v>75</v>
      </c>
      <c r="Z1763" t="s">
        <v>76</v>
      </c>
      <c r="AA1763" s="9">
        <f>Table1[[#This Row],[Date]]</f>
        <v>46688</v>
      </c>
    </row>
    <row r="1764" spans="1:27" x14ac:dyDescent="0.25">
      <c r="A1764" t="s">
        <v>3611</v>
      </c>
      <c r="B1764" s="1">
        <v>46689</v>
      </c>
      <c r="C1764" t="s">
        <v>27</v>
      </c>
      <c r="D1764" t="s">
        <v>3612</v>
      </c>
      <c r="E1764" t="s">
        <v>29</v>
      </c>
      <c r="F1764">
        <v>39</v>
      </c>
      <c r="G1764" t="s">
        <v>62</v>
      </c>
      <c r="H1764" t="s">
        <v>48</v>
      </c>
      <c r="I1764" t="s">
        <v>49</v>
      </c>
      <c r="J1764" t="s">
        <v>33</v>
      </c>
      <c r="K1764" t="s">
        <v>50</v>
      </c>
      <c r="L1764">
        <v>7</v>
      </c>
      <c r="M1764">
        <v>1</v>
      </c>
      <c r="N1764" t="s">
        <v>35</v>
      </c>
      <c r="O1764" t="s">
        <v>52</v>
      </c>
      <c r="P1764" t="s">
        <v>53</v>
      </c>
      <c r="Q1764">
        <v>12497.96</v>
      </c>
      <c r="R1764">
        <v>4071.14</v>
      </c>
      <c r="S1764">
        <v>4.8</v>
      </c>
      <c r="T1764" t="s">
        <v>38</v>
      </c>
      <c r="U1764" t="s">
        <v>93</v>
      </c>
      <c r="V1764" t="s">
        <v>74</v>
      </c>
      <c r="W1764" t="s">
        <v>41</v>
      </c>
      <c r="X1764" t="s">
        <v>42</v>
      </c>
      <c r="Y1764" t="s">
        <v>4089</v>
      </c>
      <c r="Z1764" t="s">
        <v>4089</v>
      </c>
      <c r="AA1764" s="9">
        <f>Table1[[#This Row],[Date]]</f>
        <v>46689</v>
      </c>
    </row>
    <row r="1765" spans="1:27" x14ac:dyDescent="0.25">
      <c r="A1765" t="s">
        <v>3613</v>
      </c>
      <c r="B1765" s="1">
        <v>46690</v>
      </c>
      <c r="C1765" t="s">
        <v>27</v>
      </c>
      <c r="D1765" t="s">
        <v>3614</v>
      </c>
      <c r="E1765" t="s">
        <v>47</v>
      </c>
      <c r="F1765">
        <v>67</v>
      </c>
      <c r="G1765" t="s">
        <v>70</v>
      </c>
      <c r="H1765" t="s">
        <v>31</v>
      </c>
      <c r="I1765" t="s">
        <v>32</v>
      </c>
      <c r="J1765" t="s">
        <v>33</v>
      </c>
      <c r="K1765" t="s">
        <v>100</v>
      </c>
      <c r="L1765">
        <v>9</v>
      </c>
      <c r="M1765">
        <v>1</v>
      </c>
      <c r="N1765" t="s">
        <v>35</v>
      </c>
      <c r="O1765" t="s">
        <v>36</v>
      </c>
      <c r="P1765" t="s">
        <v>82</v>
      </c>
      <c r="Q1765">
        <v>44811.27</v>
      </c>
      <c r="R1765">
        <v>1944.18</v>
      </c>
      <c r="S1765">
        <v>2.2999999999999998</v>
      </c>
      <c r="T1765" t="s">
        <v>64</v>
      </c>
      <c r="U1765" t="s">
        <v>87</v>
      </c>
      <c r="V1765" t="s">
        <v>74</v>
      </c>
      <c r="W1765" t="s">
        <v>101</v>
      </c>
      <c r="X1765" t="s">
        <v>57</v>
      </c>
      <c r="Y1765" t="s">
        <v>113</v>
      </c>
      <c r="Z1765" t="s">
        <v>4089</v>
      </c>
      <c r="AA1765" s="9">
        <f>Table1[[#This Row],[Date]]</f>
        <v>46690</v>
      </c>
    </row>
    <row r="1766" spans="1:27" x14ac:dyDescent="0.25">
      <c r="A1766" t="s">
        <v>3615</v>
      </c>
      <c r="B1766" s="1">
        <v>46691</v>
      </c>
      <c r="C1766" t="s">
        <v>59</v>
      </c>
      <c r="D1766" t="s">
        <v>3616</v>
      </c>
      <c r="E1766" t="s">
        <v>61</v>
      </c>
      <c r="F1766">
        <v>55</v>
      </c>
      <c r="G1766" t="s">
        <v>70</v>
      </c>
      <c r="H1766" t="s">
        <v>31</v>
      </c>
      <c r="I1766" t="s">
        <v>32</v>
      </c>
      <c r="J1766" t="s">
        <v>33</v>
      </c>
      <c r="K1766" t="s">
        <v>100</v>
      </c>
      <c r="L1766">
        <v>9</v>
      </c>
      <c r="M1766">
        <v>2</v>
      </c>
      <c r="N1766" t="s">
        <v>35</v>
      </c>
      <c r="O1766" t="s">
        <v>73</v>
      </c>
      <c r="P1766" t="s">
        <v>53</v>
      </c>
      <c r="Q1766">
        <v>45849.1</v>
      </c>
      <c r="R1766">
        <v>4254.6499999999996</v>
      </c>
      <c r="S1766">
        <v>2.2999999999999998</v>
      </c>
      <c r="T1766" t="s">
        <v>97</v>
      </c>
      <c r="U1766" t="s">
        <v>39</v>
      </c>
      <c r="V1766" t="s">
        <v>74</v>
      </c>
      <c r="W1766" t="s">
        <v>56</v>
      </c>
      <c r="X1766" t="s">
        <v>42</v>
      </c>
      <c r="Y1766" t="s">
        <v>66</v>
      </c>
      <c r="Z1766" t="s">
        <v>94</v>
      </c>
      <c r="AA1766" s="9">
        <f>Table1[[#This Row],[Date]]</f>
        <v>46691</v>
      </c>
    </row>
    <row r="1767" spans="1:27" x14ac:dyDescent="0.25">
      <c r="A1767" t="s">
        <v>3617</v>
      </c>
      <c r="B1767" s="1">
        <v>46692</v>
      </c>
      <c r="C1767" t="s">
        <v>45</v>
      </c>
      <c r="D1767" t="s">
        <v>3618</v>
      </c>
      <c r="E1767" t="s">
        <v>91</v>
      </c>
      <c r="F1767">
        <v>54</v>
      </c>
      <c r="G1767" t="s">
        <v>70</v>
      </c>
      <c r="H1767" t="s">
        <v>31</v>
      </c>
      <c r="I1767" t="s">
        <v>32</v>
      </c>
      <c r="J1767" t="s">
        <v>33</v>
      </c>
      <c r="K1767" t="s">
        <v>100</v>
      </c>
      <c r="L1767">
        <v>12</v>
      </c>
      <c r="M1767">
        <v>2</v>
      </c>
      <c r="N1767" t="s">
        <v>80</v>
      </c>
      <c r="O1767" t="s">
        <v>52</v>
      </c>
      <c r="P1767" t="s">
        <v>82</v>
      </c>
      <c r="Q1767">
        <v>31570.34</v>
      </c>
      <c r="R1767">
        <v>3183.15</v>
      </c>
      <c r="S1767">
        <v>4.4000000000000004</v>
      </c>
      <c r="T1767" t="s">
        <v>97</v>
      </c>
      <c r="U1767" t="s">
        <v>87</v>
      </c>
      <c r="V1767" t="s">
        <v>55</v>
      </c>
      <c r="W1767" t="s">
        <v>101</v>
      </c>
      <c r="X1767" t="s">
        <v>42</v>
      </c>
      <c r="Y1767" t="s">
        <v>4089</v>
      </c>
      <c r="Z1767" t="s">
        <v>94</v>
      </c>
      <c r="AA1767" s="9">
        <f>Table1[[#This Row],[Date]]</f>
        <v>46692</v>
      </c>
    </row>
    <row r="1768" spans="1:27" x14ac:dyDescent="0.25">
      <c r="A1768" t="s">
        <v>3619</v>
      </c>
      <c r="B1768" s="1">
        <v>46693</v>
      </c>
      <c r="C1768" t="s">
        <v>103</v>
      </c>
      <c r="D1768" t="s">
        <v>3620</v>
      </c>
      <c r="E1768" t="s">
        <v>29</v>
      </c>
      <c r="F1768">
        <v>62</v>
      </c>
      <c r="G1768" t="s">
        <v>62</v>
      </c>
      <c r="H1768" t="s">
        <v>79</v>
      </c>
      <c r="I1768" t="s">
        <v>49</v>
      </c>
      <c r="J1768" t="s">
        <v>33</v>
      </c>
      <c r="K1768" t="s">
        <v>34</v>
      </c>
      <c r="L1768">
        <v>8</v>
      </c>
      <c r="M1768">
        <v>4</v>
      </c>
      <c r="N1768" t="s">
        <v>35</v>
      </c>
      <c r="O1768" t="s">
        <v>73</v>
      </c>
      <c r="P1768" t="s">
        <v>53</v>
      </c>
      <c r="Q1768">
        <v>39010.29</v>
      </c>
      <c r="R1768">
        <v>705.23</v>
      </c>
      <c r="S1768">
        <v>1.6</v>
      </c>
      <c r="T1768" t="s">
        <v>54</v>
      </c>
      <c r="U1768" t="s">
        <v>87</v>
      </c>
      <c r="V1768" t="s">
        <v>55</v>
      </c>
      <c r="W1768" t="s">
        <v>56</v>
      </c>
      <c r="X1768" t="s">
        <v>57</v>
      </c>
      <c r="Y1768" t="s">
        <v>75</v>
      </c>
      <c r="Z1768" t="s">
        <v>84</v>
      </c>
      <c r="AA1768" s="9">
        <f>Table1[[#This Row],[Date]]</f>
        <v>46693</v>
      </c>
    </row>
    <row r="1769" spans="1:27" x14ac:dyDescent="0.25">
      <c r="A1769" t="s">
        <v>3621</v>
      </c>
      <c r="B1769" s="1">
        <v>46694</v>
      </c>
      <c r="C1769" t="s">
        <v>59</v>
      </c>
      <c r="D1769" t="s">
        <v>3622</v>
      </c>
      <c r="E1769" t="s">
        <v>91</v>
      </c>
      <c r="F1769">
        <v>68</v>
      </c>
      <c r="G1769" t="s">
        <v>62</v>
      </c>
      <c r="H1769" t="s">
        <v>4087</v>
      </c>
      <c r="I1769" t="s">
        <v>32</v>
      </c>
      <c r="J1769" t="s">
        <v>33</v>
      </c>
      <c r="K1769" t="s">
        <v>71</v>
      </c>
      <c r="L1769">
        <v>11</v>
      </c>
      <c r="M1769">
        <v>5</v>
      </c>
      <c r="N1769" t="s">
        <v>51</v>
      </c>
      <c r="O1769" t="s">
        <v>81</v>
      </c>
      <c r="P1769" t="s">
        <v>63</v>
      </c>
      <c r="Q1769">
        <v>37776.769999999997</v>
      </c>
      <c r="R1769">
        <v>3248.32</v>
      </c>
      <c r="S1769">
        <v>4.8</v>
      </c>
      <c r="T1769" t="s">
        <v>97</v>
      </c>
      <c r="U1769" t="s">
        <v>87</v>
      </c>
      <c r="V1769" t="s">
        <v>83</v>
      </c>
      <c r="W1769" t="s">
        <v>56</v>
      </c>
      <c r="X1769" t="s">
        <v>42</v>
      </c>
      <c r="Y1769" t="s">
        <v>4089</v>
      </c>
      <c r="Z1769" t="s">
        <v>76</v>
      </c>
      <c r="AA1769" s="9">
        <f>Table1[[#This Row],[Date]]</f>
        <v>46694</v>
      </c>
    </row>
    <row r="1770" spans="1:27" x14ac:dyDescent="0.25">
      <c r="A1770" t="s">
        <v>3623</v>
      </c>
      <c r="B1770" s="1">
        <v>46695</v>
      </c>
      <c r="C1770" t="s">
        <v>27</v>
      </c>
      <c r="D1770" t="s">
        <v>3624</v>
      </c>
      <c r="E1770" t="s">
        <v>29</v>
      </c>
      <c r="F1770">
        <v>25</v>
      </c>
      <c r="G1770" t="s">
        <v>70</v>
      </c>
      <c r="H1770" t="s">
        <v>48</v>
      </c>
      <c r="I1770" t="s">
        <v>49</v>
      </c>
      <c r="J1770" t="s">
        <v>33</v>
      </c>
      <c r="K1770" t="s">
        <v>50</v>
      </c>
      <c r="L1770">
        <v>12</v>
      </c>
      <c r="M1770">
        <v>3</v>
      </c>
      <c r="N1770" t="s">
        <v>51</v>
      </c>
      <c r="O1770" t="s">
        <v>52</v>
      </c>
      <c r="P1770" t="s">
        <v>63</v>
      </c>
      <c r="Q1770">
        <v>34105.620000000003</v>
      </c>
      <c r="R1770">
        <v>956.72</v>
      </c>
      <c r="S1770">
        <v>3</v>
      </c>
      <c r="T1770" t="s">
        <v>64</v>
      </c>
      <c r="U1770" t="s">
        <v>87</v>
      </c>
      <c r="V1770" t="s">
        <v>55</v>
      </c>
      <c r="W1770" t="s">
        <v>101</v>
      </c>
      <c r="X1770" t="s">
        <v>42</v>
      </c>
      <c r="Y1770" t="s">
        <v>43</v>
      </c>
      <c r="Z1770" t="s">
        <v>94</v>
      </c>
      <c r="AA1770" s="9">
        <f>Table1[[#This Row],[Date]]</f>
        <v>46695</v>
      </c>
    </row>
    <row r="1771" spans="1:27" x14ac:dyDescent="0.25">
      <c r="A1771" t="s">
        <v>3625</v>
      </c>
      <c r="B1771" s="1">
        <v>46696</v>
      </c>
      <c r="C1771" t="s">
        <v>59</v>
      </c>
      <c r="D1771" t="s">
        <v>3626</v>
      </c>
      <c r="E1771" t="s">
        <v>47</v>
      </c>
      <c r="F1771">
        <v>58</v>
      </c>
      <c r="G1771" t="s">
        <v>30</v>
      </c>
      <c r="H1771" t="s">
        <v>79</v>
      </c>
      <c r="I1771" t="s">
        <v>49</v>
      </c>
      <c r="J1771" t="s">
        <v>33</v>
      </c>
      <c r="K1771" t="s">
        <v>34</v>
      </c>
      <c r="L1771">
        <v>5</v>
      </c>
      <c r="M1771">
        <v>5</v>
      </c>
      <c r="N1771" t="s">
        <v>80</v>
      </c>
      <c r="O1771" t="s">
        <v>81</v>
      </c>
      <c r="P1771" t="s">
        <v>63</v>
      </c>
      <c r="Q1771">
        <v>41882.019999999997</v>
      </c>
      <c r="R1771">
        <v>2059.61</v>
      </c>
      <c r="S1771">
        <v>4.7</v>
      </c>
      <c r="T1771" t="s">
        <v>38</v>
      </c>
      <c r="U1771" t="s">
        <v>93</v>
      </c>
      <c r="V1771" t="s">
        <v>40</v>
      </c>
      <c r="W1771" t="s">
        <v>56</v>
      </c>
      <c r="X1771" t="s">
        <v>42</v>
      </c>
      <c r="Y1771" t="s">
        <v>4089</v>
      </c>
      <c r="Z1771" t="s">
        <v>84</v>
      </c>
      <c r="AA1771" s="9">
        <f>Table1[[#This Row],[Date]]</f>
        <v>46696</v>
      </c>
    </row>
    <row r="1772" spans="1:27" x14ac:dyDescent="0.25">
      <c r="A1772" t="s">
        <v>3627</v>
      </c>
      <c r="B1772" s="1">
        <v>46697</v>
      </c>
      <c r="C1772" t="s">
        <v>27</v>
      </c>
      <c r="D1772" t="s">
        <v>3628</v>
      </c>
      <c r="E1772" t="s">
        <v>47</v>
      </c>
      <c r="F1772">
        <v>66</v>
      </c>
      <c r="G1772" t="s">
        <v>70</v>
      </c>
      <c r="H1772" t="s">
        <v>48</v>
      </c>
      <c r="I1772" t="s">
        <v>49</v>
      </c>
      <c r="J1772" t="s">
        <v>33</v>
      </c>
      <c r="K1772" t="s">
        <v>50</v>
      </c>
      <c r="L1772">
        <v>8</v>
      </c>
      <c r="M1772">
        <v>3</v>
      </c>
      <c r="N1772" t="s">
        <v>51</v>
      </c>
      <c r="O1772" t="s">
        <v>52</v>
      </c>
      <c r="P1772" t="s">
        <v>37</v>
      </c>
      <c r="Q1772">
        <v>35214.11</v>
      </c>
      <c r="R1772">
        <v>851.48</v>
      </c>
      <c r="S1772">
        <v>2.2999999999999998</v>
      </c>
      <c r="T1772" t="s">
        <v>97</v>
      </c>
      <c r="U1772" t="s">
        <v>87</v>
      </c>
      <c r="V1772" t="s">
        <v>40</v>
      </c>
      <c r="W1772" t="s">
        <v>56</v>
      </c>
      <c r="X1772" t="s">
        <v>57</v>
      </c>
      <c r="Y1772" t="s">
        <v>4089</v>
      </c>
      <c r="Z1772" t="s">
        <v>88</v>
      </c>
      <c r="AA1772" s="9">
        <f>Table1[[#This Row],[Date]]</f>
        <v>46697</v>
      </c>
    </row>
    <row r="1773" spans="1:27" x14ac:dyDescent="0.25">
      <c r="A1773" t="s">
        <v>3629</v>
      </c>
      <c r="B1773" s="1">
        <v>46698</v>
      </c>
      <c r="C1773" t="s">
        <v>27</v>
      </c>
      <c r="D1773" t="s">
        <v>3630</v>
      </c>
      <c r="E1773" t="s">
        <v>47</v>
      </c>
      <c r="F1773">
        <v>52</v>
      </c>
      <c r="G1773" t="s">
        <v>30</v>
      </c>
      <c r="H1773" t="s">
        <v>79</v>
      </c>
      <c r="I1773" t="s">
        <v>49</v>
      </c>
      <c r="J1773" t="s">
        <v>33</v>
      </c>
      <c r="K1773" t="s">
        <v>34</v>
      </c>
      <c r="L1773">
        <v>14</v>
      </c>
      <c r="M1773">
        <v>1</v>
      </c>
      <c r="N1773" t="s">
        <v>35</v>
      </c>
      <c r="O1773" t="s">
        <v>36</v>
      </c>
      <c r="P1773" t="s">
        <v>63</v>
      </c>
      <c r="Q1773">
        <v>28098.11</v>
      </c>
      <c r="R1773">
        <v>110.08</v>
      </c>
      <c r="S1773">
        <v>3.9</v>
      </c>
      <c r="T1773" t="s">
        <v>92</v>
      </c>
      <c r="U1773" t="s">
        <v>87</v>
      </c>
      <c r="V1773" t="s">
        <v>74</v>
      </c>
      <c r="W1773" t="s">
        <v>56</v>
      </c>
      <c r="X1773" t="s">
        <v>42</v>
      </c>
      <c r="Y1773" t="s">
        <v>4089</v>
      </c>
      <c r="Z1773" t="s">
        <v>4089</v>
      </c>
      <c r="AA1773" s="9">
        <f>Table1[[#This Row],[Date]]</f>
        <v>46698</v>
      </c>
    </row>
    <row r="1774" spans="1:27" x14ac:dyDescent="0.25">
      <c r="A1774" t="s">
        <v>3631</v>
      </c>
      <c r="B1774" s="1">
        <v>46699</v>
      </c>
      <c r="C1774" t="s">
        <v>59</v>
      </c>
      <c r="D1774" t="s">
        <v>3632</v>
      </c>
      <c r="E1774" t="s">
        <v>47</v>
      </c>
      <c r="F1774">
        <v>68</v>
      </c>
      <c r="G1774" t="s">
        <v>70</v>
      </c>
      <c r="H1774" t="s">
        <v>31</v>
      </c>
      <c r="I1774" t="s">
        <v>32</v>
      </c>
      <c r="J1774" t="s">
        <v>33</v>
      </c>
      <c r="K1774" t="s">
        <v>100</v>
      </c>
      <c r="L1774">
        <v>11</v>
      </c>
      <c r="M1774">
        <v>2</v>
      </c>
      <c r="N1774" t="s">
        <v>80</v>
      </c>
      <c r="O1774" t="s">
        <v>52</v>
      </c>
      <c r="P1774" t="s">
        <v>82</v>
      </c>
      <c r="Q1774">
        <v>14136.95</v>
      </c>
      <c r="R1774">
        <v>1059.43</v>
      </c>
      <c r="S1774">
        <v>2.9</v>
      </c>
      <c r="T1774" t="s">
        <v>64</v>
      </c>
      <c r="U1774" t="s">
        <v>87</v>
      </c>
      <c r="V1774" t="s">
        <v>74</v>
      </c>
      <c r="W1774" t="s">
        <v>56</v>
      </c>
      <c r="X1774" t="s">
        <v>57</v>
      </c>
      <c r="Y1774" t="s">
        <v>66</v>
      </c>
      <c r="Z1774" t="s">
        <v>76</v>
      </c>
      <c r="AA1774" s="9">
        <f>Table1[[#This Row],[Date]]</f>
        <v>46699</v>
      </c>
    </row>
    <row r="1775" spans="1:27" x14ac:dyDescent="0.25">
      <c r="A1775" t="s">
        <v>3633</v>
      </c>
      <c r="B1775" s="1">
        <v>46700</v>
      </c>
      <c r="C1775" t="s">
        <v>45</v>
      </c>
      <c r="D1775" t="s">
        <v>3634</v>
      </c>
      <c r="E1775" t="s">
        <v>69</v>
      </c>
      <c r="F1775">
        <v>28</v>
      </c>
      <c r="G1775" t="s">
        <v>70</v>
      </c>
      <c r="H1775" t="s">
        <v>48</v>
      </c>
      <c r="I1775" t="s">
        <v>49</v>
      </c>
      <c r="J1775" t="s">
        <v>33</v>
      </c>
      <c r="K1775" t="s">
        <v>50</v>
      </c>
      <c r="L1775">
        <v>7</v>
      </c>
      <c r="M1775">
        <v>2</v>
      </c>
      <c r="N1775" t="s">
        <v>35</v>
      </c>
      <c r="O1775" t="s">
        <v>52</v>
      </c>
      <c r="P1775" t="s">
        <v>53</v>
      </c>
      <c r="Q1775">
        <v>37962.74</v>
      </c>
      <c r="R1775">
        <v>2681.86</v>
      </c>
      <c r="S1775">
        <v>3.5</v>
      </c>
      <c r="T1775" t="s">
        <v>92</v>
      </c>
      <c r="U1775" t="s">
        <v>93</v>
      </c>
      <c r="V1775" t="s">
        <v>74</v>
      </c>
      <c r="W1775" t="s">
        <v>56</v>
      </c>
      <c r="X1775" t="s">
        <v>42</v>
      </c>
      <c r="Y1775" t="s">
        <v>75</v>
      </c>
      <c r="Z1775" t="s">
        <v>88</v>
      </c>
      <c r="AA1775" s="9">
        <f>Table1[[#This Row],[Date]]</f>
        <v>46700</v>
      </c>
    </row>
    <row r="1776" spans="1:27" x14ac:dyDescent="0.25">
      <c r="A1776" t="s">
        <v>3635</v>
      </c>
      <c r="B1776" s="1">
        <v>46701</v>
      </c>
      <c r="C1776" t="s">
        <v>27</v>
      </c>
      <c r="D1776" t="s">
        <v>3636</v>
      </c>
      <c r="E1776" t="s">
        <v>69</v>
      </c>
      <c r="F1776">
        <v>41</v>
      </c>
      <c r="G1776" t="s">
        <v>70</v>
      </c>
      <c r="H1776" t="s">
        <v>31</v>
      </c>
      <c r="I1776" t="s">
        <v>32</v>
      </c>
      <c r="J1776" t="s">
        <v>33</v>
      </c>
      <c r="K1776" t="s">
        <v>100</v>
      </c>
      <c r="L1776">
        <v>12</v>
      </c>
      <c r="M1776">
        <v>1</v>
      </c>
      <c r="N1776" t="s">
        <v>51</v>
      </c>
      <c r="O1776" t="s">
        <v>73</v>
      </c>
      <c r="P1776" t="s">
        <v>53</v>
      </c>
      <c r="Q1776">
        <v>25251.58</v>
      </c>
      <c r="R1776">
        <v>2407.8000000000002</v>
      </c>
      <c r="S1776">
        <v>3</v>
      </c>
      <c r="T1776" t="s">
        <v>97</v>
      </c>
      <c r="U1776" t="s">
        <v>39</v>
      </c>
      <c r="V1776" t="s">
        <v>83</v>
      </c>
      <c r="W1776" t="s">
        <v>56</v>
      </c>
      <c r="X1776" t="s">
        <v>57</v>
      </c>
      <c r="Y1776" t="s">
        <v>4089</v>
      </c>
      <c r="Z1776" t="s">
        <v>76</v>
      </c>
      <c r="AA1776" s="9">
        <f>Table1[[#This Row],[Date]]</f>
        <v>46701</v>
      </c>
    </row>
    <row r="1777" spans="1:27" x14ac:dyDescent="0.25">
      <c r="A1777" t="s">
        <v>3637</v>
      </c>
      <c r="B1777" s="1">
        <v>46702</v>
      </c>
      <c r="C1777" t="s">
        <v>45</v>
      </c>
      <c r="D1777" t="s">
        <v>3638</v>
      </c>
      <c r="E1777" t="s">
        <v>61</v>
      </c>
      <c r="F1777">
        <v>66</v>
      </c>
      <c r="G1777" t="s">
        <v>62</v>
      </c>
      <c r="H1777" t="s">
        <v>48</v>
      </c>
      <c r="I1777" t="s">
        <v>49</v>
      </c>
      <c r="J1777" t="s">
        <v>33</v>
      </c>
      <c r="K1777" t="s">
        <v>50</v>
      </c>
      <c r="L1777">
        <v>7</v>
      </c>
      <c r="M1777">
        <v>1</v>
      </c>
      <c r="N1777" t="s">
        <v>35</v>
      </c>
      <c r="O1777" t="s">
        <v>73</v>
      </c>
      <c r="P1777" t="s">
        <v>53</v>
      </c>
      <c r="Q1777">
        <v>16855.21</v>
      </c>
      <c r="R1777">
        <v>2507.4899999999998</v>
      </c>
      <c r="S1777">
        <v>4.9000000000000004</v>
      </c>
      <c r="T1777" t="s">
        <v>38</v>
      </c>
      <c r="U1777" t="s">
        <v>93</v>
      </c>
      <c r="V1777" t="s">
        <v>74</v>
      </c>
      <c r="W1777" t="s">
        <v>101</v>
      </c>
      <c r="X1777" t="s">
        <v>42</v>
      </c>
      <c r="Y1777" t="s">
        <v>4089</v>
      </c>
      <c r="Z1777" t="s">
        <v>76</v>
      </c>
      <c r="AA1777" s="9">
        <f>Table1[[#This Row],[Date]]</f>
        <v>46702</v>
      </c>
    </row>
    <row r="1778" spans="1:27" x14ac:dyDescent="0.25">
      <c r="A1778" t="s">
        <v>3639</v>
      </c>
      <c r="B1778" s="1">
        <v>46703</v>
      </c>
      <c r="C1778" t="s">
        <v>103</v>
      </c>
      <c r="D1778" t="s">
        <v>3640</v>
      </c>
      <c r="E1778" t="s">
        <v>91</v>
      </c>
      <c r="F1778">
        <v>38</v>
      </c>
      <c r="G1778" t="s">
        <v>30</v>
      </c>
      <c r="H1778" t="s">
        <v>4088</v>
      </c>
      <c r="I1778" t="s">
        <v>49</v>
      </c>
      <c r="J1778" t="s">
        <v>33</v>
      </c>
      <c r="K1778" t="s">
        <v>118</v>
      </c>
      <c r="L1778">
        <v>3</v>
      </c>
      <c r="M1778">
        <v>3</v>
      </c>
      <c r="N1778" t="s">
        <v>80</v>
      </c>
      <c r="O1778" t="s">
        <v>81</v>
      </c>
      <c r="P1778" t="s">
        <v>53</v>
      </c>
      <c r="Q1778">
        <v>40691.47</v>
      </c>
      <c r="R1778">
        <v>1238.43</v>
      </c>
      <c r="S1778">
        <v>3.8</v>
      </c>
      <c r="T1778" t="s">
        <v>92</v>
      </c>
      <c r="U1778" t="s">
        <v>93</v>
      </c>
      <c r="V1778" t="s">
        <v>83</v>
      </c>
      <c r="W1778" t="s">
        <v>41</v>
      </c>
      <c r="X1778" t="s">
        <v>57</v>
      </c>
      <c r="Y1778" t="s">
        <v>66</v>
      </c>
      <c r="Z1778" t="s">
        <v>94</v>
      </c>
      <c r="AA1778" s="9">
        <f>Table1[[#This Row],[Date]]</f>
        <v>46703</v>
      </c>
    </row>
    <row r="1779" spans="1:27" x14ac:dyDescent="0.25">
      <c r="A1779" t="s">
        <v>3641</v>
      </c>
      <c r="B1779" s="1">
        <v>46704</v>
      </c>
      <c r="C1779" t="s">
        <v>27</v>
      </c>
      <c r="D1779" t="s">
        <v>3642</v>
      </c>
      <c r="E1779" t="s">
        <v>29</v>
      </c>
      <c r="F1779">
        <v>68</v>
      </c>
      <c r="G1779" t="s">
        <v>30</v>
      </c>
      <c r="H1779" t="s">
        <v>79</v>
      </c>
      <c r="I1779" t="s">
        <v>49</v>
      </c>
      <c r="J1779" t="s">
        <v>33</v>
      </c>
      <c r="K1779" t="s">
        <v>34</v>
      </c>
      <c r="L1779">
        <v>9</v>
      </c>
      <c r="M1779">
        <v>1</v>
      </c>
      <c r="N1779" t="s">
        <v>35</v>
      </c>
      <c r="O1779" t="s">
        <v>81</v>
      </c>
      <c r="P1779" t="s">
        <v>82</v>
      </c>
      <c r="Q1779">
        <v>35745.54</v>
      </c>
      <c r="R1779">
        <v>3425.81</v>
      </c>
      <c r="S1779">
        <v>2</v>
      </c>
      <c r="T1779" t="s">
        <v>64</v>
      </c>
      <c r="U1779" t="s">
        <v>93</v>
      </c>
      <c r="V1779" t="s">
        <v>74</v>
      </c>
      <c r="W1779" t="s">
        <v>56</v>
      </c>
      <c r="X1779" t="s">
        <v>57</v>
      </c>
      <c r="Y1779" t="s">
        <v>113</v>
      </c>
      <c r="Z1779" t="s">
        <v>84</v>
      </c>
      <c r="AA1779" s="9">
        <f>Table1[[#This Row],[Date]]</f>
        <v>46704</v>
      </c>
    </row>
    <row r="1780" spans="1:27" x14ac:dyDescent="0.25">
      <c r="A1780" t="s">
        <v>3643</v>
      </c>
      <c r="B1780" s="1">
        <v>46705</v>
      </c>
      <c r="C1780" t="s">
        <v>45</v>
      </c>
      <c r="D1780" t="s">
        <v>3644</v>
      </c>
      <c r="E1780" t="s">
        <v>29</v>
      </c>
      <c r="F1780">
        <v>19</v>
      </c>
      <c r="G1780" t="s">
        <v>70</v>
      </c>
      <c r="H1780" t="s">
        <v>4088</v>
      </c>
      <c r="I1780" t="s">
        <v>49</v>
      </c>
      <c r="J1780" t="s">
        <v>33</v>
      </c>
      <c r="K1780" t="s">
        <v>118</v>
      </c>
      <c r="L1780">
        <v>9</v>
      </c>
      <c r="M1780">
        <v>3</v>
      </c>
      <c r="N1780" t="s">
        <v>51</v>
      </c>
      <c r="O1780" t="s">
        <v>81</v>
      </c>
      <c r="P1780" t="s">
        <v>53</v>
      </c>
      <c r="Q1780">
        <v>47054.96</v>
      </c>
      <c r="R1780">
        <v>3521.32</v>
      </c>
      <c r="S1780">
        <v>4.5999999999999996</v>
      </c>
      <c r="T1780" t="s">
        <v>97</v>
      </c>
      <c r="U1780" t="s">
        <v>39</v>
      </c>
      <c r="V1780" t="s">
        <v>40</v>
      </c>
      <c r="W1780" t="s">
        <v>101</v>
      </c>
      <c r="X1780" t="s">
        <v>42</v>
      </c>
      <c r="Y1780" t="s">
        <v>4089</v>
      </c>
      <c r="Z1780" t="s">
        <v>76</v>
      </c>
      <c r="AA1780" s="9">
        <f>Table1[[#This Row],[Date]]</f>
        <v>46705</v>
      </c>
    </row>
    <row r="1781" spans="1:27" x14ac:dyDescent="0.25">
      <c r="A1781" t="s">
        <v>3645</v>
      </c>
      <c r="B1781" s="1">
        <v>46706</v>
      </c>
      <c r="C1781" t="s">
        <v>45</v>
      </c>
      <c r="D1781" t="s">
        <v>3646</v>
      </c>
      <c r="E1781" t="s">
        <v>69</v>
      </c>
      <c r="F1781">
        <v>57</v>
      </c>
      <c r="G1781" t="s">
        <v>62</v>
      </c>
      <c r="H1781" t="s">
        <v>79</v>
      </c>
      <c r="I1781" t="s">
        <v>49</v>
      </c>
      <c r="J1781" t="s">
        <v>33</v>
      </c>
      <c r="K1781" t="s">
        <v>34</v>
      </c>
      <c r="L1781">
        <v>12</v>
      </c>
      <c r="M1781">
        <v>5</v>
      </c>
      <c r="N1781" t="s">
        <v>72</v>
      </c>
      <c r="O1781" t="s">
        <v>52</v>
      </c>
      <c r="P1781" t="s">
        <v>82</v>
      </c>
      <c r="Q1781">
        <v>10775.76</v>
      </c>
      <c r="R1781">
        <v>1789.84</v>
      </c>
      <c r="S1781">
        <v>2.2000000000000002</v>
      </c>
      <c r="T1781" t="s">
        <v>97</v>
      </c>
      <c r="U1781" t="s">
        <v>87</v>
      </c>
      <c r="V1781" t="s">
        <v>74</v>
      </c>
      <c r="W1781" t="s">
        <v>41</v>
      </c>
      <c r="X1781" t="s">
        <v>42</v>
      </c>
      <c r="Y1781" t="s">
        <v>4089</v>
      </c>
      <c r="Z1781" t="s">
        <v>88</v>
      </c>
      <c r="AA1781" s="9">
        <f>Table1[[#This Row],[Date]]</f>
        <v>46706</v>
      </c>
    </row>
    <row r="1782" spans="1:27" x14ac:dyDescent="0.25">
      <c r="A1782" t="s">
        <v>3647</v>
      </c>
      <c r="B1782" s="1">
        <v>46707</v>
      </c>
      <c r="C1782" t="s">
        <v>103</v>
      </c>
      <c r="D1782" t="s">
        <v>3648</v>
      </c>
      <c r="E1782" t="s">
        <v>29</v>
      </c>
      <c r="F1782">
        <v>36</v>
      </c>
      <c r="G1782" t="s">
        <v>62</v>
      </c>
      <c r="H1782" t="s">
        <v>4087</v>
      </c>
      <c r="I1782" t="s">
        <v>32</v>
      </c>
      <c r="J1782" t="s">
        <v>33</v>
      </c>
      <c r="K1782" t="s">
        <v>71</v>
      </c>
      <c r="L1782">
        <v>8</v>
      </c>
      <c r="M1782">
        <v>2</v>
      </c>
      <c r="N1782" t="s">
        <v>80</v>
      </c>
      <c r="O1782" t="s">
        <v>52</v>
      </c>
      <c r="P1782" t="s">
        <v>82</v>
      </c>
      <c r="Q1782">
        <v>33511.9</v>
      </c>
      <c r="R1782">
        <v>4405.8500000000004</v>
      </c>
      <c r="S1782">
        <v>2.5</v>
      </c>
      <c r="T1782" t="s">
        <v>64</v>
      </c>
      <c r="U1782" t="s">
        <v>87</v>
      </c>
      <c r="V1782" t="s">
        <v>55</v>
      </c>
      <c r="W1782" t="s">
        <v>101</v>
      </c>
      <c r="X1782" t="s">
        <v>42</v>
      </c>
      <c r="Y1782" t="s">
        <v>113</v>
      </c>
      <c r="Z1782" t="s">
        <v>76</v>
      </c>
      <c r="AA1782" s="9">
        <f>Table1[[#This Row],[Date]]</f>
        <v>46707</v>
      </c>
    </row>
    <row r="1783" spans="1:27" x14ac:dyDescent="0.25">
      <c r="A1783" t="s">
        <v>3649</v>
      </c>
      <c r="B1783" s="1">
        <v>46708</v>
      </c>
      <c r="C1783" t="s">
        <v>45</v>
      </c>
      <c r="D1783" t="s">
        <v>3650</v>
      </c>
      <c r="E1783" t="s">
        <v>69</v>
      </c>
      <c r="F1783">
        <v>56</v>
      </c>
      <c r="G1783" t="s">
        <v>30</v>
      </c>
      <c r="H1783" t="s">
        <v>48</v>
      </c>
      <c r="I1783" t="s">
        <v>49</v>
      </c>
      <c r="J1783" t="s">
        <v>33</v>
      </c>
      <c r="K1783" t="s">
        <v>50</v>
      </c>
      <c r="L1783">
        <v>12</v>
      </c>
      <c r="M1783">
        <v>2</v>
      </c>
      <c r="N1783" t="s">
        <v>35</v>
      </c>
      <c r="O1783" t="s">
        <v>81</v>
      </c>
      <c r="P1783" t="s">
        <v>53</v>
      </c>
      <c r="Q1783">
        <v>14479.26</v>
      </c>
      <c r="R1783">
        <v>3220.12</v>
      </c>
      <c r="S1783">
        <v>1.4</v>
      </c>
      <c r="T1783" t="s">
        <v>54</v>
      </c>
      <c r="U1783" t="s">
        <v>39</v>
      </c>
      <c r="V1783" t="s">
        <v>74</v>
      </c>
      <c r="W1783" t="s">
        <v>41</v>
      </c>
      <c r="X1783" t="s">
        <v>57</v>
      </c>
      <c r="Y1783" t="s">
        <v>4089</v>
      </c>
      <c r="Z1783" t="s">
        <v>84</v>
      </c>
      <c r="AA1783" s="9">
        <f>Table1[[#This Row],[Date]]</f>
        <v>46708</v>
      </c>
    </row>
    <row r="1784" spans="1:27" x14ac:dyDescent="0.25">
      <c r="A1784" t="s">
        <v>3651</v>
      </c>
      <c r="B1784" s="1">
        <v>46709</v>
      </c>
      <c r="C1784" t="s">
        <v>45</v>
      </c>
      <c r="D1784" t="s">
        <v>3652</v>
      </c>
      <c r="E1784" t="s">
        <v>61</v>
      </c>
      <c r="F1784">
        <v>45</v>
      </c>
      <c r="G1784" t="s">
        <v>62</v>
      </c>
      <c r="H1784" t="s">
        <v>4087</v>
      </c>
      <c r="I1784" t="s">
        <v>32</v>
      </c>
      <c r="J1784" t="s">
        <v>33</v>
      </c>
      <c r="K1784" t="s">
        <v>71</v>
      </c>
      <c r="L1784">
        <v>10</v>
      </c>
      <c r="M1784">
        <v>2</v>
      </c>
      <c r="N1784" t="s">
        <v>80</v>
      </c>
      <c r="O1784" t="s">
        <v>36</v>
      </c>
      <c r="P1784" t="s">
        <v>53</v>
      </c>
      <c r="Q1784">
        <v>45468.4</v>
      </c>
      <c r="R1784">
        <v>3565.2</v>
      </c>
      <c r="S1784">
        <v>4.5999999999999996</v>
      </c>
      <c r="T1784" t="s">
        <v>38</v>
      </c>
      <c r="U1784" t="s">
        <v>39</v>
      </c>
      <c r="V1784" t="s">
        <v>55</v>
      </c>
      <c r="W1784" t="s">
        <v>41</v>
      </c>
      <c r="X1784" t="s">
        <v>42</v>
      </c>
      <c r="Y1784" t="s">
        <v>4089</v>
      </c>
      <c r="Z1784" t="s">
        <v>4089</v>
      </c>
      <c r="AA1784" s="9">
        <f>Table1[[#This Row],[Date]]</f>
        <v>46709</v>
      </c>
    </row>
    <row r="1785" spans="1:27" x14ac:dyDescent="0.25">
      <c r="A1785" t="s">
        <v>3653</v>
      </c>
      <c r="B1785" s="1">
        <v>46710</v>
      </c>
      <c r="C1785" t="s">
        <v>103</v>
      </c>
      <c r="D1785" t="s">
        <v>3654</v>
      </c>
      <c r="E1785" t="s">
        <v>91</v>
      </c>
      <c r="F1785">
        <v>34</v>
      </c>
      <c r="G1785" t="s">
        <v>30</v>
      </c>
      <c r="H1785" t="s">
        <v>4087</v>
      </c>
      <c r="I1785" t="s">
        <v>32</v>
      </c>
      <c r="J1785" t="s">
        <v>33</v>
      </c>
      <c r="K1785" t="s">
        <v>71</v>
      </c>
      <c r="L1785">
        <v>9</v>
      </c>
      <c r="M1785">
        <v>5</v>
      </c>
      <c r="N1785" t="s">
        <v>35</v>
      </c>
      <c r="O1785" t="s">
        <v>36</v>
      </c>
      <c r="P1785" t="s">
        <v>53</v>
      </c>
      <c r="Q1785">
        <v>7676.47</v>
      </c>
      <c r="R1785">
        <v>1386.7</v>
      </c>
      <c r="S1785">
        <v>2.1</v>
      </c>
      <c r="T1785" t="s">
        <v>64</v>
      </c>
      <c r="U1785" t="s">
        <v>65</v>
      </c>
      <c r="V1785" t="s">
        <v>55</v>
      </c>
      <c r="W1785" t="s">
        <v>41</v>
      </c>
      <c r="X1785" t="s">
        <v>57</v>
      </c>
      <c r="Y1785" t="s">
        <v>4089</v>
      </c>
      <c r="Z1785" t="s">
        <v>76</v>
      </c>
      <c r="AA1785" s="9">
        <f>Table1[[#This Row],[Date]]</f>
        <v>46710</v>
      </c>
    </row>
    <row r="1786" spans="1:27" x14ac:dyDescent="0.25">
      <c r="A1786" t="s">
        <v>3655</v>
      </c>
      <c r="B1786" s="1">
        <v>46711</v>
      </c>
      <c r="C1786" t="s">
        <v>27</v>
      </c>
      <c r="D1786" t="s">
        <v>3656</v>
      </c>
      <c r="E1786" t="s">
        <v>61</v>
      </c>
      <c r="F1786">
        <v>23</v>
      </c>
      <c r="G1786" t="s">
        <v>30</v>
      </c>
      <c r="H1786" t="s">
        <v>79</v>
      </c>
      <c r="I1786" t="s">
        <v>49</v>
      </c>
      <c r="J1786" t="s">
        <v>33</v>
      </c>
      <c r="K1786" t="s">
        <v>34</v>
      </c>
      <c r="L1786">
        <v>10</v>
      </c>
      <c r="M1786">
        <v>5</v>
      </c>
      <c r="N1786" t="s">
        <v>72</v>
      </c>
      <c r="O1786" t="s">
        <v>52</v>
      </c>
      <c r="P1786" t="s">
        <v>82</v>
      </c>
      <c r="Q1786">
        <v>33839.599999999999</v>
      </c>
      <c r="R1786">
        <v>3.06</v>
      </c>
      <c r="S1786">
        <v>2</v>
      </c>
      <c r="T1786" t="s">
        <v>64</v>
      </c>
      <c r="U1786" t="s">
        <v>87</v>
      </c>
      <c r="V1786" t="s">
        <v>55</v>
      </c>
      <c r="W1786" t="s">
        <v>101</v>
      </c>
      <c r="X1786" t="s">
        <v>42</v>
      </c>
      <c r="Y1786" t="s">
        <v>75</v>
      </c>
      <c r="Z1786" t="s">
        <v>88</v>
      </c>
      <c r="AA1786" s="9">
        <f>Table1[[#This Row],[Date]]</f>
        <v>46711</v>
      </c>
    </row>
    <row r="1787" spans="1:27" x14ac:dyDescent="0.25">
      <c r="A1787" t="s">
        <v>3657</v>
      </c>
      <c r="B1787" s="1">
        <v>46712</v>
      </c>
      <c r="C1787" t="s">
        <v>45</v>
      </c>
      <c r="D1787" t="s">
        <v>3658</v>
      </c>
      <c r="E1787" t="s">
        <v>47</v>
      </c>
      <c r="F1787">
        <v>36</v>
      </c>
      <c r="G1787" t="s">
        <v>30</v>
      </c>
      <c r="H1787" t="s">
        <v>4088</v>
      </c>
      <c r="I1787" t="s">
        <v>49</v>
      </c>
      <c r="J1787" t="s">
        <v>33</v>
      </c>
      <c r="K1787" t="s">
        <v>118</v>
      </c>
      <c r="L1787">
        <v>10</v>
      </c>
      <c r="M1787">
        <v>4</v>
      </c>
      <c r="N1787" t="s">
        <v>51</v>
      </c>
      <c r="O1787" t="s">
        <v>36</v>
      </c>
      <c r="P1787" t="s">
        <v>37</v>
      </c>
      <c r="Q1787">
        <v>40181.03</v>
      </c>
      <c r="R1787">
        <v>4326.88</v>
      </c>
      <c r="S1787">
        <v>4.7</v>
      </c>
      <c r="T1787" t="s">
        <v>97</v>
      </c>
      <c r="U1787" t="s">
        <v>93</v>
      </c>
      <c r="V1787" t="s">
        <v>55</v>
      </c>
      <c r="W1787" t="s">
        <v>41</v>
      </c>
      <c r="X1787" t="s">
        <v>42</v>
      </c>
      <c r="Y1787" t="s">
        <v>43</v>
      </c>
      <c r="Z1787" t="s">
        <v>4089</v>
      </c>
      <c r="AA1787" s="9">
        <f>Table1[[#This Row],[Date]]</f>
        <v>46712</v>
      </c>
    </row>
    <row r="1788" spans="1:27" x14ac:dyDescent="0.25">
      <c r="A1788" t="s">
        <v>3659</v>
      </c>
      <c r="B1788" s="1">
        <v>46713</v>
      </c>
      <c r="C1788" t="s">
        <v>45</v>
      </c>
      <c r="D1788" t="s">
        <v>3660</v>
      </c>
      <c r="E1788" t="s">
        <v>47</v>
      </c>
      <c r="F1788">
        <v>55</v>
      </c>
      <c r="G1788" t="s">
        <v>62</v>
      </c>
      <c r="H1788" t="s">
        <v>31</v>
      </c>
      <c r="I1788" t="s">
        <v>32</v>
      </c>
      <c r="J1788" t="s">
        <v>33</v>
      </c>
      <c r="K1788" t="s">
        <v>100</v>
      </c>
      <c r="L1788">
        <v>7</v>
      </c>
      <c r="M1788">
        <v>3</v>
      </c>
      <c r="N1788" t="s">
        <v>35</v>
      </c>
      <c r="O1788" t="s">
        <v>36</v>
      </c>
      <c r="P1788" t="s">
        <v>82</v>
      </c>
      <c r="Q1788">
        <v>19681.14</v>
      </c>
      <c r="R1788">
        <v>4112.12</v>
      </c>
      <c r="S1788">
        <v>4.2</v>
      </c>
      <c r="T1788" t="s">
        <v>92</v>
      </c>
      <c r="U1788" t="s">
        <v>93</v>
      </c>
      <c r="V1788" t="s">
        <v>83</v>
      </c>
      <c r="W1788" t="s">
        <v>56</v>
      </c>
      <c r="X1788" t="s">
        <v>57</v>
      </c>
      <c r="Y1788" t="s">
        <v>75</v>
      </c>
      <c r="Z1788" t="s">
        <v>4089</v>
      </c>
      <c r="AA1788" s="9">
        <f>Table1[[#This Row],[Date]]</f>
        <v>46713</v>
      </c>
    </row>
    <row r="1789" spans="1:27" x14ac:dyDescent="0.25">
      <c r="A1789" t="s">
        <v>3661</v>
      </c>
      <c r="B1789" s="1">
        <v>46714</v>
      </c>
      <c r="C1789" t="s">
        <v>45</v>
      </c>
      <c r="D1789" t="s">
        <v>3662</v>
      </c>
      <c r="E1789" t="s">
        <v>47</v>
      </c>
      <c r="F1789">
        <v>45</v>
      </c>
      <c r="G1789" t="s">
        <v>30</v>
      </c>
      <c r="H1789" t="s">
        <v>79</v>
      </c>
      <c r="I1789" t="s">
        <v>49</v>
      </c>
      <c r="J1789" t="s">
        <v>33</v>
      </c>
      <c r="K1789" t="s">
        <v>34</v>
      </c>
      <c r="L1789">
        <v>3</v>
      </c>
      <c r="M1789">
        <v>3</v>
      </c>
      <c r="N1789" t="s">
        <v>35</v>
      </c>
      <c r="O1789" t="s">
        <v>81</v>
      </c>
      <c r="P1789" t="s">
        <v>37</v>
      </c>
      <c r="Q1789">
        <v>47844.49</v>
      </c>
      <c r="R1789">
        <v>615.96</v>
      </c>
      <c r="S1789">
        <v>1.6</v>
      </c>
      <c r="T1789" t="s">
        <v>54</v>
      </c>
      <c r="U1789" t="s">
        <v>87</v>
      </c>
      <c r="V1789" t="s">
        <v>83</v>
      </c>
      <c r="W1789" t="s">
        <v>56</v>
      </c>
      <c r="X1789" t="s">
        <v>42</v>
      </c>
      <c r="Y1789" t="s">
        <v>113</v>
      </c>
      <c r="Z1789" t="s">
        <v>94</v>
      </c>
      <c r="AA1789" s="9">
        <f>Table1[[#This Row],[Date]]</f>
        <v>46714</v>
      </c>
    </row>
    <row r="1790" spans="1:27" x14ac:dyDescent="0.25">
      <c r="A1790" t="s">
        <v>3663</v>
      </c>
      <c r="B1790" s="1">
        <v>46715</v>
      </c>
      <c r="C1790" t="s">
        <v>59</v>
      </c>
      <c r="D1790" t="s">
        <v>3664</v>
      </c>
      <c r="E1790" t="s">
        <v>61</v>
      </c>
      <c r="F1790">
        <v>19</v>
      </c>
      <c r="G1790" t="s">
        <v>30</v>
      </c>
      <c r="H1790" t="s">
        <v>31</v>
      </c>
      <c r="I1790" t="s">
        <v>32</v>
      </c>
      <c r="J1790" t="s">
        <v>33</v>
      </c>
      <c r="K1790" t="s">
        <v>100</v>
      </c>
      <c r="L1790">
        <v>13</v>
      </c>
      <c r="M1790">
        <v>4</v>
      </c>
      <c r="N1790" t="s">
        <v>72</v>
      </c>
      <c r="O1790" t="s">
        <v>36</v>
      </c>
      <c r="P1790" t="s">
        <v>53</v>
      </c>
      <c r="Q1790">
        <v>42984.34</v>
      </c>
      <c r="R1790">
        <v>1870.53</v>
      </c>
      <c r="S1790">
        <v>4.0999999999999996</v>
      </c>
      <c r="T1790" t="s">
        <v>92</v>
      </c>
      <c r="U1790" t="s">
        <v>39</v>
      </c>
      <c r="V1790" t="s">
        <v>74</v>
      </c>
      <c r="W1790" t="s">
        <v>41</v>
      </c>
      <c r="X1790" t="s">
        <v>42</v>
      </c>
      <c r="Y1790" t="s">
        <v>75</v>
      </c>
      <c r="Z1790" t="s">
        <v>94</v>
      </c>
      <c r="AA1790" s="9">
        <f>Table1[[#This Row],[Date]]</f>
        <v>46715</v>
      </c>
    </row>
    <row r="1791" spans="1:27" x14ac:dyDescent="0.25">
      <c r="A1791" t="s">
        <v>3665</v>
      </c>
      <c r="B1791" s="1">
        <v>46716</v>
      </c>
      <c r="C1791" t="s">
        <v>103</v>
      </c>
      <c r="D1791" t="s">
        <v>3666</v>
      </c>
      <c r="E1791" t="s">
        <v>29</v>
      </c>
      <c r="F1791">
        <v>55</v>
      </c>
      <c r="G1791" t="s">
        <v>70</v>
      </c>
      <c r="H1791" t="s">
        <v>4087</v>
      </c>
      <c r="I1791" t="s">
        <v>32</v>
      </c>
      <c r="J1791" t="s">
        <v>33</v>
      </c>
      <c r="K1791" t="s">
        <v>71</v>
      </c>
      <c r="L1791">
        <v>8</v>
      </c>
      <c r="M1791">
        <v>2</v>
      </c>
      <c r="N1791" t="s">
        <v>80</v>
      </c>
      <c r="O1791" t="s">
        <v>36</v>
      </c>
      <c r="P1791" t="s">
        <v>82</v>
      </c>
      <c r="Q1791">
        <v>16847.060000000001</v>
      </c>
      <c r="R1791">
        <v>3306.7</v>
      </c>
      <c r="S1791">
        <v>4.7</v>
      </c>
      <c r="T1791" t="s">
        <v>97</v>
      </c>
      <c r="U1791" t="s">
        <v>65</v>
      </c>
      <c r="V1791" t="s">
        <v>74</v>
      </c>
      <c r="W1791" t="s">
        <v>41</v>
      </c>
      <c r="X1791" t="s">
        <v>42</v>
      </c>
      <c r="Y1791" t="s">
        <v>75</v>
      </c>
      <c r="Z1791" t="s">
        <v>76</v>
      </c>
      <c r="AA1791" s="9">
        <f>Table1[[#This Row],[Date]]</f>
        <v>46716</v>
      </c>
    </row>
    <row r="1792" spans="1:27" x14ac:dyDescent="0.25">
      <c r="A1792" t="s">
        <v>3667</v>
      </c>
      <c r="B1792" s="1">
        <v>46717</v>
      </c>
      <c r="C1792" t="s">
        <v>59</v>
      </c>
      <c r="D1792" t="s">
        <v>3668</v>
      </c>
      <c r="E1792" t="s">
        <v>91</v>
      </c>
      <c r="F1792">
        <v>54</v>
      </c>
      <c r="G1792" t="s">
        <v>30</v>
      </c>
      <c r="H1792" t="s">
        <v>31</v>
      </c>
      <c r="I1792" t="s">
        <v>32</v>
      </c>
      <c r="J1792" t="s">
        <v>33</v>
      </c>
      <c r="K1792" t="s">
        <v>100</v>
      </c>
      <c r="L1792">
        <v>4</v>
      </c>
      <c r="M1792">
        <v>3</v>
      </c>
      <c r="N1792" t="s">
        <v>51</v>
      </c>
      <c r="O1792" t="s">
        <v>52</v>
      </c>
      <c r="P1792" t="s">
        <v>53</v>
      </c>
      <c r="Q1792">
        <v>3354.43</v>
      </c>
      <c r="R1792">
        <v>3260.55</v>
      </c>
      <c r="S1792">
        <v>1.3</v>
      </c>
      <c r="T1792" t="s">
        <v>54</v>
      </c>
      <c r="U1792" t="s">
        <v>93</v>
      </c>
      <c r="V1792" t="s">
        <v>83</v>
      </c>
      <c r="W1792" t="s">
        <v>56</v>
      </c>
      <c r="X1792" t="s">
        <v>57</v>
      </c>
      <c r="Y1792" t="s">
        <v>66</v>
      </c>
      <c r="Z1792" t="s">
        <v>88</v>
      </c>
      <c r="AA1792" s="9">
        <f>Table1[[#This Row],[Date]]</f>
        <v>46717</v>
      </c>
    </row>
    <row r="1793" spans="1:27" x14ac:dyDescent="0.25">
      <c r="A1793" t="s">
        <v>3669</v>
      </c>
      <c r="B1793" s="1">
        <v>46718</v>
      </c>
      <c r="C1793" t="s">
        <v>103</v>
      </c>
      <c r="D1793" t="s">
        <v>3670</v>
      </c>
      <c r="E1793" t="s">
        <v>47</v>
      </c>
      <c r="F1793">
        <v>68</v>
      </c>
      <c r="G1793" t="s">
        <v>30</v>
      </c>
      <c r="H1793" t="s">
        <v>4088</v>
      </c>
      <c r="I1793" t="s">
        <v>49</v>
      </c>
      <c r="J1793" t="s">
        <v>33</v>
      </c>
      <c r="K1793" t="s">
        <v>118</v>
      </c>
      <c r="L1793">
        <v>14</v>
      </c>
      <c r="M1793">
        <v>3</v>
      </c>
      <c r="N1793" t="s">
        <v>35</v>
      </c>
      <c r="O1793" t="s">
        <v>52</v>
      </c>
      <c r="P1793" t="s">
        <v>37</v>
      </c>
      <c r="Q1793">
        <v>16942.89</v>
      </c>
      <c r="R1793">
        <v>4301.75</v>
      </c>
      <c r="S1793">
        <v>4.3</v>
      </c>
      <c r="T1793" t="s">
        <v>92</v>
      </c>
      <c r="U1793" t="s">
        <v>65</v>
      </c>
      <c r="V1793" t="s">
        <v>74</v>
      </c>
      <c r="W1793" t="s">
        <v>101</v>
      </c>
      <c r="X1793" t="s">
        <v>57</v>
      </c>
      <c r="Y1793" t="s">
        <v>113</v>
      </c>
      <c r="Z1793" t="s">
        <v>94</v>
      </c>
      <c r="AA1793" s="9">
        <f>Table1[[#This Row],[Date]]</f>
        <v>46718</v>
      </c>
    </row>
    <row r="1794" spans="1:27" x14ac:dyDescent="0.25">
      <c r="A1794" t="s">
        <v>3671</v>
      </c>
      <c r="B1794" s="1">
        <v>46719</v>
      </c>
      <c r="C1794" t="s">
        <v>27</v>
      </c>
      <c r="D1794" t="s">
        <v>3672</v>
      </c>
      <c r="E1794" t="s">
        <v>47</v>
      </c>
      <c r="F1794">
        <v>69</v>
      </c>
      <c r="G1794" t="s">
        <v>70</v>
      </c>
      <c r="H1794" t="s">
        <v>79</v>
      </c>
      <c r="I1794" t="s">
        <v>49</v>
      </c>
      <c r="J1794" t="s">
        <v>33</v>
      </c>
      <c r="K1794" t="s">
        <v>34</v>
      </c>
      <c r="L1794">
        <v>8</v>
      </c>
      <c r="M1794">
        <v>2</v>
      </c>
      <c r="N1794" t="s">
        <v>35</v>
      </c>
      <c r="O1794" t="s">
        <v>52</v>
      </c>
      <c r="P1794" t="s">
        <v>37</v>
      </c>
      <c r="Q1794">
        <v>16221.59</v>
      </c>
      <c r="R1794">
        <v>701.34</v>
      </c>
      <c r="S1794">
        <v>3.2</v>
      </c>
      <c r="T1794" t="s">
        <v>64</v>
      </c>
      <c r="U1794" t="s">
        <v>93</v>
      </c>
      <c r="V1794" t="s">
        <v>74</v>
      </c>
      <c r="W1794" t="s">
        <v>101</v>
      </c>
      <c r="X1794" t="s">
        <v>57</v>
      </c>
      <c r="Y1794" t="s">
        <v>113</v>
      </c>
      <c r="Z1794" t="s">
        <v>84</v>
      </c>
      <c r="AA1794" s="9">
        <f>Table1[[#This Row],[Date]]</f>
        <v>46719</v>
      </c>
    </row>
    <row r="1795" spans="1:27" x14ac:dyDescent="0.25">
      <c r="A1795" t="s">
        <v>3673</v>
      </c>
      <c r="B1795" s="1">
        <v>46720</v>
      </c>
      <c r="C1795" t="s">
        <v>27</v>
      </c>
      <c r="D1795" t="s">
        <v>3674</v>
      </c>
      <c r="E1795" t="s">
        <v>47</v>
      </c>
      <c r="F1795">
        <v>21</v>
      </c>
      <c r="G1795" t="s">
        <v>70</v>
      </c>
      <c r="H1795" t="s">
        <v>4088</v>
      </c>
      <c r="I1795" t="s">
        <v>49</v>
      </c>
      <c r="J1795" t="s">
        <v>33</v>
      </c>
      <c r="K1795" t="s">
        <v>118</v>
      </c>
      <c r="L1795">
        <v>10</v>
      </c>
      <c r="M1795">
        <v>1</v>
      </c>
      <c r="N1795" t="s">
        <v>51</v>
      </c>
      <c r="O1795" t="s">
        <v>36</v>
      </c>
      <c r="P1795" t="s">
        <v>82</v>
      </c>
      <c r="Q1795">
        <v>44828.34</v>
      </c>
      <c r="R1795">
        <v>2149.6999999999998</v>
      </c>
      <c r="S1795">
        <v>3.7</v>
      </c>
      <c r="T1795" t="s">
        <v>92</v>
      </c>
      <c r="U1795" t="s">
        <v>93</v>
      </c>
      <c r="V1795" t="s">
        <v>83</v>
      </c>
      <c r="W1795" t="s">
        <v>56</v>
      </c>
      <c r="X1795" t="s">
        <v>57</v>
      </c>
      <c r="Y1795" t="s">
        <v>113</v>
      </c>
      <c r="Z1795" t="s">
        <v>84</v>
      </c>
      <c r="AA1795" s="9">
        <f>Table1[[#This Row],[Date]]</f>
        <v>46720</v>
      </c>
    </row>
    <row r="1796" spans="1:27" x14ac:dyDescent="0.25">
      <c r="A1796" t="s">
        <v>3675</v>
      </c>
      <c r="B1796" s="1">
        <v>46721</v>
      </c>
      <c r="C1796" t="s">
        <v>45</v>
      </c>
      <c r="D1796" t="s">
        <v>3676</v>
      </c>
      <c r="E1796" t="s">
        <v>91</v>
      </c>
      <c r="F1796">
        <v>39</v>
      </c>
      <c r="G1796" t="s">
        <v>62</v>
      </c>
      <c r="H1796" t="s">
        <v>4088</v>
      </c>
      <c r="I1796" t="s">
        <v>49</v>
      </c>
      <c r="J1796" t="s">
        <v>33</v>
      </c>
      <c r="K1796" t="s">
        <v>118</v>
      </c>
      <c r="L1796">
        <v>11</v>
      </c>
      <c r="M1796">
        <v>1</v>
      </c>
      <c r="N1796" t="s">
        <v>72</v>
      </c>
      <c r="O1796" t="s">
        <v>81</v>
      </c>
      <c r="P1796" t="s">
        <v>82</v>
      </c>
      <c r="Q1796">
        <v>48454.7</v>
      </c>
      <c r="R1796">
        <v>486.12</v>
      </c>
      <c r="S1796">
        <v>3</v>
      </c>
      <c r="T1796" t="s">
        <v>64</v>
      </c>
      <c r="U1796" t="s">
        <v>87</v>
      </c>
      <c r="V1796" t="s">
        <v>83</v>
      </c>
      <c r="W1796" t="s">
        <v>101</v>
      </c>
      <c r="X1796" t="s">
        <v>42</v>
      </c>
      <c r="Y1796" t="s">
        <v>75</v>
      </c>
      <c r="Z1796" t="s">
        <v>4089</v>
      </c>
      <c r="AA1796" s="9">
        <f>Table1[[#This Row],[Date]]</f>
        <v>46721</v>
      </c>
    </row>
    <row r="1797" spans="1:27" x14ac:dyDescent="0.25">
      <c r="A1797" t="s">
        <v>3677</v>
      </c>
      <c r="B1797" s="1">
        <v>46722</v>
      </c>
      <c r="C1797" t="s">
        <v>103</v>
      </c>
      <c r="D1797" t="s">
        <v>3678</v>
      </c>
      <c r="E1797" t="s">
        <v>47</v>
      </c>
      <c r="F1797">
        <v>43</v>
      </c>
      <c r="G1797" t="s">
        <v>30</v>
      </c>
      <c r="H1797" t="s">
        <v>79</v>
      </c>
      <c r="I1797" t="s">
        <v>49</v>
      </c>
      <c r="J1797" t="s">
        <v>33</v>
      </c>
      <c r="K1797" t="s">
        <v>34</v>
      </c>
      <c r="L1797">
        <v>11</v>
      </c>
      <c r="M1797">
        <v>4</v>
      </c>
      <c r="N1797" t="s">
        <v>80</v>
      </c>
      <c r="O1797" t="s">
        <v>73</v>
      </c>
      <c r="P1797" t="s">
        <v>82</v>
      </c>
      <c r="Q1797">
        <v>6310.68</v>
      </c>
      <c r="R1797">
        <v>1947.98</v>
      </c>
      <c r="S1797">
        <v>3.8</v>
      </c>
      <c r="T1797" t="s">
        <v>92</v>
      </c>
      <c r="U1797" t="s">
        <v>93</v>
      </c>
      <c r="V1797" t="s">
        <v>74</v>
      </c>
      <c r="W1797" t="s">
        <v>101</v>
      </c>
      <c r="X1797" t="s">
        <v>42</v>
      </c>
      <c r="Y1797" t="s">
        <v>113</v>
      </c>
      <c r="Z1797" t="s">
        <v>4089</v>
      </c>
      <c r="AA1797" s="9">
        <f>Table1[[#This Row],[Date]]</f>
        <v>46722</v>
      </c>
    </row>
    <row r="1798" spans="1:27" x14ac:dyDescent="0.25">
      <c r="A1798" t="s">
        <v>3679</v>
      </c>
      <c r="B1798" s="1">
        <v>46723</v>
      </c>
      <c r="C1798" t="s">
        <v>27</v>
      </c>
      <c r="D1798" t="s">
        <v>3680</v>
      </c>
      <c r="E1798" t="s">
        <v>91</v>
      </c>
      <c r="F1798">
        <v>66</v>
      </c>
      <c r="G1798" t="s">
        <v>62</v>
      </c>
      <c r="H1798" t="s">
        <v>4088</v>
      </c>
      <c r="I1798" t="s">
        <v>49</v>
      </c>
      <c r="J1798" t="s">
        <v>33</v>
      </c>
      <c r="K1798" t="s">
        <v>118</v>
      </c>
      <c r="L1798">
        <v>3</v>
      </c>
      <c r="M1798">
        <v>5</v>
      </c>
      <c r="N1798" t="s">
        <v>51</v>
      </c>
      <c r="O1798" t="s">
        <v>52</v>
      </c>
      <c r="P1798" t="s">
        <v>82</v>
      </c>
      <c r="Q1798">
        <v>25150.86</v>
      </c>
      <c r="R1798">
        <v>75.540000000000006</v>
      </c>
      <c r="S1798">
        <v>1.1000000000000001</v>
      </c>
      <c r="T1798" t="s">
        <v>54</v>
      </c>
      <c r="U1798" t="s">
        <v>65</v>
      </c>
      <c r="V1798" t="s">
        <v>83</v>
      </c>
      <c r="W1798" t="s">
        <v>41</v>
      </c>
      <c r="X1798" t="s">
        <v>42</v>
      </c>
      <c r="Y1798" t="s">
        <v>66</v>
      </c>
      <c r="Z1798" t="s">
        <v>4089</v>
      </c>
      <c r="AA1798" s="9">
        <f>Table1[[#This Row],[Date]]</f>
        <v>46723</v>
      </c>
    </row>
    <row r="1799" spans="1:27" x14ac:dyDescent="0.25">
      <c r="A1799" t="s">
        <v>3681</v>
      </c>
      <c r="B1799" s="1">
        <v>46724</v>
      </c>
      <c r="C1799" t="s">
        <v>103</v>
      </c>
      <c r="D1799" t="s">
        <v>3682</v>
      </c>
      <c r="E1799" t="s">
        <v>47</v>
      </c>
      <c r="F1799">
        <v>60</v>
      </c>
      <c r="G1799" t="s">
        <v>62</v>
      </c>
      <c r="H1799" t="s">
        <v>48</v>
      </c>
      <c r="I1799" t="s">
        <v>49</v>
      </c>
      <c r="J1799" t="s">
        <v>33</v>
      </c>
      <c r="K1799" t="s">
        <v>50</v>
      </c>
      <c r="L1799">
        <v>14</v>
      </c>
      <c r="M1799">
        <v>3</v>
      </c>
      <c r="N1799" t="s">
        <v>80</v>
      </c>
      <c r="O1799" t="s">
        <v>52</v>
      </c>
      <c r="P1799" t="s">
        <v>63</v>
      </c>
      <c r="Q1799">
        <v>28771.599999999999</v>
      </c>
      <c r="R1799">
        <v>4491.37</v>
      </c>
      <c r="S1799">
        <v>4.0999999999999996</v>
      </c>
      <c r="T1799" t="s">
        <v>97</v>
      </c>
      <c r="U1799" t="s">
        <v>65</v>
      </c>
      <c r="V1799" t="s">
        <v>40</v>
      </c>
      <c r="W1799" t="s">
        <v>101</v>
      </c>
      <c r="X1799" t="s">
        <v>57</v>
      </c>
      <c r="Y1799" t="s">
        <v>4089</v>
      </c>
      <c r="Z1799" t="s">
        <v>84</v>
      </c>
      <c r="AA1799" s="9">
        <f>Table1[[#This Row],[Date]]</f>
        <v>46724</v>
      </c>
    </row>
    <row r="1800" spans="1:27" x14ac:dyDescent="0.25">
      <c r="A1800" t="s">
        <v>3683</v>
      </c>
      <c r="B1800" s="1">
        <v>46725</v>
      </c>
      <c r="C1800" t="s">
        <v>27</v>
      </c>
      <c r="D1800" t="s">
        <v>3684</v>
      </c>
      <c r="E1800" t="s">
        <v>61</v>
      </c>
      <c r="F1800">
        <v>53</v>
      </c>
      <c r="G1800" t="s">
        <v>70</v>
      </c>
      <c r="H1800" t="s">
        <v>48</v>
      </c>
      <c r="I1800" t="s">
        <v>49</v>
      </c>
      <c r="J1800" t="s">
        <v>33</v>
      </c>
      <c r="K1800" t="s">
        <v>50</v>
      </c>
      <c r="L1800">
        <v>7</v>
      </c>
      <c r="M1800">
        <v>3</v>
      </c>
      <c r="N1800" t="s">
        <v>72</v>
      </c>
      <c r="O1800" t="s">
        <v>52</v>
      </c>
      <c r="P1800" t="s">
        <v>63</v>
      </c>
      <c r="Q1800">
        <v>7366.85</v>
      </c>
      <c r="R1800">
        <v>2635.22</v>
      </c>
      <c r="S1800">
        <v>1.1000000000000001</v>
      </c>
      <c r="T1800" t="s">
        <v>54</v>
      </c>
      <c r="U1800" t="s">
        <v>87</v>
      </c>
      <c r="V1800" t="s">
        <v>55</v>
      </c>
      <c r="W1800" t="s">
        <v>56</v>
      </c>
      <c r="X1800" t="s">
        <v>42</v>
      </c>
      <c r="Y1800" t="s">
        <v>75</v>
      </c>
      <c r="Z1800" t="s">
        <v>94</v>
      </c>
      <c r="AA1800" s="9">
        <f>Table1[[#This Row],[Date]]</f>
        <v>46725</v>
      </c>
    </row>
    <row r="1801" spans="1:27" x14ac:dyDescent="0.25">
      <c r="A1801" t="s">
        <v>3685</v>
      </c>
      <c r="B1801" s="1">
        <v>46726</v>
      </c>
      <c r="C1801" t="s">
        <v>59</v>
      </c>
      <c r="D1801" t="s">
        <v>3686</v>
      </c>
      <c r="E1801" t="s">
        <v>61</v>
      </c>
      <c r="F1801">
        <v>30</v>
      </c>
      <c r="G1801" t="s">
        <v>62</v>
      </c>
      <c r="H1801" t="s">
        <v>48</v>
      </c>
      <c r="I1801" t="s">
        <v>49</v>
      </c>
      <c r="J1801" t="s">
        <v>33</v>
      </c>
      <c r="K1801" t="s">
        <v>50</v>
      </c>
      <c r="L1801">
        <v>14</v>
      </c>
      <c r="M1801">
        <v>4</v>
      </c>
      <c r="N1801" t="s">
        <v>72</v>
      </c>
      <c r="O1801" t="s">
        <v>81</v>
      </c>
      <c r="P1801" t="s">
        <v>53</v>
      </c>
      <c r="Q1801">
        <v>20742.39</v>
      </c>
      <c r="R1801">
        <v>4249.01</v>
      </c>
      <c r="S1801">
        <v>2.8</v>
      </c>
      <c r="T1801" t="s">
        <v>64</v>
      </c>
      <c r="U1801" t="s">
        <v>93</v>
      </c>
      <c r="V1801" t="s">
        <v>55</v>
      </c>
      <c r="W1801" t="s">
        <v>101</v>
      </c>
      <c r="X1801" t="s">
        <v>57</v>
      </c>
      <c r="Y1801" t="s">
        <v>4089</v>
      </c>
      <c r="Z1801" t="s">
        <v>94</v>
      </c>
      <c r="AA1801" s="9">
        <f>Table1[[#This Row],[Date]]</f>
        <v>46726</v>
      </c>
    </row>
    <row r="1802" spans="1:27" x14ac:dyDescent="0.25">
      <c r="A1802" t="s">
        <v>3687</v>
      </c>
      <c r="B1802" s="1">
        <v>46727</v>
      </c>
      <c r="C1802" t="s">
        <v>27</v>
      </c>
      <c r="D1802" t="s">
        <v>3688</v>
      </c>
      <c r="E1802" t="s">
        <v>91</v>
      </c>
      <c r="F1802">
        <v>69</v>
      </c>
      <c r="G1802" t="s">
        <v>30</v>
      </c>
      <c r="H1802" t="s">
        <v>31</v>
      </c>
      <c r="I1802" t="s">
        <v>32</v>
      </c>
      <c r="J1802" t="s">
        <v>33</v>
      </c>
      <c r="K1802" t="s">
        <v>100</v>
      </c>
      <c r="L1802">
        <v>7</v>
      </c>
      <c r="M1802">
        <v>4</v>
      </c>
      <c r="N1802" t="s">
        <v>51</v>
      </c>
      <c r="O1802" t="s">
        <v>73</v>
      </c>
      <c r="P1802" t="s">
        <v>37</v>
      </c>
      <c r="Q1802">
        <v>17902.87</v>
      </c>
      <c r="R1802">
        <v>299.52</v>
      </c>
      <c r="S1802">
        <v>1.6</v>
      </c>
      <c r="T1802" t="s">
        <v>97</v>
      </c>
      <c r="U1802" t="s">
        <v>65</v>
      </c>
      <c r="V1802" t="s">
        <v>40</v>
      </c>
      <c r="W1802" t="s">
        <v>41</v>
      </c>
      <c r="X1802" t="s">
        <v>42</v>
      </c>
      <c r="Y1802" t="s">
        <v>4089</v>
      </c>
      <c r="Z1802" t="s">
        <v>76</v>
      </c>
      <c r="AA1802" s="9">
        <f>Table1[[#This Row],[Date]]</f>
        <v>46727</v>
      </c>
    </row>
    <row r="1803" spans="1:27" x14ac:dyDescent="0.25">
      <c r="A1803" t="s">
        <v>3689</v>
      </c>
      <c r="B1803" s="1">
        <v>46728</v>
      </c>
      <c r="C1803" t="s">
        <v>59</v>
      </c>
      <c r="D1803" t="s">
        <v>3690</v>
      </c>
      <c r="E1803" t="s">
        <v>61</v>
      </c>
      <c r="F1803">
        <v>49</v>
      </c>
      <c r="G1803" t="s">
        <v>70</v>
      </c>
      <c r="H1803" t="s">
        <v>4088</v>
      </c>
      <c r="I1803" t="s">
        <v>49</v>
      </c>
      <c r="J1803" t="s">
        <v>33</v>
      </c>
      <c r="K1803" t="s">
        <v>118</v>
      </c>
      <c r="L1803">
        <v>10</v>
      </c>
      <c r="M1803">
        <v>3</v>
      </c>
      <c r="N1803" t="s">
        <v>35</v>
      </c>
      <c r="O1803" t="s">
        <v>73</v>
      </c>
      <c r="P1803" t="s">
        <v>37</v>
      </c>
      <c r="Q1803">
        <v>28194.65</v>
      </c>
      <c r="R1803">
        <v>1137.29</v>
      </c>
      <c r="S1803">
        <v>4.3</v>
      </c>
      <c r="T1803" t="s">
        <v>92</v>
      </c>
      <c r="U1803" t="s">
        <v>39</v>
      </c>
      <c r="V1803" t="s">
        <v>40</v>
      </c>
      <c r="W1803" t="s">
        <v>56</v>
      </c>
      <c r="X1803" t="s">
        <v>57</v>
      </c>
      <c r="Y1803" t="s">
        <v>75</v>
      </c>
      <c r="Z1803" t="s">
        <v>88</v>
      </c>
      <c r="AA1803" s="9">
        <f>Table1[[#This Row],[Date]]</f>
        <v>46728</v>
      </c>
    </row>
    <row r="1804" spans="1:27" x14ac:dyDescent="0.25">
      <c r="A1804" t="s">
        <v>3691</v>
      </c>
      <c r="B1804" s="1">
        <v>46729</v>
      </c>
      <c r="C1804" t="s">
        <v>27</v>
      </c>
      <c r="D1804" t="s">
        <v>3692</v>
      </c>
      <c r="E1804" t="s">
        <v>91</v>
      </c>
      <c r="F1804">
        <v>34</v>
      </c>
      <c r="G1804" t="s">
        <v>30</v>
      </c>
      <c r="H1804" t="s">
        <v>79</v>
      </c>
      <c r="I1804" t="s">
        <v>49</v>
      </c>
      <c r="J1804" t="s">
        <v>33</v>
      </c>
      <c r="K1804" t="s">
        <v>34</v>
      </c>
      <c r="L1804">
        <v>14</v>
      </c>
      <c r="M1804">
        <v>2</v>
      </c>
      <c r="N1804" t="s">
        <v>72</v>
      </c>
      <c r="O1804" t="s">
        <v>52</v>
      </c>
      <c r="P1804" t="s">
        <v>53</v>
      </c>
      <c r="Q1804">
        <v>34075.97</v>
      </c>
      <c r="R1804">
        <v>1296.9000000000001</v>
      </c>
      <c r="S1804">
        <v>2.2999999999999998</v>
      </c>
      <c r="T1804" t="s">
        <v>64</v>
      </c>
      <c r="U1804" t="s">
        <v>87</v>
      </c>
      <c r="V1804" t="s">
        <v>74</v>
      </c>
      <c r="W1804" t="s">
        <v>56</v>
      </c>
      <c r="X1804" t="s">
        <v>57</v>
      </c>
      <c r="Y1804" t="s">
        <v>75</v>
      </c>
      <c r="Z1804" t="s">
        <v>84</v>
      </c>
      <c r="AA1804" s="9">
        <f>Table1[[#This Row],[Date]]</f>
        <v>46729</v>
      </c>
    </row>
    <row r="1805" spans="1:27" x14ac:dyDescent="0.25">
      <c r="A1805" t="s">
        <v>3693</v>
      </c>
      <c r="B1805" s="1">
        <v>46730</v>
      </c>
      <c r="C1805" t="s">
        <v>45</v>
      </c>
      <c r="D1805" t="s">
        <v>3694</v>
      </c>
      <c r="E1805" t="s">
        <v>61</v>
      </c>
      <c r="F1805">
        <v>58</v>
      </c>
      <c r="G1805" t="s">
        <v>30</v>
      </c>
      <c r="H1805" t="s">
        <v>79</v>
      </c>
      <c r="I1805" t="s">
        <v>49</v>
      </c>
      <c r="J1805" t="s">
        <v>33</v>
      </c>
      <c r="K1805" t="s">
        <v>34</v>
      </c>
      <c r="L1805">
        <v>10</v>
      </c>
      <c r="M1805">
        <v>2</v>
      </c>
      <c r="N1805" t="s">
        <v>72</v>
      </c>
      <c r="O1805" t="s">
        <v>36</v>
      </c>
      <c r="P1805" t="s">
        <v>53</v>
      </c>
      <c r="Q1805">
        <v>36063.800000000003</v>
      </c>
      <c r="R1805">
        <v>1933.46</v>
      </c>
      <c r="S1805">
        <v>2.8</v>
      </c>
      <c r="T1805" t="s">
        <v>97</v>
      </c>
      <c r="U1805" t="s">
        <v>39</v>
      </c>
      <c r="V1805" t="s">
        <v>74</v>
      </c>
      <c r="W1805" t="s">
        <v>56</v>
      </c>
      <c r="X1805" t="s">
        <v>42</v>
      </c>
      <c r="Y1805" t="s">
        <v>113</v>
      </c>
      <c r="Z1805" t="s">
        <v>4089</v>
      </c>
      <c r="AA1805" s="9">
        <f>Table1[[#This Row],[Date]]</f>
        <v>46730</v>
      </c>
    </row>
    <row r="1806" spans="1:27" x14ac:dyDescent="0.25">
      <c r="A1806" t="s">
        <v>3695</v>
      </c>
      <c r="B1806" s="1">
        <v>46731</v>
      </c>
      <c r="C1806" t="s">
        <v>59</v>
      </c>
      <c r="D1806" t="s">
        <v>3696</v>
      </c>
      <c r="E1806" t="s">
        <v>61</v>
      </c>
      <c r="F1806">
        <v>53</v>
      </c>
      <c r="G1806" t="s">
        <v>70</v>
      </c>
      <c r="H1806" t="s">
        <v>31</v>
      </c>
      <c r="I1806" t="s">
        <v>32</v>
      </c>
      <c r="J1806" t="s">
        <v>33</v>
      </c>
      <c r="K1806" t="s">
        <v>100</v>
      </c>
      <c r="L1806">
        <v>14</v>
      </c>
      <c r="M1806">
        <v>5</v>
      </c>
      <c r="N1806" t="s">
        <v>51</v>
      </c>
      <c r="O1806" t="s">
        <v>52</v>
      </c>
      <c r="P1806" t="s">
        <v>53</v>
      </c>
      <c r="Q1806">
        <v>9427.49</v>
      </c>
      <c r="R1806">
        <v>4014.33</v>
      </c>
      <c r="S1806">
        <v>2.7</v>
      </c>
      <c r="T1806" t="s">
        <v>64</v>
      </c>
      <c r="U1806" t="s">
        <v>65</v>
      </c>
      <c r="V1806" t="s">
        <v>55</v>
      </c>
      <c r="W1806" t="s">
        <v>41</v>
      </c>
      <c r="X1806" t="s">
        <v>57</v>
      </c>
      <c r="Y1806" t="s">
        <v>66</v>
      </c>
      <c r="Z1806" t="s">
        <v>88</v>
      </c>
      <c r="AA1806" s="9">
        <f>Table1[[#This Row],[Date]]</f>
        <v>46731</v>
      </c>
    </row>
    <row r="1807" spans="1:27" x14ac:dyDescent="0.25">
      <c r="A1807" t="s">
        <v>3697</v>
      </c>
      <c r="B1807" s="1">
        <v>46732</v>
      </c>
      <c r="C1807" t="s">
        <v>27</v>
      </c>
      <c r="D1807" t="s">
        <v>3698</v>
      </c>
      <c r="E1807" t="s">
        <v>91</v>
      </c>
      <c r="F1807">
        <v>63</v>
      </c>
      <c r="G1807" t="s">
        <v>30</v>
      </c>
      <c r="H1807" t="s">
        <v>79</v>
      </c>
      <c r="I1807" t="s">
        <v>49</v>
      </c>
      <c r="J1807" t="s">
        <v>33</v>
      </c>
      <c r="K1807" t="s">
        <v>34</v>
      </c>
      <c r="L1807">
        <v>6</v>
      </c>
      <c r="M1807">
        <v>3</v>
      </c>
      <c r="N1807" t="s">
        <v>51</v>
      </c>
      <c r="O1807" t="s">
        <v>52</v>
      </c>
      <c r="P1807" t="s">
        <v>63</v>
      </c>
      <c r="Q1807">
        <v>41208.54</v>
      </c>
      <c r="R1807">
        <v>1932.79</v>
      </c>
      <c r="S1807">
        <v>4.0999999999999996</v>
      </c>
      <c r="T1807" t="s">
        <v>92</v>
      </c>
      <c r="U1807" t="s">
        <v>39</v>
      </c>
      <c r="V1807" t="s">
        <v>74</v>
      </c>
      <c r="W1807" t="s">
        <v>56</v>
      </c>
      <c r="X1807" t="s">
        <v>57</v>
      </c>
      <c r="Y1807" t="s">
        <v>75</v>
      </c>
      <c r="Z1807" t="s">
        <v>4089</v>
      </c>
      <c r="AA1807" s="9">
        <f>Table1[[#This Row],[Date]]</f>
        <v>46732</v>
      </c>
    </row>
    <row r="1808" spans="1:27" x14ac:dyDescent="0.25">
      <c r="A1808" t="s">
        <v>3699</v>
      </c>
      <c r="B1808" s="1">
        <v>46733</v>
      </c>
      <c r="C1808" t="s">
        <v>45</v>
      </c>
      <c r="D1808" t="s">
        <v>3700</v>
      </c>
      <c r="E1808" t="s">
        <v>29</v>
      </c>
      <c r="F1808">
        <v>36</v>
      </c>
      <c r="G1808" t="s">
        <v>70</v>
      </c>
      <c r="H1808" t="s">
        <v>48</v>
      </c>
      <c r="I1808" t="s">
        <v>49</v>
      </c>
      <c r="J1808" t="s">
        <v>33</v>
      </c>
      <c r="K1808" t="s">
        <v>50</v>
      </c>
      <c r="L1808">
        <v>6</v>
      </c>
      <c r="M1808">
        <v>3</v>
      </c>
      <c r="N1808" t="s">
        <v>51</v>
      </c>
      <c r="O1808" t="s">
        <v>36</v>
      </c>
      <c r="P1808" t="s">
        <v>53</v>
      </c>
      <c r="Q1808">
        <v>34891.480000000003</v>
      </c>
      <c r="R1808">
        <v>1023.27</v>
      </c>
      <c r="S1808">
        <v>2.9</v>
      </c>
      <c r="T1808" t="s">
        <v>97</v>
      </c>
      <c r="U1808" t="s">
        <v>87</v>
      </c>
      <c r="V1808" t="s">
        <v>55</v>
      </c>
      <c r="W1808" t="s">
        <v>41</v>
      </c>
      <c r="X1808" t="s">
        <v>42</v>
      </c>
      <c r="Y1808" t="s">
        <v>4089</v>
      </c>
      <c r="Z1808" t="s">
        <v>88</v>
      </c>
      <c r="AA1808" s="9">
        <f>Table1[[#This Row],[Date]]</f>
        <v>46733</v>
      </c>
    </row>
    <row r="1809" spans="1:27" x14ac:dyDescent="0.25">
      <c r="A1809" t="s">
        <v>3701</v>
      </c>
      <c r="B1809" s="1">
        <v>46734</v>
      </c>
      <c r="C1809" t="s">
        <v>59</v>
      </c>
      <c r="D1809" t="s">
        <v>3702</v>
      </c>
      <c r="E1809" t="s">
        <v>61</v>
      </c>
      <c r="F1809">
        <v>52</v>
      </c>
      <c r="G1809" t="s">
        <v>30</v>
      </c>
      <c r="H1809" t="s">
        <v>4088</v>
      </c>
      <c r="I1809" t="s">
        <v>49</v>
      </c>
      <c r="J1809" t="s">
        <v>33</v>
      </c>
      <c r="K1809" t="s">
        <v>118</v>
      </c>
      <c r="L1809">
        <v>10</v>
      </c>
      <c r="M1809">
        <v>3</v>
      </c>
      <c r="N1809" t="s">
        <v>72</v>
      </c>
      <c r="O1809" t="s">
        <v>36</v>
      </c>
      <c r="P1809" t="s">
        <v>37</v>
      </c>
      <c r="Q1809">
        <v>44786.52</v>
      </c>
      <c r="R1809">
        <v>324.95</v>
      </c>
      <c r="S1809">
        <v>4.2</v>
      </c>
      <c r="T1809" t="s">
        <v>92</v>
      </c>
      <c r="U1809" t="s">
        <v>39</v>
      </c>
      <c r="V1809" t="s">
        <v>74</v>
      </c>
      <c r="W1809" t="s">
        <v>41</v>
      </c>
      <c r="X1809" t="s">
        <v>57</v>
      </c>
      <c r="Y1809" t="s">
        <v>75</v>
      </c>
      <c r="Z1809" t="s">
        <v>88</v>
      </c>
      <c r="AA1809" s="9">
        <f>Table1[[#This Row],[Date]]</f>
        <v>46734</v>
      </c>
    </row>
    <row r="1810" spans="1:27" x14ac:dyDescent="0.25">
      <c r="A1810" t="s">
        <v>3703</v>
      </c>
      <c r="B1810" s="1">
        <v>46735</v>
      </c>
      <c r="C1810" t="s">
        <v>45</v>
      </c>
      <c r="D1810" t="s">
        <v>3704</v>
      </c>
      <c r="E1810" t="s">
        <v>47</v>
      </c>
      <c r="F1810">
        <v>63</v>
      </c>
      <c r="G1810" t="s">
        <v>70</v>
      </c>
      <c r="H1810" t="s">
        <v>79</v>
      </c>
      <c r="I1810" t="s">
        <v>49</v>
      </c>
      <c r="J1810" t="s">
        <v>33</v>
      </c>
      <c r="K1810" t="s">
        <v>34</v>
      </c>
      <c r="L1810">
        <v>9</v>
      </c>
      <c r="M1810">
        <v>3</v>
      </c>
      <c r="N1810" t="s">
        <v>80</v>
      </c>
      <c r="O1810" t="s">
        <v>52</v>
      </c>
      <c r="P1810" t="s">
        <v>53</v>
      </c>
      <c r="Q1810">
        <v>24118.79</v>
      </c>
      <c r="R1810">
        <v>397.46</v>
      </c>
      <c r="S1810">
        <v>1.3</v>
      </c>
      <c r="T1810" t="s">
        <v>97</v>
      </c>
      <c r="U1810" t="s">
        <v>65</v>
      </c>
      <c r="V1810" t="s">
        <v>74</v>
      </c>
      <c r="W1810" t="s">
        <v>101</v>
      </c>
      <c r="X1810" t="s">
        <v>57</v>
      </c>
      <c r="Y1810" t="s">
        <v>66</v>
      </c>
      <c r="Z1810" t="s">
        <v>94</v>
      </c>
      <c r="AA1810" s="9">
        <f>Table1[[#This Row],[Date]]</f>
        <v>46735</v>
      </c>
    </row>
    <row r="1811" spans="1:27" x14ac:dyDescent="0.25">
      <c r="A1811" t="s">
        <v>3705</v>
      </c>
      <c r="B1811" s="1">
        <v>46736</v>
      </c>
      <c r="C1811" t="s">
        <v>103</v>
      </c>
      <c r="D1811" t="s">
        <v>3706</v>
      </c>
      <c r="E1811" t="s">
        <v>29</v>
      </c>
      <c r="F1811">
        <v>57</v>
      </c>
      <c r="G1811" t="s">
        <v>62</v>
      </c>
      <c r="H1811" t="s">
        <v>79</v>
      </c>
      <c r="I1811" t="s">
        <v>49</v>
      </c>
      <c r="J1811" t="s">
        <v>33</v>
      </c>
      <c r="K1811" t="s">
        <v>34</v>
      </c>
      <c r="L1811">
        <v>8</v>
      </c>
      <c r="M1811">
        <v>4</v>
      </c>
      <c r="N1811" t="s">
        <v>72</v>
      </c>
      <c r="O1811" t="s">
        <v>81</v>
      </c>
      <c r="P1811" t="s">
        <v>82</v>
      </c>
      <c r="Q1811">
        <v>45012.82</v>
      </c>
      <c r="R1811">
        <v>3800.24</v>
      </c>
      <c r="S1811">
        <v>1.8</v>
      </c>
      <c r="T1811" t="s">
        <v>54</v>
      </c>
      <c r="U1811" t="s">
        <v>39</v>
      </c>
      <c r="V1811" t="s">
        <v>55</v>
      </c>
      <c r="W1811" t="s">
        <v>56</v>
      </c>
      <c r="X1811" t="s">
        <v>42</v>
      </c>
      <c r="Y1811" t="s">
        <v>43</v>
      </c>
      <c r="Z1811" t="s">
        <v>76</v>
      </c>
      <c r="AA1811" s="9">
        <f>Table1[[#This Row],[Date]]</f>
        <v>46736</v>
      </c>
    </row>
    <row r="1812" spans="1:27" x14ac:dyDescent="0.25">
      <c r="A1812" t="s">
        <v>3707</v>
      </c>
      <c r="B1812" s="1">
        <v>46737</v>
      </c>
      <c r="C1812" t="s">
        <v>103</v>
      </c>
      <c r="D1812" t="s">
        <v>3708</v>
      </c>
      <c r="E1812" t="s">
        <v>91</v>
      </c>
      <c r="F1812">
        <v>45</v>
      </c>
      <c r="G1812" t="s">
        <v>30</v>
      </c>
      <c r="H1812" t="s">
        <v>4087</v>
      </c>
      <c r="I1812" t="s">
        <v>32</v>
      </c>
      <c r="J1812" t="s">
        <v>33</v>
      </c>
      <c r="K1812" t="s">
        <v>71</v>
      </c>
      <c r="L1812">
        <v>9</v>
      </c>
      <c r="M1812">
        <v>1</v>
      </c>
      <c r="N1812" t="s">
        <v>51</v>
      </c>
      <c r="O1812" t="s">
        <v>81</v>
      </c>
      <c r="P1812" t="s">
        <v>37</v>
      </c>
      <c r="Q1812">
        <v>43691.38</v>
      </c>
      <c r="R1812">
        <v>2224.0100000000002</v>
      </c>
      <c r="S1812">
        <v>3.2</v>
      </c>
      <c r="T1812" t="s">
        <v>64</v>
      </c>
      <c r="U1812" t="s">
        <v>39</v>
      </c>
      <c r="V1812" t="s">
        <v>40</v>
      </c>
      <c r="W1812" t="s">
        <v>101</v>
      </c>
      <c r="X1812" t="s">
        <v>57</v>
      </c>
      <c r="Y1812" t="s">
        <v>4089</v>
      </c>
      <c r="Z1812" t="s">
        <v>76</v>
      </c>
      <c r="AA1812" s="9">
        <f>Table1[[#This Row],[Date]]</f>
        <v>46737</v>
      </c>
    </row>
    <row r="1813" spans="1:27" x14ac:dyDescent="0.25">
      <c r="A1813" t="s">
        <v>3709</v>
      </c>
      <c r="B1813" s="1">
        <v>46738</v>
      </c>
      <c r="C1813" t="s">
        <v>59</v>
      </c>
      <c r="D1813" t="s">
        <v>3710</v>
      </c>
      <c r="E1813" t="s">
        <v>29</v>
      </c>
      <c r="F1813">
        <v>18</v>
      </c>
      <c r="G1813" t="s">
        <v>70</v>
      </c>
      <c r="H1813" t="s">
        <v>4087</v>
      </c>
      <c r="I1813" t="s">
        <v>32</v>
      </c>
      <c r="J1813" t="s">
        <v>33</v>
      </c>
      <c r="K1813" t="s">
        <v>71</v>
      </c>
      <c r="L1813">
        <v>7</v>
      </c>
      <c r="M1813">
        <v>3</v>
      </c>
      <c r="N1813" t="s">
        <v>35</v>
      </c>
      <c r="O1813" t="s">
        <v>36</v>
      </c>
      <c r="P1813" t="s">
        <v>37</v>
      </c>
      <c r="Q1813">
        <v>23605.24</v>
      </c>
      <c r="R1813">
        <v>3630.91</v>
      </c>
      <c r="S1813">
        <v>4.8</v>
      </c>
      <c r="T1813" t="s">
        <v>38</v>
      </c>
      <c r="U1813" t="s">
        <v>39</v>
      </c>
      <c r="V1813" t="s">
        <v>40</v>
      </c>
      <c r="W1813" t="s">
        <v>101</v>
      </c>
      <c r="X1813" t="s">
        <v>57</v>
      </c>
      <c r="Y1813" t="s">
        <v>43</v>
      </c>
      <c r="Z1813" t="s">
        <v>4089</v>
      </c>
      <c r="AA1813" s="9">
        <f>Table1[[#This Row],[Date]]</f>
        <v>46738</v>
      </c>
    </row>
    <row r="1814" spans="1:27" x14ac:dyDescent="0.25">
      <c r="A1814" t="s">
        <v>3711</v>
      </c>
      <c r="B1814" s="1">
        <v>46739</v>
      </c>
      <c r="C1814" t="s">
        <v>27</v>
      </c>
      <c r="D1814" t="s">
        <v>3712</v>
      </c>
      <c r="E1814" t="s">
        <v>69</v>
      </c>
      <c r="F1814">
        <v>59</v>
      </c>
      <c r="G1814" t="s">
        <v>30</v>
      </c>
      <c r="H1814" t="s">
        <v>4087</v>
      </c>
      <c r="I1814" t="s">
        <v>32</v>
      </c>
      <c r="J1814" t="s">
        <v>33</v>
      </c>
      <c r="K1814" t="s">
        <v>71</v>
      </c>
      <c r="L1814">
        <v>4</v>
      </c>
      <c r="M1814">
        <v>1</v>
      </c>
      <c r="N1814" t="s">
        <v>35</v>
      </c>
      <c r="O1814" t="s">
        <v>52</v>
      </c>
      <c r="P1814" t="s">
        <v>37</v>
      </c>
      <c r="Q1814">
        <v>20913.740000000002</v>
      </c>
      <c r="R1814">
        <v>3411.44</v>
      </c>
      <c r="S1814">
        <v>1.3</v>
      </c>
      <c r="T1814" t="s">
        <v>54</v>
      </c>
      <c r="U1814" t="s">
        <v>93</v>
      </c>
      <c r="V1814" t="s">
        <v>74</v>
      </c>
      <c r="W1814" t="s">
        <v>41</v>
      </c>
      <c r="X1814" t="s">
        <v>57</v>
      </c>
      <c r="Y1814" t="s">
        <v>43</v>
      </c>
      <c r="Z1814" t="s">
        <v>84</v>
      </c>
      <c r="AA1814" s="9">
        <f>Table1[[#This Row],[Date]]</f>
        <v>46739</v>
      </c>
    </row>
    <row r="1815" spans="1:27" x14ac:dyDescent="0.25">
      <c r="A1815" t="s">
        <v>3713</v>
      </c>
      <c r="B1815" s="1">
        <v>46740</v>
      </c>
      <c r="C1815" t="s">
        <v>59</v>
      </c>
      <c r="D1815" t="s">
        <v>3714</v>
      </c>
      <c r="E1815" t="s">
        <v>69</v>
      </c>
      <c r="F1815">
        <v>35</v>
      </c>
      <c r="G1815" t="s">
        <v>30</v>
      </c>
      <c r="H1815" t="s">
        <v>4088</v>
      </c>
      <c r="I1815" t="s">
        <v>49</v>
      </c>
      <c r="J1815" t="s">
        <v>33</v>
      </c>
      <c r="K1815" t="s">
        <v>118</v>
      </c>
      <c r="L1815">
        <v>8</v>
      </c>
      <c r="M1815">
        <v>2</v>
      </c>
      <c r="N1815" t="s">
        <v>51</v>
      </c>
      <c r="O1815" t="s">
        <v>81</v>
      </c>
      <c r="P1815" t="s">
        <v>63</v>
      </c>
      <c r="Q1815">
        <v>46842.16</v>
      </c>
      <c r="R1815">
        <v>676.81</v>
      </c>
      <c r="S1815">
        <v>1.2</v>
      </c>
      <c r="T1815" t="s">
        <v>54</v>
      </c>
      <c r="U1815" t="s">
        <v>65</v>
      </c>
      <c r="V1815" t="s">
        <v>40</v>
      </c>
      <c r="W1815" t="s">
        <v>101</v>
      </c>
      <c r="X1815" t="s">
        <v>42</v>
      </c>
      <c r="Y1815" t="s">
        <v>66</v>
      </c>
      <c r="Z1815" t="s">
        <v>76</v>
      </c>
      <c r="AA1815" s="9">
        <f>Table1[[#This Row],[Date]]</f>
        <v>46740</v>
      </c>
    </row>
    <row r="1816" spans="1:27" x14ac:dyDescent="0.25">
      <c r="A1816" t="s">
        <v>3715</v>
      </c>
      <c r="B1816" s="1">
        <v>46741</v>
      </c>
      <c r="C1816" t="s">
        <v>45</v>
      </c>
      <c r="D1816" t="s">
        <v>3716</v>
      </c>
      <c r="E1816" t="s">
        <v>61</v>
      </c>
      <c r="F1816">
        <v>65</v>
      </c>
      <c r="G1816" t="s">
        <v>30</v>
      </c>
      <c r="H1816" t="s">
        <v>48</v>
      </c>
      <c r="I1816" t="s">
        <v>49</v>
      </c>
      <c r="J1816" t="s">
        <v>33</v>
      </c>
      <c r="K1816" t="s">
        <v>50</v>
      </c>
      <c r="L1816">
        <v>9</v>
      </c>
      <c r="M1816">
        <v>5</v>
      </c>
      <c r="N1816" t="s">
        <v>35</v>
      </c>
      <c r="O1816" t="s">
        <v>52</v>
      </c>
      <c r="P1816" t="s">
        <v>63</v>
      </c>
      <c r="Q1816">
        <v>36612.74</v>
      </c>
      <c r="R1816">
        <v>714.44</v>
      </c>
      <c r="S1816">
        <v>1.6</v>
      </c>
      <c r="T1816" t="s">
        <v>54</v>
      </c>
      <c r="U1816" t="s">
        <v>39</v>
      </c>
      <c r="V1816" t="s">
        <v>74</v>
      </c>
      <c r="W1816" t="s">
        <v>101</v>
      </c>
      <c r="X1816" t="s">
        <v>42</v>
      </c>
      <c r="Y1816" t="s">
        <v>75</v>
      </c>
      <c r="Z1816" t="s">
        <v>84</v>
      </c>
      <c r="AA1816" s="9">
        <f>Table1[[#This Row],[Date]]</f>
        <v>46741</v>
      </c>
    </row>
    <row r="1817" spans="1:27" x14ac:dyDescent="0.25">
      <c r="A1817" t="s">
        <v>3717</v>
      </c>
      <c r="B1817" s="1">
        <v>46742</v>
      </c>
      <c r="C1817" t="s">
        <v>27</v>
      </c>
      <c r="D1817" t="s">
        <v>3718</v>
      </c>
      <c r="E1817" t="s">
        <v>61</v>
      </c>
      <c r="F1817">
        <v>57</v>
      </c>
      <c r="G1817" t="s">
        <v>70</v>
      </c>
      <c r="H1817" t="s">
        <v>48</v>
      </c>
      <c r="I1817" t="s">
        <v>49</v>
      </c>
      <c r="J1817" t="s">
        <v>33</v>
      </c>
      <c r="K1817" t="s">
        <v>50</v>
      </c>
      <c r="L1817">
        <v>9</v>
      </c>
      <c r="M1817">
        <v>2</v>
      </c>
      <c r="N1817" t="s">
        <v>72</v>
      </c>
      <c r="O1817" t="s">
        <v>52</v>
      </c>
      <c r="P1817" t="s">
        <v>37</v>
      </c>
      <c r="Q1817">
        <v>46627.53</v>
      </c>
      <c r="R1817">
        <v>3776.71</v>
      </c>
      <c r="S1817">
        <v>3.6</v>
      </c>
      <c r="T1817" t="s">
        <v>92</v>
      </c>
      <c r="U1817" t="s">
        <v>65</v>
      </c>
      <c r="V1817" t="s">
        <v>83</v>
      </c>
      <c r="W1817" t="s">
        <v>101</v>
      </c>
      <c r="X1817" t="s">
        <v>42</v>
      </c>
      <c r="Y1817" t="s">
        <v>43</v>
      </c>
      <c r="Z1817" t="s">
        <v>4089</v>
      </c>
      <c r="AA1817" s="9">
        <f>Table1[[#This Row],[Date]]</f>
        <v>46742</v>
      </c>
    </row>
    <row r="1818" spans="1:27" x14ac:dyDescent="0.25">
      <c r="A1818" t="s">
        <v>3719</v>
      </c>
      <c r="B1818" s="1">
        <v>46743</v>
      </c>
      <c r="C1818" t="s">
        <v>103</v>
      </c>
      <c r="D1818" t="s">
        <v>3720</v>
      </c>
      <c r="E1818" t="s">
        <v>47</v>
      </c>
      <c r="F1818">
        <v>50</v>
      </c>
      <c r="G1818" t="s">
        <v>62</v>
      </c>
      <c r="H1818" t="s">
        <v>48</v>
      </c>
      <c r="I1818" t="s">
        <v>49</v>
      </c>
      <c r="J1818" t="s">
        <v>33</v>
      </c>
      <c r="K1818" t="s">
        <v>50</v>
      </c>
      <c r="L1818">
        <v>2</v>
      </c>
      <c r="M1818">
        <v>3</v>
      </c>
      <c r="N1818" t="s">
        <v>80</v>
      </c>
      <c r="O1818" t="s">
        <v>52</v>
      </c>
      <c r="P1818" t="s">
        <v>82</v>
      </c>
      <c r="Q1818">
        <v>40457.81</v>
      </c>
      <c r="R1818">
        <v>3606.34</v>
      </c>
      <c r="S1818">
        <v>2.6</v>
      </c>
      <c r="T1818" t="s">
        <v>64</v>
      </c>
      <c r="U1818" t="s">
        <v>39</v>
      </c>
      <c r="V1818" t="s">
        <v>83</v>
      </c>
      <c r="W1818" t="s">
        <v>56</v>
      </c>
      <c r="X1818" t="s">
        <v>42</v>
      </c>
      <c r="Y1818" t="s">
        <v>113</v>
      </c>
      <c r="Z1818" t="s">
        <v>84</v>
      </c>
      <c r="AA1818" s="9">
        <f>Table1[[#This Row],[Date]]</f>
        <v>46743</v>
      </c>
    </row>
    <row r="1819" spans="1:27" x14ac:dyDescent="0.25">
      <c r="A1819" t="s">
        <v>3721</v>
      </c>
      <c r="B1819" s="1">
        <v>46744</v>
      </c>
      <c r="C1819" t="s">
        <v>27</v>
      </c>
      <c r="D1819" t="s">
        <v>3722</v>
      </c>
      <c r="E1819" t="s">
        <v>29</v>
      </c>
      <c r="F1819">
        <v>29</v>
      </c>
      <c r="G1819" t="s">
        <v>62</v>
      </c>
      <c r="H1819" t="s">
        <v>4088</v>
      </c>
      <c r="I1819" t="s">
        <v>49</v>
      </c>
      <c r="J1819" t="s">
        <v>33</v>
      </c>
      <c r="K1819" t="s">
        <v>118</v>
      </c>
      <c r="L1819">
        <v>8</v>
      </c>
      <c r="M1819">
        <v>2</v>
      </c>
      <c r="N1819" t="s">
        <v>72</v>
      </c>
      <c r="O1819" t="s">
        <v>81</v>
      </c>
      <c r="P1819" t="s">
        <v>37</v>
      </c>
      <c r="Q1819">
        <v>31636.98</v>
      </c>
      <c r="R1819">
        <v>1890.15</v>
      </c>
      <c r="S1819">
        <v>4.3</v>
      </c>
      <c r="T1819" t="s">
        <v>92</v>
      </c>
      <c r="U1819" t="s">
        <v>87</v>
      </c>
      <c r="V1819" t="s">
        <v>83</v>
      </c>
      <c r="W1819" t="s">
        <v>101</v>
      </c>
      <c r="X1819" t="s">
        <v>57</v>
      </c>
      <c r="Y1819" t="s">
        <v>75</v>
      </c>
      <c r="Z1819" t="s">
        <v>88</v>
      </c>
      <c r="AA1819" s="9">
        <f>Table1[[#This Row],[Date]]</f>
        <v>46744</v>
      </c>
    </row>
    <row r="1820" spans="1:27" x14ac:dyDescent="0.25">
      <c r="A1820" t="s">
        <v>3723</v>
      </c>
      <c r="B1820" s="1">
        <v>46745</v>
      </c>
      <c r="C1820" t="s">
        <v>103</v>
      </c>
      <c r="D1820" t="s">
        <v>3724</v>
      </c>
      <c r="E1820" t="s">
        <v>69</v>
      </c>
      <c r="F1820">
        <v>25</v>
      </c>
      <c r="G1820" t="s">
        <v>62</v>
      </c>
      <c r="H1820" t="s">
        <v>4088</v>
      </c>
      <c r="I1820" t="s">
        <v>49</v>
      </c>
      <c r="J1820" t="s">
        <v>33</v>
      </c>
      <c r="K1820" t="s">
        <v>118</v>
      </c>
      <c r="L1820">
        <v>4</v>
      </c>
      <c r="M1820">
        <v>4</v>
      </c>
      <c r="N1820" t="s">
        <v>51</v>
      </c>
      <c r="O1820" t="s">
        <v>73</v>
      </c>
      <c r="P1820" t="s">
        <v>63</v>
      </c>
      <c r="Q1820">
        <v>8445.08</v>
      </c>
      <c r="R1820">
        <v>387.11</v>
      </c>
      <c r="S1820">
        <v>1.3</v>
      </c>
      <c r="T1820" t="s">
        <v>54</v>
      </c>
      <c r="U1820" t="s">
        <v>87</v>
      </c>
      <c r="V1820" t="s">
        <v>40</v>
      </c>
      <c r="W1820" t="s">
        <v>41</v>
      </c>
      <c r="X1820" t="s">
        <v>42</v>
      </c>
      <c r="Y1820" t="s">
        <v>4089</v>
      </c>
      <c r="Z1820" t="s">
        <v>88</v>
      </c>
      <c r="AA1820" s="9">
        <f>Table1[[#This Row],[Date]]</f>
        <v>46745</v>
      </c>
    </row>
    <row r="1821" spans="1:27" x14ac:dyDescent="0.25">
      <c r="A1821" t="s">
        <v>3725</v>
      </c>
      <c r="B1821" s="1">
        <v>46746</v>
      </c>
      <c r="C1821" t="s">
        <v>27</v>
      </c>
      <c r="D1821" t="s">
        <v>3726</v>
      </c>
      <c r="E1821" t="s">
        <v>61</v>
      </c>
      <c r="F1821">
        <v>41</v>
      </c>
      <c r="G1821" t="s">
        <v>70</v>
      </c>
      <c r="H1821" t="s">
        <v>4087</v>
      </c>
      <c r="I1821" t="s">
        <v>32</v>
      </c>
      <c r="J1821" t="s">
        <v>33</v>
      </c>
      <c r="K1821" t="s">
        <v>71</v>
      </c>
      <c r="L1821">
        <v>3</v>
      </c>
      <c r="M1821">
        <v>1</v>
      </c>
      <c r="N1821" t="s">
        <v>72</v>
      </c>
      <c r="O1821" t="s">
        <v>52</v>
      </c>
      <c r="P1821" t="s">
        <v>82</v>
      </c>
      <c r="Q1821">
        <v>16699.59</v>
      </c>
      <c r="R1821">
        <v>60.49</v>
      </c>
      <c r="S1821">
        <v>1.8</v>
      </c>
      <c r="T1821" t="s">
        <v>97</v>
      </c>
      <c r="U1821" t="s">
        <v>87</v>
      </c>
      <c r="V1821" t="s">
        <v>40</v>
      </c>
      <c r="W1821" t="s">
        <v>56</v>
      </c>
      <c r="X1821" t="s">
        <v>42</v>
      </c>
      <c r="Y1821" t="s">
        <v>75</v>
      </c>
      <c r="Z1821" t="s">
        <v>4089</v>
      </c>
      <c r="AA1821" s="9">
        <f>Table1[[#This Row],[Date]]</f>
        <v>46746</v>
      </c>
    </row>
    <row r="1822" spans="1:27" x14ac:dyDescent="0.25">
      <c r="A1822" t="s">
        <v>3727</v>
      </c>
      <c r="B1822" s="1">
        <v>46747</v>
      </c>
      <c r="C1822" t="s">
        <v>27</v>
      </c>
      <c r="D1822" t="s">
        <v>3728</v>
      </c>
      <c r="E1822" t="s">
        <v>29</v>
      </c>
      <c r="F1822">
        <v>33</v>
      </c>
      <c r="G1822" t="s">
        <v>62</v>
      </c>
      <c r="H1822" t="s">
        <v>79</v>
      </c>
      <c r="I1822" t="s">
        <v>49</v>
      </c>
      <c r="J1822" t="s">
        <v>33</v>
      </c>
      <c r="K1822" t="s">
        <v>34</v>
      </c>
      <c r="L1822">
        <v>3</v>
      </c>
      <c r="M1822">
        <v>3</v>
      </c>
      <c r="N1822" t="s">
        <v>35</v>
      </c>
      <c r="O1822" t="s">
        <v>81</v>
      </c>
      <c r="P1822" t="s">
        <v>37</v>
      </c>
      <c r="Q1822">
        <v>48535.59</v>
      </c>
      <c r="R1822">
        <v>1440.78</v>
      </c>
      <c r="S1822">
        <v>2.2000000000000002</v>
      </c>
      <c r="T1822" t="s">
        <v>64</v>
      </c>
      <c r="U1822" t="s">
        <v>39</v>
      </c>
      <c r="V1822" t="s">
        <v>55</v>
      </c>
      <c r="W1822" t="s">
        <v>41</v>
      </c>
      <c r="X1822" t="s">
        <v>42</v>
      </c>
      <c r="Y1822" t="s">
        <v>66</v>
      </c>
      <c r="Z1822" t="s">
        <v>84</v>
      </c>
      <c r="AA1822" s="9">
        <f>Table1[[#This Row],[Date]]</f>
        <v>46747</v>
      </c>
    </row>
    <row r="1823" spans="1:27" x14ac:dyDescent="0.25">
      <c r="A1823" t="s">
        <v>3729</v>
      </c>
      <c r="B1823" s="1">
        <v>46748</v>
      </c>
      <c r="C1823" t="s">
        <v>27</v>
      </c>
      <c r="D1823" t="s">
        <v>3730</v>
      </c>
      <c r="E1823" t="s">
        <v>61</v>
      </c>
      <c r="F1823">
        <v>67</v>
      </c>
      <c r="G1823" t="s">
        <v>70</v>
      </c>
      <c r="H1823" t="s">
        <v>31</v>
      </c>
      <c r="I1823" t="s">
        <v>32</v>
      </c>
      <c r="J1823" t="s">
        <v>33</v>
      </c>
      <c r="K1823" t="s">
        <v>100</v>
      </c>
      <c r="L1823">
        <v>9</v>
      </c>
      <c r="M1823">
        <v>4</v>
      </c>
      <c r="N1823" t="s">
        <v>72</v>
      </c>
      <c r="O1823" t="s">
        <v>73</v>
      </c>
      <c r="P1823" t="s">
        <v>63</v>
      </c>
      <c r="Q1823">
        <v>18012.84</v>
      </c>
      <c r="R1823">
        <v>46.11</v>
      </c>
      <c r="S1823">
        <v>3.5</v>
      </c>
      <c r="T1823" t="s">
        <v>92</v>
      </c>
      <c r="U1823" t="s">
        <v>65</v>
      </c>
      <c r="V1823" t="s">
        <v>40</v>
      </c>
      <c r="W1823" t="s">
        <v>56</v>
      </c>
      <c r="X1823" t="s">
        <v>42</v>
      </c>
      <c r="Y1823" t="s">
        <v>66</v>
      </c>
      <c r="Z1823" t="s">
        <v>84</v>
      </c>
      <c r="AA1823" s="9">
        <f>Table1[[#This Row],[Date]]</f>
        <v>46748</v>
      </c>
    </row>
    <row r="1824" spans="1:27" x14ac:dyDescent="0.25">
      <c r="A1824" t="s">
        <v>3731</v>
      </c>
      <c r="B1824" s="1">
        <v>46749</v>
      </c>
      <c r="C1824" t="s">
        <v>45</v>
      </c>
      <c r="D1824" t="s">
        <v>3732</v>
      </c>
      <c r="E1824" t="s">
        <v>61</v>
      </c>
      <c r="F1824">
        <v>21</v>
      </c>
      <c r="G1824" t="s">
        <v>30</v>
      </c>
      <c r="H1824" t="s">
        <v>31</v>
      </c>
      <c r="I1824" t="s">
        <v>32</v>
      </c>
      <c r="J1824" t="s">
        <v>33</v>
      </c>
      <c r="K1824" t="s">
        <v>100</v>
      </c>
      <c r="L1824">
        <v>10</v>
      </c>
      <c r="M1824">
        <v>1</v>
      </c>
      <c r="N1824" t="s">
        <v>80</v>
      </c>
      <c r="O1824" t="s">
        <v>36</v>
      </c>
      <c r="P1824" t="s">
        <v>82</v>
      </c>
      <c r="Q1824">
        <v>7382.98</v>
      </c>
      <c r="R1824">
        <v>1150.3599999999999</v>
      </c>
      <c r="S1824">
        <v>3.7</v>
      </c>
      <c r="T1824" t="s">
        <v>92</v>
      </c>
      <c r="U1824" t="s">
        <v>87</v>
      </c>
      <c r="V1824" t="s">
        <v>74</v>
      </c>
      <c r="W1824" t="s">
        <v>56</v>
      </c>
      <c r="X1824" t="s">
        <v>57</v>
      </c>
      <c r="Y1824" t="s">
        <v>4089</v>
      </c>
      <c r="Z1824" t="s">
        <v>4089</v>
      </c>
      <c r="AA1824" s="9">
        <f>Table1[[#This Row],[Date]]</f>
        <v>46749</v>
      </c>
    </row>
    <row r="1825" spans="1:27" x14ac:dyDescent="0.25">
      <c r="A1825" t="s">
        <v>3733</v>
      </c>
      <c r="B1825" s="1">
        <v>46750</v>
      </c>
      <c r="C1825" t="s">
        <v>45</v>
      </c>
      <c r="D1825" t="s">
        <v>3734</v>
      </c>
      <c r="E1825" t="s">
        <v>69</v>
      </c>
      <c r="F1825">
        <v>55</v>
      </c>
      <c r="G1825" t="s">
        <v>30</v>
      </c>
      <c r="H1825" t="s">
        <v>79</v>
      </c>
      <c r="I1825" t="s">
        <v>49</v>
      </c>
      <c r="J1825" t="s">
        <v>33</v>
      </c>
      <c r="K1825" t="s">
        <v>34</v>
      </c>
      <c r="L1825">
        <v>4</v>
      </c>
      <c r="M1825">
        <v>4</v>
      </c>
      <c r="N1825" t="s">
        <v>35</v>
      </c>
      <c r="O1825" t="s">
        <v>81</v>
      </c>
      <c r="P1825" t="s">
        <v>53</v>
      </c>
      <c r="Q1825">
        <v>36255.01</v>
      </c>
      <c r="R1825">
        <v>2097.5</v>
      </c>
      <c r="S1825">
        <v>1.5</v>
      </c>
      <c r="T1825" t="s">
        <v>54</v>
      </c>
      <c r="U1825" t="s">
        <v>93</v>
      </c>
      <c r="V1825" t="s">
        <v>55</v>
      </c>
      <c r="W1825" t="s">
        <v>56</v>
      </c>
      <c r="X1825" t="s">
        <v>57</v>
      </c>
      <c r="Y1825" t="s">
        <v>4089</v>
      </c>
      <c r="Z1825" t="s">
        <v>76</v>
      </c>
      <c r="AA1825" s="9">
        <f>Table1[[#This Row],[Date]]</f>
        <v>46750</v>
      </c>
    </row>
    <row r="1826" spans="1:27" x14ac:dyDescent="0.25">
      <c r="A1826" t="s">
        <v>3735</v>
      </c>
      <c r="B1826" s="1">
        <v>46751</v>
      </c>
      <c r="C1826" t="s">
        <v>59</v>
      </c>
      <c r="D1826" t="s">
        <v>3736</v>
      </c>
      <c r="E1826" t="s">
        <v>69</v>
      </c>
      <c r="F1826">
        <v>61</v>
      </c>
      <c r="G1826" t="s">
        <v>62</v>
      </c>
      <c r="H1826" t="s">
        <v>4087</v>
      </c>
      <c r="I1826" t="s">
        <v>32</v>
      </c>
      <c r="J1826" t="s">
        <v>33</v>
      </c>
      <c r="K1826" t="s">
        <v>71</v>
      </c>
      <c r="L1826">
        <v>4</v>
      </c>
      <c r="M1826">
        <v>2</v>
      </c>
      <c r="N1826" t="s">
        <v>80</v>
      </c>
      <c r="O1826" t="s">
        <v>73</v>
      </c>
      <c r="P1826" t="s">
        <v>53</v>
      </c>
      <c r="Q1826">
        <v>37498.199999999997</v>
      </c>
      <c r="R1826">
        <v>607.08000000000004</v>
      </c>
      <c r="S1826">
        <v>4.8</v>
      </c>
      <c r="T1826" t="s">
        <v>38</v>
      </c>
      <c r="U1826" t="s">
        <v>87</v>
      </c>
      <c r="V1826" t="s">
        <v>40</v>
      </c>
      <c r="W1826" t="s">
        <v>41</v>
      </c>
      <c r="X1826" t="s">
        <v>42</v>
      </c>
      <c r="Y1826" t="s">
        <v>4089</v>
      </c>
      <c r="Z1826" t="s">
        <v>94</v>
      </c>
      <c r="AA1826" s="9">
        <f>Table1[[#This Row],[Date]]</f>
        <v>46751</v>
      </c>
    </row>
    <row r="1827" spans="1:27" x14ac:dyDescent="0.25">
      <c r="A1827" t="s">
        <v>3737</v>
      </c>
      <c r="B1827" s="1">
        <v>46752</v>
      </c>
      <c r="C1827" t="s">
        <v>59</v>
      </c>
      <c r="D1827" t="s">
        <v>3738</v>
      </c>
      <c r="E1827" t="s">
        <v>61</v>
      </c>
      <c r="F1827">
        <v>44</v>
      </c>
      <c r="G1827" t="s">
        <v>70</v>
      </c>
      <c r="H1827" t="s">
        <v>79</v>
      </c>
      <c r="I1827" t="s">
        <v>49</v>
      </c>
      <c r="J1827" t="s">
        <v>33</v>
      </c>
      <c r="K1827" t="s">
        <v>34</v>
      </c>
      <c r="L1827">
        <v>7</v>
      </c>
      <c r="M1827">
        <v>3</v>
      </c>
      <c r="N1827" t="s">
        <v>80</v>
      </c>
      <c r="O1827" t="s">
        <v>81</v>
      </c>
      <c r="P1827" t="s">
        <v>37</v>
      </c>
      <c r="Q1827">
        <v>16416.509999999998</v>
      </c>
      <c r="R1827">
        <v>521.39</v>
      </c>
      <c r="S1827">
        <v>2.4</v>
      </c>
      <c r="T1827" t="s">
        <v>64</v>
      </c>
      <c r="U1827" t="s">
        <v>87</v>
      </c>
      <c r="V1827" t="s">
        <v>55</v>
      </c>
      <c r="W1827" t="s">
        <v>101</v>
      </c>
      <c r="X1827" t="s">
        <v>57</v>
      </c>
      <c r="Y1827" t="s">
        <v>66</v>
      </c>
      <c r="Z1827" t="s">
        <v>76</v>
      </c>
      <c r="AA1827" s="9">
        <f>Table1[[#This Row],[Date]]</f>
        <v>46752</v>
      </c>
    </row>
    <row r="1828" spans="1:27" x14ac:dyDescent="0.25">
      <c r="A1828" t="s">
        <v>3739</v>
      </c>
      <c r="B1828" s="1">
        <v>46753</v>
      </c>
      <c r="C1828" t="s">
        <v>103</v>
      </c>
      <c r="D1828" t="s">
        <v>3740</v>
      </c>
      <c r="E1828" t="s">
        <v>91</v>
      </c>
      <c r="F1828">
        <v>26</v>
      </c>
      <c r="G1828" t="s">
        <v>30</v>
      </c>
      <c r="H1828" t="s">
        <v>79</v>
      </c>
      <c r="I1828" t="s">
        <v>49</v>
      </c>
      <c r="J1828" t="s">
        <v>33</v>
      </c>
      <c r="K1828" t="s">
        <v>34</v>
      </c>
      <c r="L1828">
        <v>12</v>
      </c>
      <c r="M1828">
        <v>2</v>
      </c>
      <c r="N1828" t="s">
        <v>80</v>
      </c>
      <c r="O1828" t="s">
        <v>73</v>
      </c>
      <c r="P1828" t="s">
        <v>53</v>
      </c>
      <c r="Q1828">
        <v>16990.580000000002</v>
      </c>
      <c r="R1828">
        <v>4482.1899999999996</v>
      </c>
      <c r="S1828">
        <v>3.9</v>
      </c>
      <c r="T1828" t="s">
        <v>92</v>
      </c>
      <c r="U1828" t="s">
        <v>93</v>
      </c>
      <c r="V1828" t="s">
        <v>40</v>
      </c>
      <c r="W1828" t="s">
        <v>56</v>
      </c>
      <c r="X1828" t="s">
        <v>42</v>
      </c>
      <c r="Y1828" t="s">
        <v>75</v>
      </c>
      <c r="Z1828" t="s">
        <v>94</v>
      </c>
      <c r="AA1828" s="9">
        <f>Table1[[#This Row],[Date]]</f>
        <v>46753</v>
      </c>
    </row>
    <row r="1829" spans="1:27" x14ac:dyDescent="0.25">
      <c r="A1829" t="s">
        <v>3741</v>
      </c>
      <c r="B1829" s="1">
        <v>46754</v>
      </c>
      <c r="C1829" t="s">
        <v>45</v>
      </c>
      <c r="D1829" t="s">
        <v>3742</v>
      </c>
      <c r="E1829" t="s">
        <v>61</v>
      </c>
      <c r="F1829">
        <v>64</v>
      </c>
      <c r="G1829" t="s">
        <v>70</v>
      </c>
      <c r="H1829" t="s">
        <v>31</v>
      </c>
      <c r="I1829" t="s">
        <v>32</v>
      </c>
      <c r="J1829" t="s">
        <v>33</v>
      </c>
      <c r="K1829" t="s">
        <v>100</v>
      </c>
      <c r="L1829">
        <v>11</v>
      </c>
      <c r="M1829">
        <v>5</v>
      </c>
      <c r="N1829" t="s">
        <v>72</v>
      </c>
      <c r="O1829" t="s">
        <v>73</v>
      </c>
      <c r="P1829" t="s">
        <v>63</v>
      </c>
      <c r="Q1829">
        <v>25037.97</v>
      </c>
      <c r="R1829">
        <v>2927.35</v>
      </c>
      <c r="S1829">
        <v>3.1</v>
      </c>
      <c r="T1829" t="s">
        <v>64</v>
      </c>
      <c r="U1829" t="s">
        <v>87</v>
      </c>
      <c r="V1829" t="s">
        <v>74</v>
      </c>
      <c r="W1829" t="s">
        <v>41</v>
      </c>
      <c r="X1829" t="s">
        <v>42</v>
      </c>
      <c r="Y1829" t="s">
        <v>43</v>
      </c>
      <c r="Z1829" t="s">
        <v>84</v>
      </c>
      <c r="AA1829" s="9">
        <f>Table1[[#This Row],[Date]]</f>
        <v>46754</v>
      </c>
    </row>
    <row r="1830" spans="1:27" x14ac:dyDescent="0.25">
      <c r="A1830" t="s">
        <v>3743</v>
      </c>
      <c r="B1830" s="1">
        <v>46755</v>
      </c>
      <c r="C1830" t="s">
        <v>103</v>
      </c>
      <c r="D1830" t="s">
        <v>3744</v>
      </c>
      <c r="E1830" t="s">
        <v>61</v>
      </c>
      <c r="F1830">
        <v>33</v>
      </c>
      <c r="G1830" t="s">
        <v>70</v>
      </c>
      <c r="H1830" t="s">
        <v>4087</v>
      </c>
      <c r="I1830" t="s">
        <v>32</v>
      </c>
      <c r="J1830" t="s">
        <v>33</v>
      </c>
      <c r="K1830" t="s">
        <v>71</v>
      </c>
      <c r="L1830">
        <v>2</v>
      </c>
      <c r="M1830">
        <v>3</v>
      </c>
      <c r="N1830" t="s">
        <v>72</v>
      </c>
      <c r="O1830" t="s">
        <v>81</v>
      </c>
      <c r="P1830" t="s">
        <v>82</v>
      </c>
      <c r="Q1830">
        <v>4024.08</v>
      </c>
      <c r="R1830">
        <v>4672.28</v>
      </c>
      <c r="S1830">
        <v>1.9</v>
      </c>
      <c r="T1830" t="s">
        <v>54</v>
      </c>
      <c r="U1830" t="s">
        <v>39</v>
      </c>
      <c r="V1830" t="s">
        <v>83</v>
      </c>
      <c r="W1830" t="s">
        <v>56</v>
      </c>
      <c r="X1830" t="s">
        <v>57</v>
      </c>
      <c r="Y1830" t="s">
        <v>43</v>
      </c>
      <c r="Z1830" t="s">
        <v>94</v>
      </c>
      <c r="AA1830" s="9">
        <f>Table1[[#This Row],[Date]]</f>
        <v>46755</v>
      </c>
    </row>
    <row r="1831" spans="1:27" x14ac:dyDescent="0.25">
      <c r="A1831" t="s">
        <v>3745</v>
      </c>
      <c r="B1831" s="1">
        <v>46756</v>
      </c>
      <c r="C1831" t="s">
        <v>59</v>
      </c>
      <c r="D1831" t="s">
        <v>3746</v>
      </c>
      <c r="E1831" t="s">
        <v>47</v>
      </c>
      <c r="F1831">
        <v>29</v>
      </c>
      <c r="G1831" t="s">
        <v>30</v>
      </c>
      <c r="H1831" t="s">
        <v>4088</v>
      </c>
      <c r="I1831" t="s">
        <v>49</v>
      </c>
      <c r="J1831" t="s">
        <v>33</v>
      </c>
      <c r="K1831" t="s">
        <v>118</v>
      </c>
      <c r="L1831">
        <v>7</v>
      </c>
      <c r="M1831">
        <v>2</v>
      </c>
      <c r="N1831" t="s">
        <v>72</v>
      </c>
      <c r="O1831" t="s">
        <v>36</v>
      </c>
      <c r="P1831" t="s">
        <v>37</v>
      </c>
      <c r="Q1831">
        <v>40098.18</v>
      </c>
      <c r="R1831">
        <v>1729.13</v>
      </c>
      <c r="S1831">
        <v>4.4000000000000004</v>
      </c>
      <c r="T1831" t="s">
        <v>97</v>
      </c>
      <c r="U1831" t="s">
        <v>39</v>
      </c>
      <c r="V1831" t="s">
        <v>83</v>
      </c>
      <c r="W1831" t="s">
        <v>101</v>
      </c>
      <c r="X1831" t="s">
        <v>57</v>
      </c>
      <c r="Y1831" t="s">
        <v>113</v>
      </c>
      <c r="Z1831" t="s">
        <v>94</v>
      </c>
      <c r="AA1831" s="9">
        <f>Table1[[#This Row],[Date]]</f>
        <v>46756</v>
      </c>
    </row>
    <row r="1832" spans="1:27" x14ac:dyDescent="0.25">
      <c r="A1832" t="s">
        <v>3747</v>
      </c>
      <c r="B1832" s="1">
        <v>46757</v>
      </c>
      <c r="C1832" t="s">
        <v>103</v>
      </c>
      <c r="D1832" t="s">
        <v>3748</v>
      </c>
      <c r="E1832" t="s">
        <v>47</v>
      </c>
      <c r="F1832">
        <v>48</v>
      </c>
      <c r="G1832" t="s">
        <v>70</v>
      </c>
      <c r="H1832" t="s">
        <v>31</v>
      </c>
      <c r="I1832" t="s">
        <v>32</v>
      </c>
      <c r="J1832" t="s">
        <v>33</v>
      </c>
      <c r="K1832" t="s">
        <v>100</v>
      </c>
      <c r="L1832">
        <v>13</v>
      </c>
      <c r="M1832">
        <v>3</v>
      </c>
      <c r="N1832" t="s">
        <v>72</v>
      </c>
      <c r="O1832" t="s">
        <v>52</v>
      </c>
      <c r="P1832" t="s">
        <v>82</v>
      </c>
      <c r="Q1832">
        <v>17903.169999999998</v>
      </c>
      <c r="R1832">
        <v>3385.72</v>
      </c>
      <c r="S1832">
        <v>4.3</v>
      </c>
      <c r="T1832" t="s">
        <v>92</v>
      </c>
      <c r="U1832" t="s">
        <v>87</v>
      </c>
      <c r="V1832" t="s">
        <v>74</v>
      </c>
      <c r="W1832" t="s">
        <v>56</v>
      </c>
      <c r="X1832" t="s">
        <v>57</v>
      </c>
      <c r="Y1832" t="s">
        <v>66</v>
      </c>
      <c r="Z1832" t="s">
        <v>84</v>
      </c>
      <c r="AA1832" s="9">
        <f>Table1[[#This Row],[Date]]</f>
        <v>46757</v>
      </c>
    </row>
    <row r="1833" spans="1:27" x14ac:dyDescent="0.25">
      <c r="A1833" t="s">
        <v>3749</v>
      </c>
      <c r="B1833" s="1">
        <v>46758</v>
      </c>
      <c r="C1833" t="s">
        <v>59</v>
      </c>
      <c r="D1833" t="s">
        <v>3750</v>
      </c>
      <c r="E1833" t="s">
        <v>47</v>
      </c>
      <c r="F1833">
        <v>41</v>
      </c>
      <c r="G1833" t="s">
        <v>30</v>
      </c>
      <c r="H1833" t="s">
        <v>4088</v>
      </c>
      <c r="I1833" t="s">
        <v>49</v>
      </c>
      <c r="J1833" t="s">
        <v>33</v>
      </c>
      <c r="K1833" t="s">
        <v>118</v>
      </c>
      <c r="L1833">
        <v>4</v>
      </c>
      <c r="M1833">
        <v>1</v>
      </c>
      <c r="N1833" t="s">
        <v>35</v>
      </c>
      <c r="O1833" t="s">
        <v>73</v>
      </c>
      <c r="P1833" t="s">
        <v>82</v>
      </c>
      <c r="Q1833">
        <v>43126.87</v>
      </c>
      <c r="R1833">
        <v>1023.46</v>
      </c>
      <c r="S1833">
        <v>2.6</v>
      </c>
      <c r="T1833" t="s">
        <v>64</v>
      </c>
      <c r="U1833" t="s">
        <v>65</v>
      </c>
      <c r="V1833" t="s">
        <v>55</v>
      </c>
      <c r="W1833" t="s">
        <v>41</v>
      </c>
      <c r="X1833" t="s">
        <v>57</v>
      </c>
      <c r="Y1833" t="s">
        <v>4089</v>
      </c>
      <c r="Z1833" t="s">
        <v>88</v>
      </c>
      <c r="AA1833" s="9">
        <f>Table1[[#This Row],[Date]]</f>
        <v>46758</v>
      </c>
    </row>
    <row r="1834" spans="1:27" x14ac:dyDescent="0.25">
      <c r="A1834" t="s">
        <v>3751</v>
      </c>
      <c r="B1834" s="1">
        <v>46759</v>
      </c>
      <c r="C1834" t="s">
        <v>45</v>
      </c>
      <c r="D1834" t="s">
        <v>3752</v>
      </c>
      <c r="E1834" t="s">
        <v>91</v>
      </c>
      <c r="F1834">
        <v>31</v>
      </c>
      <c r="G1834" t="s">
        <v>30</v>
      </c>
      <c r="H1834" t="s">
        <v>4087</v>
      </c>
      <c r="I1834" t="s">
        <v>32</v>
      </c>
      <c r="J1834" t="s">
        <v>33</v>
      </c>
      <c r="K1834" t="s">
        <v>71</v>
      </c>
      <c r="L1834">
        <v>12</v>
      </c>
      <c r="M1834">
        <v>3</v>
      </c>
      <c r="N1834" t="s">
        <v>72</v>
      </c>
      <c r="O1834" t="s">
        <v>52</v>
      </c>
      <c r="P1834" t="s">
        <v>82</v>
      </c>
      <c r="Q1834">
        <v>40723.629999999997</v>
      </c>
      <c r="R1834">
        <v>3091.7</v>
      </c>
      <c r="S1834">
        <v>3.4</v>
      </c>
      <c r="T1834" t="s">
        <v>97</v>
      </c>
      <c r="U1834" t="s">
        <v>65</v>
      </c>
      <c r="V1834" t="s">
        <v>83</v>
      </c>
      <c r="W1834" t="s">
        <v>56</v>
      </c>
      <c r="X1834" t="s">
        <v>57</v>
      </c>
      <c r="Y1834" t="s">
        <v>75</v>
      </c>
      <c r="Z1834" t="s">
        <v>94</v>
      </c>
      <c r="AA1834" s="9">
        <f>Table1[[#This Row],[Date]]</f>
        <v>46759</v>
      </c>
    </row>
    <row r="1835" spans="1:27" x14ac:dyDescent="0.25">
      <c r="A1835" t="s">
        <v>3753</v>
      </c>
      <c r="B1835" s="1">
        <v>46760</v>
      </c>
      <c r="C1835" t="s">
        <v>27</v>
      </c>
      <c r="D1835" t="s">
        <v>3754</v>
      </c>
      <c r="E1835" t="s">
        <v>91</v>
      </c>
      <c r="F1835">
        <v>62</v>
      </c>
      <c r="G1835" t="s">
        <v>30</v>
      </c>
      <c r="H1835" t="s">
        <v>79</v>
      </c>
      <c r="I1835" t="s">
        <v>49</v>
      </c>
      <c r="J1835" t="s">
        <v>33</v>
      </c>
      <c r="K1835" t="s">
        <v>34</v>
      </c>
      <c r="L1835">
        <v>5</v>
      </c>
      <c r="M1835">
        <v>3</v>
      </c>
      <c r="N1835" t="s">
        <v>35</v>
      </c>
      <c r="O1835" t="s">
        <v>36</v>
      </c>
      <c r="P1835" t="s">
        <v>63</v>
      </c>
      <c r="Q1835">
        <v>34085.9</v>
      </c>
      <c r="R1835">
        <v>647.92999999999995</v>
      </c>
      <c r="S1835">
        <v>2</v>
      </c>
      <c r="T1835" t="s">
        <v>97</v>
      </c>
      <c r="U1835" t="s">
        <v>87</v>
      </c>
      <c r="V1835" t="s">
        <v>40</v>
      </c>
      <c r="W1835" t="s">
        <v>41</v>
      </c>
      <c r="X1835" t="s">
        <v>57</v>
      </c>
      <c r="Y1835" t="s">
        <v>66</v>
      </c>
      <c r="Z1835" t="s">
        <v>4089</v>
      </c>
      <c r="AA1835" s="9">
        <f>Table1[[#This Row],[Date]]</f>
        <v>46760</v>
      </c>
    </row>
    <row r="1836" spans="1:27" x14ac:dyDescent="0.25">
      <c r="A1836" t="s">
        <v>3755</v>
      </c>
      <c r="B1836" s="1">
        <v>46761</v>
      </c>
      <c r="C1836" t="s">
        <v>45</v>
      </c>
      <c r="D1836" t="s">
        <v>3756</v>
      </c>
      <c r="E1836" t="s">
        <v>61</v>
      </c>
      <c r="F1836">
        <v>42</v>
      </c>
      <c r="G1836" t="s">
        <v>70</v>
      </c>
      <c r="H1836" t="s">
        <v>48</v>
      </c>
      <c r="I1836" t="s">
        <v>49</v>
      </c>
      <c r="J1836" t="s">
        <v>33</v>
      </c>
      <c r="K1836" t="s">
        <v>50</v>
      </c>
      <c r="L1836">
        <v>10</v>
      </c>
      <c r="M1836">
        <v>1</v>
      </c>
      <c r="N1836" t="s">
        <v>80</v>
      </c>
      <c r="O1836" t="s">
        <v>52</v>
      </c>
      <c r="P1836" t="s">
        <v>37</v>
      </c>
      <c r="Q1836">
        <v>18269.12</v>
      </c>
      <c r="R1836">
        <v>10.4</v>
      </c>
      <c r="S1836">
        <v>3.8</v>
      </c>
      <c r="T1836" t="s">
        <v>97</v>
      </c>
      <c r="U1836" t="s">
        <v>93</v>
      </c>
      <c r="V1836" t="s">
        <v>40</v>
      </c>
      <c r="W1836" t="s">
        <v>101</v>
      </c>
      <c r="X1836" t="s">
        <v>42</v>
      </c>
      <c r="Y1836" t="s">
        <v>113</v>
      </c>
      <c r="Z1836" t="s">
        <v>76</v>
      </c>
      <c r="AA1836" s="9">
        <f>Table1[[#This Row],[Date]]</f>
        <v>46761</v>
      </c>
    </row>
    <row r="1837" spans="1:27" x14ac:dyDescent="0.25">
      <c r="A1837" t="s">
        <v>3757</v>
      </c>
      <c r="B1837" s="1">
        <v>46762</v>
      </c>
      <c r="C1837" t="s">
        <v>103</v>
      </c>
      <c r="D1837" t="s">
        <v>3758</v>
      </c>
      <c r="E1837" t="s">
        <v>47</v>
      </c>
      <c r="F1837">
        <v>51</v>
      </c>
      <c r="G1837" t="s">
        <v>30</v>
      </c>
      <c r="H1837" t="s">
        <v>48</v>
      </c>
      <c r="I1837" t="s">
        <v>49</v>
      </c>
      <c r="J1837" t="s">
        <v>33</v>
      </c>
      <c r="K1837" t="s">
        <v>50</v>
      </c>
      <c r="L1837">
        <v>4</v>
      </c>
      <c r="M1837">
        <v>2</v>
      </c>
      <c r="N1837" t="s">
        <v>35</v>
      </c>
      <c r="O1837" t="s">
        <v>52</v>
      </c>
      <c r="P1837" t="s">
        <v>53</v>
      </c>
      <c r="Q1837">
        <v>27266.880000000001</v>
      </c>
      <c r="R1837">
        <v>4657.66</v>
      </c>
      <c r="S1837">
        <v>2.2000000000000002</v>
      </c>
      <c r="T1837" t="s">
        <v>64</v>
      </c>
      <c r="U1837" t="s">
        <v>39</v>
      </c>
      <c r="V1837" t="s">
        <v>55</v>
      </c>
      <c r="W1837" t="s">
        <v>101</v>
      </c>
      <c r="X1837" t="s">
        <v>57</v>
      </c>
      <c r="Y1837" t="s">
        <v>43</v>
      </c>
      <c r="Z1837" t="s">
        <v>84</v>
      </c>
      <c r="AA1837" s="9">
        <f>Table1[[#This Row],[Date]]</f>
        <v>46762</v>
      </c>
    </row>
    <row r="1838" spans="1:27" x14ac:dyDescent="0.25">
      <c r="A1838" t="s">
        <v>3759</v>
      </c>
      <c r="B1838" s="1">
        <v>46763</v>
      </c>
      <c r="C1838" t="s">
        <v>103</v>
      </c>
      <c r="D1838" t="s">
        <v>3760</v>
      </c>
      <c r="E1838" t="s">
        <v>91</v>
      </c>
      <c r="F1838">
        <v>20</v>
      </c>
      <c r="G1838" t="s">
        <v>70</v>
      </c>
      <c r="H1838" t="s">
        <v>4087</v>
      </c>
      <c r="I1838" t="s">
        <v>32</v>
      </c>
      <c r="J1838" t="s">
        <v>33</v>
      </c>
      <c r="K1838" t="s">
        <v>71</v>
      </c>
      <c r="L1838">
        <v>2</v>
      </c>
      <c r="M1838">
        <v>3</v>
      </c>
      <c r="N1838" t="s">
        <v>51</v>
      </c>
      <c r="O1838" t="s">
        <v>81</v>
      </c>
      <c r="P1838" t="s">
        <v>82</v>
      </c>
      <c r="Q1838">
        <v>23906.98</v>
      </c>
      <c r="R1838">
        <v>2774.47</v>
      </c>
      <c r="S1838">
        <v>4.4000000000000004</v>
      </c>
      <c r="T1838" t="s">
        <v>92</v>
      </c>
      <c r="U1838" t="s">
        <v>39</v>
      </c>
      <c r="V1838" t="s">
        <v>55</v>
      </c>
      <c r="W1838" t="s">
        <v>56</v>
      </c>
      <c r="X1838" t="s">
        <v>42</v>
      </c>
      <c r="Y1838" t="s">
        <v>75</v>
      </c>
      <c r="Z1838" t="s">
        <v>84</v>
      </c>
      <c r="AA1838" s="9">
        <f>Table1[[#This Row],[Date]]</f>
        <v>46763</v>
      </c>
    </row>
    <row r="1839" spans="1:27" x14ac:dyDescent="0.25">
      <c r="A1839" t="s">
        <v>3761</v>
      </c>
      <c r="B1839" s="1">
        <v>46764</v>
      </c>
      <c r="C1839" t="s">
        <v>45</v>
      </c>
      <c r="D1839" t="s">
        <v>3762</v>
      </c>
      <c r="E1839" t="s">
        <v>69</v>
      </c>
      <c r="F1839">
        <v>41</v>
      </c>
      <c r="G1839" t="s">
        <v>30</v>
      </c>
      <c r="H1839" t="s">
        <v>48</v>
      </c>
      <c r="I1839" t="s">
        <v>49</v>
      </c>
      <c r="J1839" t="s">
        <v>33</v>
      </c>
      <c r="K1839" t="s">
        <v>50</v>
      </c>
      <c r="L1839">
        <v>4</v>
      </c>
      <c r="M1839">
        <v>4</v>
      </c>
      <c r="N1839" t="s">
        <v>72</v>
      </c>
      <c r="O1839" t="s">
        <v>81</v>
      </c>
      <c r="P1839" t="s">
        <v>82</v>
      </c>
      <c r="Q1839">
        <v>18927.45</v>
      </c>
      <c r="R1839">
        <v>4634.7</v>
      </c>
      <c r="S1839">
        <v>1.9</v>
      </c>
      <c r="T1839" t="s">
        <v>54</v>
      </c>
      <c r="U1839" t="s">
        <v>39</v>
      </c>
      <c r="V1839" t="s">
        <v>74</v>
      </c>
      <c r="W1839" t="s">
        <v>101</v>
      </c>
      <c r="X1839" t="s">
        <v>42</v>
      </c>
      <c r="Y1839" t="s">
        <v>43</v>
      </c>
      <c r="Z1839" t="s">
        <v>94</v>
      </c>
      <c r="AA1839" s="9">
        <f>Table1[[#This Row],[Date]]</f>
        <v>46764</v>
      </c>
    </row>
    <row r="1840" spans="1:27" x14ac:dyDescent="0.25">
      <c r="A1840" t="s">
        <v>3763</v>
      </c>
      <c r="B1840" s="1">
        <v>46765</v>
      </c>
      <c r="C1840" t="s">
        <v>45</v>
      </c>
      <c r="D1840" t="s">
        <v>3764</v>
      </c>
      <c r="E1840" t="s">
        <v>61</v>
      </c>
      <c r="F1840">
        <v>59</v>
      </c>
      <c r="G1840" t="s">
        <v>30</v>
      </c>
      <c r="H1840" t="s">
        <v>4088</v>
      </c>
      <c r="I1840" t="s">
        <v>49</v>
      </c>
      <c r="J1840" t="s">
        <v>33</v>
      </c>
      <c r="K1840" t="s">
        <v>118</v>
      </c>
      <c r="L1840">
        <v>8</v>
      </c>
      <c r="M1840">
        <v>3</v>
      </c>
      <c r="N1840" t="s">
        <v>51</v>
      </c>
      <c r="O1840" t="s">
        <v>36</v>
      </c>
      <c r="P1840" t="s">
        <v>82</v>
      </c>
      <c r="Q1840">
        <v>42862.41</v>
      </c>
      <c r="R1840">
        <v>1669.16</v>
      </c>
      <c r="S1840">
        <v>1.1000000000000001</v>
      </c>
      <c r="T1840" t="s">
        <v>54</v>
      </c>
      <c r="U1840" t="s">
        <v>87</v>
      </c>
      <c r="V1840" t="s">
        <v>83</v>
      </c>
      <c r="W1840" t="s">
        <v>41</v>
      </c>
      <c r="X1840" t="s">
        <v>42</v>
      </c>
      <c r="Y1840" t="s">
        <v>75</v>
      </c>
      <c r="Z1840" t="s">
        <v>88</v>
      </c>
      <c r="AA1840" s="9">
        <f>Table1[[#This Row],[Date]]</f>
        <v>46765</v>
      </c>
    </row>
    <row r="1841" spans="1:27" x14ac:dyDescent="0.25">
      <c r="A1841" t="s">
        <v>3765</v>
      </c>
      <c r="B1841" s="1">
        <v>46766</v>
      </c>
      <c r="C1841" t="s">
        <v>59</v>
      </c>
      <c r="D1841" t="s">
        <v>3766</v>
      </c>
      <c r="E1841" t="s">
        <v>29</v>
      </c>
      <c r="F1841">
        <v>26</v>
      </c>
      <c r="G1841" t="s">
        <v>62</v>
      </c>
      <c r="H1841" t="s">
        <v>48</v>
      </c>
      <c r="I1841" t="s">
        <v>49</v>
      </c>
      <c r="J1841" t="s">
        <v>33</v>
      </c>
      <c r="K1841" t="s">
        <v>50</v>
      </c>
      <c r="L1841">
        <v>14</v>
      </c>
      <c r="M1841">
        <v>2</v>
      </c>
      <c r="N1841" t="s">
        <v>35</v>
      </c>
      <c r="O1841" t="s">
        <v>81</v>
      </c>
      <c r="P1841" t="s">
        <v>63</v>
      </c>
      <c r="Q1841">
        <v>25724.83</v>
      </c>
      <c r="R1841">
        <v>1638.93</v>
      </c>
      <c r="S1841">
        <v>2.1</v>
      </c>
      <c r="T1841" t="s">
        <v>64</v>
      </c>
      <c r="U1841" t="s">
        <v>39</v>
      </c>
      <c r="V1841" t="s">
        <v>55</v>
      </c>
      <c r="W1841" t="s">
        <v>56</v>
      </c>
      <c r="X1841" t="s">
        <v>42</v>
      </c>
      <c r="Y1841" t="s">
        <v>4089</v>
      </c>
      <c r="Z1841" t="s">
        <v>88</v>
      </c>
      <c r="AA1841" s="9">
        <f>Table1[[#This Row],[Date]]</f>
        <v>46766</v>
      </c>
    </row>
    <row r="1842" spans="1:27" x14ac:dyDescent="0.25">
      <c r="A1842" t="s">
        <v>3767</v>
      </c>
      <c r="B1842" s="1">
        <v>46767</v>
      </c>
      <c r="C1842" t="s">
        <v>103</v>
      </c>
      <c r="D1842" t="s">
        <v>3768</v>
      </c>
      <c r="E1842" t="s">
        <v>61</v>
      </c>
      <c r="F1842">
        <v>43</v>
      </c>
      <c r="G1842" t="s">
        <v>62</v>
      </c>
      <c r="H1842" t="s">
        <v>4087</v>
      </c>
      <c r="I1842" t="s">
        <v>32</v>
      </c>
      <c r="J1842" t="s">
        <v>33</v>
      </c>
      <c r="K1842" t="s">
        <v>71</v>
      </c>
      <c r="L1842">
        <v>8</v>
      </c>
      <c r="M1842">
        <v>1</v>
      </c>
      <c r="N1842" t="s">
        <v>72</v>
      </c>
      <c r="O1842" t="s">
        <v>73</v>
      </c>
      <c r="P1842" t="s">
        <v>53</v>
      </c>
      <c r="Q1842">
        <v>42137.99</v>
      </c>
      <c r="R1842">
        <v>2003.28</v>
      </c>
      <c r="S1842">
        <v>1.8</v>
      </c>
      <c r="T1842" t="s">
        <v>54</v>
      </c>
      <c r="U1842" t="s">
        <v>87</v>
      </c>
      <c r="V1842" t="s">
        <v>83</v>
      </c>
      <c r="W1842" t="s">
        <v>41</v>
      </c>
      <c r="X1842" t="s">
        <v>42</v>
      </c>
      <c r="Y1842" t="s">
        <v>75</v>
      </c>
      <c r="Z1842" t="s">
        <v>76</v>
      </c>
      <c r="AA1842" s="9">
        <f>Table1[[#This Row],[Date]]</f>
        <v>46767</v>
      </c>
    </row>
    <row r="1843" spans="1:27" x14ac:dyDescent="0.25">
      <c r="A1843" t="s">
        <v>3769</v>
      </c>
      <c r="B1843" s="1">
        <v>46768</v>
      </c>
      <c r="C1843" t="s">
        <v>103</v>
      </c>
      <c r="D1843" t="s">
        <v>3770</v>
      </c>
      <c r="E1843" t="s">
        <v>29</v>
      </c>
      <c r="F1843">
        <v>37</v>
      </c>
      <c r="G1843" t="s">
        <v>62</v>
      </c>
      <c r="H1843" t="s">
        <v>4087</v>
      </c>
      <c r="I1843" t="s">
        <v>32</v>
      </c>
      <c r="J1843" t="s">
        <v>33</v>
      </c>
      <c r="K1843" t="s">
        <v>71</v>
      </c>
      <c r="L1843">
        <v>12</v>
      </c>
      <c r="M1843">
        <v>2</v>
      </c>
      <c r="N1843" t="s">
        <v>51</v>
      </c>
      <c r="O1843" t="s">
        <v>36</v>
      </c>
      <c r="P1843" t="s">
        <v>82</v>
      </c>
      <c r="Q1843">
        <v>7945.27</v>
      </c>
      <c r="R1843">
        <v>3530.2</v>
      </c>
      <c r="S1843">
        <v>3</v>
      </c>
      <c r="T1843" t="s">
        <v>64</v>
      </c>
      <c r="U1843" t="s">
        <v>87</v>
      </c>
      <c r="V1843" t="s">
        <v>83</v>
      </c>
      <c r="W1843" t="s">
        <v>56</v>
      </c>
      <c r="X1843" t="s">
        <v>57</v>
      </c>
      <c r="Y1843" t="s">
        <v>4089</v>
      </c>
      <c r="Z1843" t="s">
        <v>76</v>
      </c>
      <c r="AA1843" s="9">
        <f>Table1[[#This Row],[Date]]</f>
        <v>46768</v>
      </c>
    </row>
    <row r="1844" spans="1:27" x14ac:dyDescent="0.25">
      <c r="A1844" t="s">
        <v>3771</v>
      </c>
      <c r="B1844" s="1">
        <v>46769</v>
      </c>
      <c r="C1844" t="s">
        <v>45</v>
      </c>
      <c r="D1844" t="s">
        <v>3772</v>
      </c>
      <c r="E1844" t="s">
        <v>47</v>
      </c>
      <c r="F1844">
        <v>57</v>
      </c>
      <c r="G1844" t="s">
        <v>70</v>
      </c>
      <c r="H1844" t="s">
        <v>4088</v>
      </c>
      <c r="I1844" t="s">
        <v>49</v>
      </c>
      <c r="J1844" t="s">
        <v>33</v>
      </c>
      <c r="K1844" t="s">
        <v>118</v>
      </c>
      <c r="L1844">
        <v>6</v>
      </c>
      <c r="M1844">
        <v>5</v>
      </c>
      <c r="N1844" t="s">
        <v>72</v>
      </c>
      <c r="O1844" t="s">
        <v>81</v>
      </c>
      <c r="P1844" t="s">
        <v>63</v>
      </c>
      <c r="Q1844">
        <v>9628.17</v>
      </c>
      <c r="R1844">
        <v>2829.04</v>
      </c>
      <c r="S1844">
        <v>1.8</v>
      </c>
      <c r="T1844" t="s">
        <v>54</v>
      </c>
      <c r="U1844" t="s">
        <v>65</v>
      </c>
      <c r="V1844" t="s">
        <v>40</v>
      </c>
      <c r="W1844" t="s">
        <v>41</v>
      </c>
      <c r="X1844" t="s">
        <v>57</v>
      </c>
      <c r="Y1844" t="s">
        <v>66</v>
      </c>
      <c r="Z1844" t="s">
        <v>88</v>
      </c>
      <c r="AA1844" s="9">
        <f>Table1[[#This Row],[Date]]</f>
        <v>46769</v>
      </c>
    </row>
    <row r="1845" spans="1:27" x14ac:dyDescent="0.25">
      <c r="A1845" t="s">
        <v>3773</v>
      </c>
      <c r="B1845" s="1">
        <v>46770</v>
      </c>
      <c r="C1845" t="s">
        <v>27</v>
      </c>
      <c r="D1845" t="s">
        <v>3774</v>
      </c>
      <c r="E1845" t="s">
        <v>29</v>
      </c>
      <c r="F1845">
        <v>27</v>
      </c>
      <c r="G1845" t="s">
        <v>70</v>
      </c>
      <c r="H1845" t="s">
        <v>48</v>
      </c>
      <c r="I1845" t="s">
        <v>49</v>
      </c>
      <c r="J1845" t="s">
        <v>33</v>
      </c>
      <c r="K1845" t="s">
        <v>50</v>
      </c>
      <c r="L1845">
        <v>2</v>
      </c>
      <c r="M1845">
        <v>3</v>
      </c>
      <c r="N1845" t="s">
        <v>35</v>
      </c>
      <c r="O1845" t="s">
        <v>81</v>
      </c>
      <c r="P1845" t="s">
        <v>63</v>
      </c>
      <c r="Q1845">
        <v>48934.05</v>
      </c>
      <c r="R1845">
        <v>4626.7700000000004</v>
      </c>
      <c r="S1845">
        <v>4.0999999999999996</v>
      </c>
      <c r="T1845" t="s">
        <v>92</v>
      </c>
      <c r="U1845" t="s">
        <v>93</v>
      </c>
      <c r="V1845" t="s">
        <v>55</v>
      </c>
      <c r="W1845" t="s">
        <v>56</v>
      </c>
      <c r="X1845" t="s">
        <v>42</v>
      </c>
      <c r="Y1845" t="s">
        <v>43</v>
      </c>
      <c r="Z1845" t="s">
        <v>88</v>
      </c>
      <c r="AA1845" s="9">
        <f>Table1[[#This Row],[Date]]</f>
        <v>46770</v>
      </c>
    </row>
    <row r="1846" spans="1:27" x14ac:dyDescent="0.25">
      <c r="A1846" t="s">
        <v>3775</v>
      </c>
      <c r="B1846" s="1">
        <v>46771</v>
      </c>
      <c r="C1846" t="s">
        <v>103</v>
      </c>
      <c r="D1846" t="s">
        <v>3776</v>
      </c>
      <c r="E1846" t="s">
        <v>47</v>
      </c>
      <c r="F1846">
        <v>36</v>
      </c>
      <c r="G1846" t="s">
        <v>30</v>
      </c>
      <c r="H1846" t="s">
        <v>48</v>
      </c>
      <c r="I1846" t="s">
        <v>49</v>
      </c>
      <c r="J1846" t="s">
        <v>33</v>
      </c>
      <c r="K1846" t="s">
        <v>50</v>
      </c>
      <c r="L1846">
        <v>12</v>
      </c>
      <c r="M1846">
        <v>3</v>
      </c>
      <c r="N1846" t="s">
        <v>51</v>
      </c>
      <c r="O1846" t="s">
        <v>36</v>
      </c>
      <c r="P1846" t="s">
        <v>82</v>
      </c>
      <c r="Q1846">
        <v>30625.119999999999</v>
      </c>
      <c r="R1846">
        <v>127.2</v>
      </c>
      <c r="S1846">
        <v>2</v>
      </c>
      <c r="T1846" t="s">
        <v>64</v>
      </c>
      <c r="U1846" t="s">
        <v>93</v>
      </c>
      <c r="V1846" t="s">
        <v>74</v>
      </c>
      <c r="W1846" t="s">
        <v>41</v>
      </c>
      <c r="X1846" t="s">
        <v>42</v>
      </c>
      <c r="Y1846" t="s">
        <v>75</v>
      </c>
      <c r="Z1846" t="s">
        <v>88</v>
      </c>
      <c r="AA1846" s="9">
        <f>Table1[[#This Row],[Date]]</f>
        <v>46771</v>
      </c>
    </row>
    <row r="1847" spans="1:27" x14ac:dyDescent="0.25">
      <c r="A1847" t="s">
        <v>3777</v>
      </c>
      <c r="B1847" s="1">
        <v>46772</v>
      </c>
      <c r="C1847" t="s">
        <v>27</v>
      </c>
      <c r="D1847" t="s">
        <v>3778</v>
      </c>
      <c r="E1847" t="s">
        <v>69</v>
      </c>
      <c r="F1847">
        <v>20</v>
      </c>
      <c r="G1847" t="s">
        <v>30</v>
      </c>
      <c r="H1847" t="s">
        <v>79</v>
      </c>
      <c r="I1847" t="s">
        <v>49</v>
      </c>
      <c r="J1847" t="s">
        <v>33</v>
      </c>
      <c r="K1847" t="s">
        <v>34</v>
      </c>
      <c r="L1847">
        <v>9</v>
      </c>
      <c r="M1847">
        <v>1</v>
      </c>
      <c r="N1847" t="s">
        <v>35</v>
      </c>
      <c r="O1847" t="s">
        <v>73</v>
      </c>
      <c r="P1847" t="s">
        <v>82</v>
      </c>
      <c r="Q1847">
        <v>26959.17</v>
      </c>
      <c r="R1847">
        <v>3540.98</v>
      </c>
      <c r="S1847">
        <v>3.8</v>
      </c>
      <c r="T1847" t="s">
        <v>92</v>
      </c>
      <c r="U1847" t="s">
        <v>93</v>
      </c>
      <c r="V1847" t="s">
        <v>55</v>
      </c>
      <c r="W1847" t="s">
        <v>41</v>
      </c>
      <c r="X1847" t="s">
        <v>57</v>
      </c>
      <c r="Y1847" t="s">
        <v>75</v>
      </c>
      <c r="Z1847" t="s">
        <v>94</v>
      </c>
      <c r="AA1847" s="9">
        <f>Table1[[#This Row],[Date]]</f>
        <v>46772</v>
      </c>
    </row>
    <row r="1848" spans="1:27" x14ac:dyDescent="0.25">
      <c r="A1848" t="s">
        <v>3779</v>
      </c>
      <c r="B1848" s="1">
        <v>46773</v>
      </c>
      <c r="C1848" t="s">
        <v>45</v>
      </c>
      <c r="D1848" t="s">
        <v>3780</v>
      </c>
      <c r="E1848" t="s">
        <v>29</v>
      </c>
      <c r="F1848">
        <v>41</v>
      </c>
      <c r="G1848" t="s">
        <v>30</v>
      </c>
      <c r="H1848" t="s">
        <v>31</v>
      </c>
      <c r="I1848" t="s">
        <v>32</v>
      </c>
      <c r="J1848" t="s">
        <v>33</v>
      </c>
      <c r="K1848" t="s">
        <v>100</v>
      </c>
      <c r="L1848">
        <v>11</v>
      </c>
      <c r="M1848">
        <v>3</v>
      </c>
      <c r="N1848" t="s">
        <v>51</v>
      </c>
      <c r="O1848" t="s">
        <v>36</v>
      </c>
      <c r="P1848" t="s">
        <v>63</v>
      </c>
      <c r="Q1848">
        <v>27588.33</v>
      </c>
      <c r="R1848">
        <v>1651.64</v>
      </c>
      <c r="S1848">
        <v>3.3</v>
      </c>
      <c r="T1848" t="s">
        <v>97</v>
      </c>
      <c r="U1848" t="s">
        <v>39</v>
      </c>
      <c r="V1848" t="s">
        <v>83</v>
      </c>
      <c r="W1848" t="s">
        <v>56</v>
      </c>
      <c r="X1848" t="s">
        <v>42</v>
      </c>
      <c r="Y1848" t="s">
        <v>113</v>
      </c>
      <c r="Z1848" t="s">
        <v>4089</v>
      </c>
      <c r="AA1848" s="9">
        <f>Table1[[#This Row],[Date]]</f>
        <v>46773</v>
      </c>
    </row>
    <row r="1849" spans="1:27" x14ac:dyDescent="0.25">
      <c r="A1849" t="s">
        <v>3781</v>
      </c>
      <c r="B1849" s="1">
        <v>46774</v>
      </c>
      <c r="C1849" t="s">
        <v>45</v>
      </c>
      <c r="D1849" t="s">
        <v>3782</v>
      </c>
      <c r="E1849" t="s">
        <v>61</v>
      </c>
      <c r="F1849">
        <v>22</v>
      </c>
      <c r="G1849" t="s">
        <v>30</v>
      </c>
      <c r="H1849" t="s">
        <v>4087</v>
      </c>
      <c r="I1849" t="s">
        <v>32</v>
      </c>
      <c r="J1849" t="s">
        <v>33</v>
      </c>
      <c r="K1849" t="s">
        <v>71</v>
      </c>
      <c r="L1849">
        <v>9</v>
      </c>
      <c r="M1849">
        <v>4</v>
      </c>
      <c r="N1849" t="s">
        <v>80</v>
      </c>
      <c r="O1849" t="s">
        <v>81</v>
      </c>
      <c r="P1849" t="s">
        <v>63</v>
      </c>
      <c r="Q1849">
        <v>13117.63</v>
      </c>
      <c r="R1849">
        <v>901.17</v>
      </c>
      <c r="S1849">
        <v>4.9000000000000004</v>
      </c>
      <c r="T1849" t="s">
        <v>38</v>
      </c>
      <c r="U1849" t="s">
        <v>65</v>
      </c>
      <c r="V1849" t="s">
        <v>40</v>
      </c>
      <c r="W1849" t="s">
        <v>41</v>
      </c>
      <c r="X1849" t="s">
        <v>57</v>
      </c>
      <c r="Y1849" t="s">
        <v>43</v>
      </c>
      <c r="Z1849" t="s">
        <v>76</v>
      </c>
      <c r="AA1849" s="9">
        <f>Table1[[#This Row],[Date]]</f>
        <v>46774</v>
      </c>
    </row>
    <row r="1850" spans="1:27" x14ac:dyDescent="0.25">
      <c r="A1850" t="s">
        <v>3783</v>
      </c>
      <c r="B1850" s="1">
        <v>46775</v>
      </c>
      <c r="C1850" t="s">
        <v>59</v>
      </c>
      <c r="D1850" t="s">
        <v>3784</v>
      </c>
      <c r="E1850" t="s">
        <v>47</v>
      </c>
      <c r="F1850">
        <v>20</v>
      </c>
      <c r="G1850" t="s">
        <v>70</v>
      </c>
      <c r="H1850" t="s">
        <v>79</v>
      </c>
      <c r="I1850" t="s">
        <v>49</v>
      </c>
      <c r="J1850" t="s">
        <v>33</v>
      </c>
      <c r="K1850" t="s">
        <v>34</v>
      </c>
      <c r="L1850">
        <v>11</v>
      </c>
      <c r="M1850">
        <v>4</v>
      </c>
      <c r="N1850" t="s">
        <v>80</v>
      </c>
      <c r="O1850" t="s">
        <v>81</v>
      </c>
      <c r="P1850" t="s">
        <v>82</v>
      </c>
      <c r="Q1850">
        <v>36779.089999999997</v>
      </c>
      <c r="R1850">
        <v>2551.98</v>
      </c>
      <c r="S1850">
        <v>5</v>
      </c>
      <c r="T1850" t="s">
        <v>97</v>
      </c>
      <c r="U1850" t="s">
        <v>65</v>
      </c>
      <c r="V1850" t="s">
        <v>55</v>
      </c>
      <c r="W1850" t="s">
        <v>101</v>
      </c>
      <c r="X1850" t="s">
        <v>57</v>
      </c>
      <c r="Y1850" t="s">
        <v>66</v>
      </c>
      <c r="Z1850" t="s">
        <v>84</v>
      </c>
      <c r="AA1850" s="9">
        <f>Table1[[#This Row],[Date]]</f>
        <v>46775</v>
      </c>
    </row>
    <row r="1851" spans="1:27" x14ac:dyDescent="0.25">
      <c r="A1851" t="s">
        <v>3785</v>
      </c>
      <c r="B1851" s="1">
        <v>46776</v>
      </c>
      <c r="C1851" t="s">
        <v>103</v>
      </c>
      <c r="D1851" t="s">
        <v>3786</v>
      </c>
      <c r="E1851" t="s">
        <v>61</v>
      </c>
      <c r="F1851">
        <v>44</v>
      </c>
      <c r="G1851" t="s">
        <v>30</v>
      </c>
      <c r="H1851" t="s">
        <v>4087</v>
      </c>
      <c r="I1851" t="s">
        <v>32</v>
      </c>
      <c r="J1851" t="s">
        <v>33</v>
      </c>
      <c r="K1851" t="s">
        <v>71</v>
      </c>
      <c r="L1851">
        <v>13</v>
      </c>
      <c r="M1851">
        <v>2</v>
      </c>
      <c r="N1851" t="s">
        <v>80</v>
      </c>
      <c r="O1851" t="s">
        <v>36</v>
      </c>
      <c r="P1851" t="s">
        <v>63</v>
      </c>
      <c r="Q1851">
        <v>6984.69</v>
      </c>
      <c r="R1851">
        <v>2525.3200000000002</v>
      </c>
      <c r="S1851">
        <v>4.5</v>
      </c>
      <c r="T1851" t="s">
        <v>38</v>
      </c>
      <c r="U1851" t="s">
        <v>87</v>
      </c>
      <c r="V1851" t="s">
        <v>55</v>
      </c>
      <c r="W1851" t="s">
        <v>41</v>
      </c>
      <c r="X1851" t="s">
        <v>57</v>
      </c>
      <c r="Y1851" t="s">
        <v>4089</v>
      </c>
      <c r="Z1851" t="s">
        <v>88</v>
      </c>
      <c r="AA1851" s="9">
        <f>Table1[[#This Row],[Date]]</f>
        <v>46776</v>
      </c>
    </row>
    <row r="1852" spans="1:27" x14ac:dyDescent="0.25">
      <c r="A1852" t="s">
        <v>3787</v>
      </c>
      <c r="B1852" s="1">
        <v>46777</v>
      </c>
      <c r="C1852" t="s">
        <v>27</v>
      </c>
      <c r="D1852" t="s">
        <v>3788</v>
      </c>
      <c r="E1852" t="s">
        <v>91</v>
      </c>
      <c r="F1852">
        <v>33</v>
      </c>
      <c r="G1852" t="s">
        <v>30</v>
      </c>
      <c r="H1852" t="s">
        <v>79</v>
      </c>
      <c r="I1852" t="s">
        <v>49</v>
      </c>
      <c r="J1852" t="s">
        <v>33</v>
      </c>
      <c r="K1852" t="s">
        <v>34</v>
      </c>
      <c r="L1852">
        <v>11</v>
      </c>
      <c r="M1852">
        <v>1</v>
      </c>
      <c r="N1852" t="s">
        <v>80</v>
      </c>
      <c r="O1852" t="s">
        <v>73</v>
      </c>
      <c r="P1852" t="s">
        <v>63</v>
      </c>
      <c r="Q1852">
        <v>29946.21</v>
      </c>
      <c r="R1852">
        <v>685.06</v>
      </c>
      <c r="S1852">
        <v>4</v>
      </c>
      <c r="T1852" t="s">
        <v>92</v>
      </c>
      <c r="U1852" t="s">
        <v>65</v>
      </c>
      <c r="V1852" t="s">
        <v>55</v>
      </c>
      <c r="W1852" t="s">
        <v>56</v>
      </c>
      <c r="X1852" t="s">
        <v>42</v>
      </c>
      <c r="Y1852" t="s">
        <v>66</v>
      </c>
      <c r="Z1852" t="s">
        <v>88</v>
      </c>
      <c r="AA1852" s="9">
        <f>Table1[[#This Row],[Date]]</f>
        <v>46777</v>
      </c>
    </row>
    <row r="1853" spans="1:27" x14ac:dyDescent="0.25">
      <c r="A1853" t="s">
        <v>3789</v>
      </c>
      <c r="B1853" s="1">
        <v>46778</v>
      </c>
      <c r="C1853" t="s">
        <v>59</v>
      </c>
      <c r="D1853" t="s">
        <v>3790</v>
      </c>
      <c r="E1853" t="s">
        <v>47</v>
      </c>
      <c r="F1853">
        <v>66</v>
      </c>
      <c r="G1853" t="s">
        <v>62</v>
      </c>
      <c r="H1853" t="s">
        <v>31</v>
      </c>
      <c r="I1853" t="s">
        <v>32</v>
      </c>
      <c r="J1853" t="s">
        <v>33</v>
      </c>
      <c r="K1853" t="s">
        <v>100</v>
      </c>
      <c r="L1853">
        <v>14</v>
      </c>
      <c r="M1853">
        <v>5</v>
      </c>
      <c r="N1853" t="s">
        <v>80</v>
      </c>
      <c r="O1853" t="s">
        <v>73</v>
      </c>
      <c r="P1853" t="s">
        <v>82</v>
      </c>
      <c r="Q1853">
        <v>29826.13</v>
      </c>
      <c r="R1853">
        <v>1009.48</v>
      </c>
      <c r="S1853">
        <v>2.5</v>
      </c>
      <c r="T1853" t="s">
        <v>64</v>
      </c>
      <c r="U1853" t="s">
        <v>87</v>
      </c>
      <c r="V1853" t="s">
        <v>74</v>
      </c>
      <c r="W1853" t="s">
        <v>101</v>
      </c>
      <c r="X1853" t="s">
        <v>42</v>
      </c>
      <c r="Y1853" t="s">
        <v>113</v>
      </c>
      <c r="Z1853" t="s">
        <v>4089</v>
      </c>
      <c r="AA1853" s="9">
        <f>Table1[[#This Row],[Date]]</f>
        <v>46778</v>
      </c>
    </row>
    <row r="1854" spans="1:27" x14ac:dyDescent="0.25">
      <c r="A1854" t="s">
        <v>3791</v>
      </c>
      <c r="B1854" s="1">
        <v>46779</v>
      </c>
      <c r="C1854" t="s">
        <v>103</v>
      </c>
      <c r="D1854" t="s">
        <v>3792</v>
      </c>
      <c r="E1854" t="s">
        <v>29</v>
      </c>
      <c r="F1854">
        <v>32</v>
      </c>
      <c r="G1854" t="s">
        <v>30</v>
      </c>
      <c r="H1854" t="s">
        <v>79</v>
      </c>
      <c r="I1854" t="s">
        <v>49</v>
      </c>
      <c r="J1854" t="s">
        <v>33</v>
      </c>
      <c r="K1854" t="s">
        <v>34</v>
      </c>
      <c r="L1854">
        <v>11</v>
      </c>
      <c r="M1854">
        <v>2</v>
      </c>
      <c r="N1854" t="s">
        <v>35</v>
      </c>
      <c r="O1854" t="s">
        <v>52</v>
      </c>
      <c r="P1854" t="s">
        <v>82</v>
      </c>
      <c r="Q1854">
        <v>45966.86</v>
      </c>
      <c r="R1854">
        <v>2040.82</v>
      </c>
      <c r="S1854">
        <v>4</v>
      </c>
      <c r="T1854" t="s">
        <v>92</v>
      </c>
      <c r="U1854" t="s">
        <v>65</v>
      </c>
      <c r="V1854" t="s">
        <v>74</v>
      </c>
      <c r="W1854" t="s">
        <v>101</v>
      </c>
      <c r="X1854" t="s">
        <v>42</v>
      </c>
      <c r="Y1854" t="s">
        <v>66</v>
      </c>
      <c r="Z1854" t="s">
        <v>88</v>
      </c>
      <c r="AA1854" s="9">
        <f>Table1[[#This Row],[Date]]</f>
        <v>46779</v>
      </c>
    </row>
    <row r="1855" spans="1:27" x14ac:dyDescent="0.25">
      <c r="A1855" t="s">
        <v>3793</v>
      </c>
      <c r="B1855" s="1">
        <v>46780</v>
      </c>
      <c r="C1855" t="s">
        <v>59</v>
      </c>
      <c r="D1855" t="s">
        <v>3794</v>
      </c>
      <c r="E1855" t="s">
        <v>47</v>
      </c>
      <c r="F1855">
        <v>52</v>
      </c>
      <c r="G1855" t="s">
        <v>30</v>
      </c>
      <c r="H1855" t="s">
        <v>4087</v>
      </c>
      <c r="I1855" t="s">
        <v>32</v>
      </c>
      <c r="J1855" t="s">
        <v>33</v>
      </c>
      <c r="K1855" t="s">
        <v>71</v>
      </c>
      <c r="L1855">
        <v>3</v>
      </c>
      <c r="M1855">
        <v>1</v>
      </c>
      <c r="N1855" t="s">
        <v>80</v>
      </c>
      <c r="O1855" t="s">
        <v>73</v>
      </c>
      <c r="P1855" t="s">
        <v>37</v>
      </c>
      <c r="Q1855">
        <v>27730.59</v>
      </c>
      <c r="R1855">
        <v>2044.06</v>
      </c>
      <c r="S1855">
        <v>4.8</v>
      </c>
      <c r="T1855" t="s">
        <v>97</v>
      </c>
      <c r="U1855" t="s">
        <v>87</v>
      </c>
      <c r="V1855" t="s">
        <v>74</v>
      </c>
      <c r="W1855" t="s">
        <v>41</v>
      </c>
      <c r="X1855" t="s">
        <v>42</v>
      </c>
      <c r="Y1855" t="s">
        <v>4089</v>
      </c>
      <c r="Z1855" t="s">
        <v>76</v>
      </c>
      <c r="AA1855" s="9">
        <f>Table1[[#This Row],[Date]]</f>
        <v>46780</v>
      </c>
    </row>
    <row r="1856" spans="1:27" x14ac:dyDescent="0.25">
      <c r="A1856" t="s">
        <v>3795</v>
      </c>
      <c r="B1856" s="1">
        <v>46781</v>
      </c>
      <c r="C1856" t="s">
        <v>45</v>
      </c>
      <c r="D1856" t="s">
        <v>3796</v>
      </c>
      <c r="E1856" t="s">
        <v>61</v>
      </c>
      <c r="F1856">
        <v>29</v>
      </c>
      <c r="G1856" t="s">
        <v>30</v>
      </c>
      <c r="H1856" t="s">
        <v>48</v>
      </c>
      <c r="I1856" t="s">
        <v>49</v>
      </c>
      <c r="J1856" t="s">
        <v>33</v>
      </c>
      <c r="K1856" t="s">
        <v>50</v>
      </c>
      <c r="L1856">
        <v>11</v>
      </c>
      <c r="M1856">
        <v>1</v>
      </c>
      <c r="N1856" t="s">
        <v>35</v>
      </c>
      <c r="O1856" t="s">
        <v>36</v>
      </c>
      <c r="P1856" t="s">
        <v>53</v>
      </c>
      <c r="Q1856">
        <v>9441.9500000000007</v>
      </c>
      <c r="R1856">
        <v>1587.79</v>
      </c>
      <c r="S1856">
        <v>1.1000000000000001</v>
      </c>
      <c r="T1856" t="s">
        <v>97</v>
      </c>
      <c r="U1856" t="s">
        <v>39</v>
      </c>
      <c r="V1856" t="s">
        <v>74</v>
      </c>
      <c r="W1856" t="s">
        <v>41</v>
      </c>
      <c r="X1856" t="s">
        <v>42</v>
      </c>
      <c r="Y1856" t="s">
        <v>43</v>
      </c>
      <c r="Z1856" t="s">
        <v>88</v>
      </c>
      <c r="AA1856" s="9">
        <f>Table1[[#This Row],[Date]]</f>
        <v>46781</v>
      </c>
    </row>
    <row r="1857" spans="1:27" x14ac:dyDescent="0.25">
      <c r="A1857" t="s">
        <v>3797</v>
      </c>
      <c r="B1857" s="1">
        <v>46782</v>
      </c>
      <c r="C1857" t="s">
        <v>103</v>
      </c>
      <c r="D1857" t="s">
        <v>3798</v>
      </c>
      <c r="E1857" t="s">
        <v>69</v>
      </c>
      <c r="F1857">
        <v>58</v>
      </c>
      <c r="G1857" t="s">
        <v>70</v>
      </c>
      <c r="H1857" t="s">
        <v>4087</v>
      </c>
      <c r="I1857" t="s">
        <v>32</v>
      </c>
      <c r="J1857" t="s">
        <v>33</v>
      </c>
      <c r="K1857" t="s">
        <v>71</v>
      </c>
      <c r="L1857">
        <v>4</v>
      </c>
      <c r="M1857">
        <v>2</v>
      </c>
      <c r="N1857" t="s">
        <v>80</v>
      </c>
      <c r="O1857" t="s">
        <v>73</v>
      </c>
      <c r="P1857" t="s">
        <v>82</v>
      </c>
      <c r="Q1857">
        <v>29919.4</v>
      </c>
      <c r="R1857">
        <v>742.73</v>
      </c>
      <c r="S1857">
        <v>3.2</v>
      </c>
      <c r="T1857" t="s">
        <v>64</v>
      </c>
      <c r="U1857" t="s">
        <v>65</v>
      </c>
      <c r="V1857" t="s">
        <v>40</v>
      </c>
      <c r="W1857" t="s">
        <v>41</v>
      </c>
      <c r="X1857" t="s">
        <v>42</v>
      </c>
      <c r="Y1857" t="s">
        <v>113</v>
      </c>
      <c r="Z1857" t="s">
        <v>4089</v>
      </c>
      <c r="AA1857" s="9">
        <f>Table1[[#This Row],[Date]]</f>
        <v>46782</v>
      </c>
    </row>
    <row r="1858" spans="1:27" x14ac:dyDescent="0.25">
      <c r="A1858" t="s">
        <v>3799</v>
      </c>
      <c r="B1858" s="1">
        <v>46783</v>
      </c>
      <c r="C1858" t="s">
        <v>59</v>
      </c>
      <c r="D1858" t="s">
        <v>3800</v>
      </c>
      <c r="E1858" t="s">
        <v>47</v>
      </c>
      <c r="F1858">
        <v>61</v>
      </c>
      <c r="G1858" t="s">
        <v>62</v>
      </c>
      <c r="H1858" t="s">
        <v>4088</v>
      </c>
      <c r="I1858" t="s">
        <v>49</v>
      </c>
      <c r="J1858" t="s">
        <v>33</v>
      </c>
      <c r="K1858" t="s">
        <v>118</v>
      </c>
      <c r="L1858">
        <v>5</v>
      </c>
      <c r="M1858">
        <v>2</v>
      </c>
      <c r="N1858" t="s">
        <v>72</v>
      </c>
      <c r="O1858" t="s">
        <v>73</v>
      </c>
      <c r="P1858" t="s">
        <v>82</v>
      </c>
      <c r="Q1858">
        <v>7292.4</v>
      </c>
      <c r="R1858">
        <v>21.87</v>
      </c>
      <c r="S1858">
        <v>1.9</v>
      </c>
      <c r="T1858" t="s">
        <v>54</v>
      </c>
      <c r="U1858" t="s">
        <v>93</v>
      </c>
      <c r="V1858" t="s">
        <v>40</v>
      </c>
      <c r="W1858" t="s">
        <v>101</v>
      </c>
      <c r="X1858" t="s">
        <v>42</v>
      </c>
      <c r="Y1858" t="s">
        <v>75</v>
      </c>
      <c r="Z1858" t="s">
        <v>94</v>
      </c>
      <c r="AA1858" s="9">
        <f>Table1[[#This Row],[Date]]</f>
        <v>46783</v>
      </c>
    </row>
    <row r="1859" spans="1:27" x14ac:dyDescent="0.25">
      <c r="A1859" t="s">
        <v>3801</v>
      </c>
      <c r="B1859" s="1">
        <v>46784</v>
      </c>
      <c r="C1859" t="s">
        <v>59</v>
      </c>
      <c r="D1859" t="s">
        <v>3802</v>
      </c>
      <c r="E1859" t="s">
        <v>29</v>
      </c>
      <c r="F1859">
        <v>43</v>
      </c>
      <c r="G1859" t="s">
        <v>30</v>
      </c>
      <c r="H1859" t="s">
        <v>4088</v>
      </c>
      <c r="I1859" t="s">
        <v>49</v>
      </c>
      <c r="J1859" t="s">
        <v>33</v>
      </c>
      <c r="K1859" t="s">
        <v>118</v>
      </c>
      <c r="L1859">
        <v>2</v>
      </c>
      <c r="M1859">
        <v>3</v>
      </c>
      <c r="N1859" t="s">
        <v>80</v>
      </c>
      <c r="O1859" t="s">
        <v>52</v>
      </c>
      <c r="P1859" t="s">
        <v>82</v>
      </c>
      <c r="Q1859">
        <v>12578.31</v>
      </c>
      <c r="R1859">
        <v>4851.18</v>
      </c>
      <c r="S1859">
        <v>3.2</v>
      </c>
      <c r="T1859" t="s">
        <v>64</v>
      </c>
      <c r="U1859" t="s">
        <v>87</v>
      </c>
      <c r="V1859" t="s">
        <v>74</v>
      </c>
      <c r="W1859" t="s">
        <v>101</v>
      </c>
      <c r="X1859" t="s">
        <v>42</v>
      </c>
      <c r="Y1859" t="s">
        <v>75</v>
      </c>
      <c r="Z1859" t="s">
        <v>76</v>
      </c>
      <c r="AA1859" s="9">
        <f>Table1[[#This Row],[Date]]</f>
        <v>46784</v>
      </c>
    </row>
    <row r="1860" spans="1:27" x14ac:dyDescent="0.25">
      <c r="A1860" t="s">
        <v>3803</v>
      </c>
      <c r="B1860" s="1">
        <v>46785</v>
      </c>
      <c r="C1860" t="s">
        <v>27</v>
      </c>
      <c r="D1860" t="s">
        <v>3804</v>
      </c>
      <c r="E1860" t="s">
        <v>91</v>
      </c>
      <c r="F1860">
        <v>64</v>
      </c>
      <c r="G1860" t="s">
        <v>30</v>
      </c>
      <c r="H1860" t="s">
        <v>4088</v>
      </c>
      <c r="I1860" t="s">
        <v>49</v>
      </c>
      <c r="J1860" t="s">
        <v>33</v>
      </c>
      <c r="K1860" t="s">
        <v>118</v>
      </c>
      <c r="L1860">
        <v>5</v>
      </c>
      <c r="M1860">
        <v>5</v>
      </c>
      <c r="N1860" t="s">
        <v>72</v>
      </c>
      <c r="O1860" t="s">
        <v>73</v>
      </c>
      <c r="P1860" t="s">
        <v>53</v>
      </c>
      <c r="Q1860">
        <v>4462.1000000000004</v>
      </c>
      <c r="R1860">
        <v>4717.5</v>
      </c>
      <c r="S1860">
        <v>2.9</v>
      </c>
      <c r="T1860" t="s">
        <v>97</v>
      </c>
      <c r="U1860" t="s">
        <v>65</v>
      </c>
      <c r="V1860" t="s">
        <v>83</v>
      </c>
      <c r="W1860" t="s">
        <v>101</v>
      </c>
      <c r="X1860" t="s">
        <v>57</v>
      </c>
      <c r="Y1860" t="s">
        <v>43</v>
      </c>
      <c r="Z1860" t="s">
        <v>94</v>
      </c>
      <c r="AA1860" s="9">
        <f>Table1[[#This Row],[Date]]</f>
        <v>46785</v>
      </c>
    </row>
    <row r="1861" spans="1:27" x14ac:dyDescent="0.25">
      <c r="A1861" t="s">
        <v>3805</v>
      </c>
      <c r="B1861" s="1">
        <v>46786</v>
      </c>
      <c r="C1861" t="s">
        <v>59</v>
      </c>
      <c r="D1861" t="s">
        <v>3806</v>
      </c>
      <c r="E1861" t="s">
        <v>69</v>
      </c>
      <c r="F1861">
        <v>51</v>
      </c>
      <c r="G1861" t="s">
        <v>62</v>
      </c>
      <c r="H1861" t="s">
        <v>4088</v>
      </c>
      <c r="I1861" t="s">
        <v>49</v>
      </c>
      <c r="J1861" t="s">
        <v>33</v>
      </c>
      <c r="K1861" t="s">
        <v>118</v>
      </c>
      <c r="L1861">
        <v>6</v>
      </c>
      <c r="M1861">
        <v>4</v>
      </c>
      <c r="N1861" t="s">
        <v>35</v>
      </c>
      <c r="O1861" t="s">
        <v>52</v>
      </c>
      <c r="P1861" t="s">
        <v>37</v>
      </c>
      <c r="Q1861">
        <v>27124.799999999999</v>
      </c>
      <c r="R1861">
        <v>2418.25</v>
      </c>
      <c r="S1861">
        <v>3.3</v>
      </c>
      <c r="T1861" t="s">
        <v>97</v>
      </c>
      <c r="U1861" t="s">
        <v>65</v>
      </c>
      <c r="V1861" t="s">
        <v>74</v>
      </c>
      <c r="W1861" t="s">
        <v>56</v>
      </c>
      <c r="X1861" t="s">
        <v>42</v>
      </c>
      <c r="Y1861" t="s">
        <v>66</v>
      </c>
      <c r="Z1861" t="s">
        <v>84</v>
      </c>
      <c r="AA1861" s="9">
        <f>Table1[[#This Row],[Date]]</f>
        <v>46786</v>
      </c>
    </row>
    <row r="1862" spans="1:27" x14ac:dyDescent="0.25">
      <c r="A1862" t="s">
        <v>3807</v>
      </c>
      <c r="B1862" s="1">
        <v>46787</v>
      </c>
      <c r="C1862" t="s">
        <v>103</v>
      </c>
      <c r="D1862" t="s">
        <v>3808</v>
      </c>
      <c r="E1862" t="s">
        <v>91</v>
      </c>
      <c r="F1862">
        <v>40</v>
      </c>
      <c r="G1862" t="s">
        <v>30</v>
      </c>
      <c r="H1862" t="s">
        <v>31</v>
      </c>
      <c r="I1862" t="s">
        <v>32</v>
      </c>
      <c r="J1862" t="s">
        <v>33</v>
      </c>
      <c r="K1862" t="s">
        <v>100</v>
      </c>
      <c r="L1862">
        <v>4</v>
      </c>
      <c r="M1862">
        <v>3</v>
      </c>
      <c r="N1862" t="s">
        <v>80</v>
      </c>
      <c r="O1862" t="s">
        <v>52</v>
      </c>
      <c r="P1862" t="s">
        <v>63</v>
      </c>
      <c r="Q1862">
        <v>6973.03</v>
      </c>
      <c r="R1862">
        <v>4975.26</v>
      </c>
      <c r="S1862">
        <v>3.2</v>
      </c>
      <c r="T1862" t="s">
        <v>64</v>
      </c>
      <c r="U1862" t="s">
        <v>87</v>
      </c>
      <c r="V1862" t="s">
        <v>74</v>
      </c>
      <c r="W1862" t="s">
        <v>56</v>
      </c>
      <c r="X1862" t="s">
        <v>57</v>
      </c>
      <c r="Y1862" t="s">
        <v>75</v>
      </c>
      <c r="Z1862" t="s">
        <v>4089</v>
      </c>
      <c r="AA1862" s="9">
        <f>Table1[[#This Row],[Date]]</f>
        <v>46787</v>
      </c>
    </row>
    <row r="1863" spans="1:27" x14ac:dyDescent="0.25">
      <c r="A1863" t="s">
        <v>3809</v>
      </c>
      <c r="B1863" s="1">
        <v>46788</v>
      </c>
      <c r="C1863" t="s">
        <v>103</v>
      </c>
      <c r="D1863" t="s">
        <v>3810</v>
      </c>
      <c r="E1863" t="s">
        <v>47</v>
      </c>
      <c r="F1863">
        <v>48</v>
      </c>
      <c r="G1863" t="s">
        <v>70</v>
      </c>
      <c r="H1863" t="s">
        <v>48</v>
      </c>
      <c r="I1863" t="s">
        <v>49</v>
      </c>
      <c r="J1863" t="s">
        <v>33</v>
      </c>
      <c r="K1863" t="s">
        <v>50</v>
      </c>
      <c r="L1863">
        <v>12</v>
      </c>
      <c r="M1863">
        <v>1</v>
      </c>
      <c r="N1863" t="s">
        <v>51</v>
      </c>
      <c r="O1863" t="s">
        <v>73</v>
      </c>
      <c r="P1863" t="s">
        <v>53</v>
      </c>
      <c r="Q1863">
        <v>25061.54</v>
      </c>
      <c r="R1863">
        <v>3368.27</v>
      </c>
      <c r="S1863">
        <v>4.8</v>
      </c>
      <c r="T1863" t="s">
        <v>97</v>
      </c>
      <c r="U1863" t="s">
        <v>65</v>
      </c>
      <c r="V1863" t="s">
        <v>83</v>
      </c>
      <c r="W1863" t="s">
        <v>41</v>
      </c>
      <c r="X1863" t="s">
        <v>57</v>
      </c>
      <c r="Y1863" t="s">
        <v>113</v>
      </c>
      <c r="Z1863" t="s">
        <v>84</v>
      </c>
      <c r="AA1863" s="9">
        <f>Table1[[#This Row],[Date]]</f>
        <v>46788</v>
      </c>
    </row>
    <row r="1864" spans="1:27" x14ac:dyDescent="0.25">
      <c r="A1864" t="s">
        <v>3811</v>
      </c>
      <c r="B1864" s="1">
        <v>46789</v>
      </c>
      <c r="C1864" t="s">
        <v>27</v>
      </c>
      <c r="D1864" t="s">
        <v>3812</v>
      </c>
      <c r="E1864" t="s">
        <v>61</v>
      </c>
      <c r="F1864">
        <v>67</v>
      </c>
      <c r="G1864" t="s">
        <v>30</v>
      </c>
      <c r="H1864" t="s">
        <v>48</v>
      </c>
      <c r="I1864" t="s">
        <v>49</v>
      </c>
      <c r="J1864" t="s">
        <v>33</v>
      </c>
      <c r="K1864" t="s">
        <v>50</v>
      </c>
      <c r="L1864">
        <v>11</v>
      </c>
      <c r="M1864">
        <v>5</v>
      </c>
      <c r="N1864" t="s">
        <v>35</v>
      </c>
      <c r="O1864" t="s">
        <v>81</v>
      </c>
      <c r="P1864" t="s">
        <v>82</v>
      </c>
      <c r="Q1864">
        <v>46848.42</v>
      </c>
      <c r="R1864">
        <v>344.29</v>
      </c>
      <c r="S1864">
        <v>3.2</v>
      </c>
      <c r="T1864" t="s">
        <v>97</v>
      </c>
      <c r="U1864" t="s">
        <v>93</v>
      </c>
      <c r="V1864" t="s">
        <v>55</v>
      </c>
      <c r="W1864" t="s">
        <v>56</v>
      </c>
      <c r="X1864" t="s">
        <v>57</v>
      </c>
      <c r="Y1864" t="s">
        <v>4089</v>
      </c>
      <c r="Z1864" t="s">
        <v>84</v>
      </c>
      <c r="AA1864" s="9">
        <f>Table1[[#This Row],[Date]]</f>
        <v>46789</v>
      </c>
    </row>
    <row r="1865" spans="1:27" x14ac:dyDescent="0.25">
      <c r="A1865" t="s">
        <v>3813</v>
      </c>
      <c r="B1865" s="1">
        <v>46790</v>
      </c>
      <c r="C1865" t="s">
        <v>103</v>
      </c>
      <c r="D1865" t="s">
        <v>3814</v>
      </c>
      <c r="E1865" t="s">
        <v>61</v>
      </c>
      <c r="F1865">
        <v>37</v>
      </c>
      <c r="G1865" t="s">
        <v>70</v>
      </c>
      <c r="H1865" t="s">
        <v>4087</v>
      </c>
      <c r="I1865" t="s">
        <v>32</v>
      </c>
      <c r="J1865" t="s">
        <v>33</v>
      </c>
      <c r="K1865" t="s">
        <v>71</v>
      </c>
      <c r="L1865">
        <v>3</v>
      </c>
      <c r="M1865">
        <v>5</v>
      </c>
      <c r="N1865" t="s">
        <v>80</v>
      </c>
      <c r="O1865" t="s">
        <v>36</v>
      </c>
      <c r="P1865" t="s">
        <v>82</v>
      </c>
      <c r="Q1865">
        <v>36828.79</v>
      </c>
      <c r="R1865">
        <v>588.59</v>
      </c>
      <c r="S1865">
        <v>4.4000000000000004</v>
      </c>
      <c r="T1865" t="s">
        <v>92</v>
      </c>
      <c r="U1865" t="s">
        <v>87</v>
      </c>
      <c r="V1865" t="s">
        <v>83</v>
      </c>
      <c r="W1865" t="s">
        <v>56</v>
      </c>
      <c r="X1865" t="s">
        <v>42</v>
      </c>
      <c r="Y1865" t="s">
        <v>66</v>
      </c>
      <c r="Z1865" t="s">
        <v>84</v>
      </c>
      <c r="AA1865" s="9">
        <f>Table1[[#This Row],[Date]]</f>
        <v>46790</v>
      </c>
    </row>
    <row r="1866" spans="1:27" x14ac:dyDescent="0.25">
      <c r="A1866" t="s">
        <v>3815</v>
      </c>
      <c r="B1866" s="1">
        <v>46791</v>
      </c>
      <c r="C1866" t="s">
        <v>45</v>
      </c>
      <c r="D1866" t="s">
        <v>3816</v>
      </c>
      <c r="E1866" t="s">
        <v>29</v>
      </c>
      <c r="F1866">
        <v>29</v>
      </c>
      <c r="G1866" t="s">
        <v>70</v>
      </c>
      <c r="H1866" t="s">
        <v>79</v>
      </c>
      <c r="I1866" t="s">
        <v>49</v>
      </c>
      <c r="J1866" t="s">
        <v>33</v>
      </c>
      <c r="K1866" t="s">
        <v>34</v>
      </c>
      <c r="L1866">
        <v>14</v>
      </c>
      <c r="M1866">
        <v>2</v>
      </c>
      <c r="N1866" t="s">
        <v>35</v>
      </c>
      <c r="O1866" t="s">
        <v>36</v>
      </c>
      <c r="P1866" t="s">
        <v>37</v>
      </c>
      <c r="Q1866">
        <v>6638.35</v>
      </c>
      <c r="R1866">
        <v>4580.55</v>
      </c>
      <c r="S1866">
        <v>2.2999999999999998</v>
      </c>
      <c r="T1866" t="s">
        <v>64</v>
      </c>
      <c r="U1866" t="s">
        <v>87</v>
      </c>
      <c r="V1866" t="s">
        <v>83</v>
      </c>
      <c r="W1866" t="s">
        <v>41</v>
      </c>
      <c r="X1866" t="s">
        <v>42</v>
      </c>
      <c r="Y1866" t="s">
        <v>4089</v>
      </c>
      <c r="Z1866" t="s">
        <v>84</v>
      </c>
      <c r="AA1866" s="9">
        <f>Table1[[#This Row],[Date]]</f>
        <v>46791</v>
      </c>
    </row>
    <row r="1867" spans="1:27" x14ac:dyDescent="0.25">
      <c r="A1867" t="s">
        <v>3817</v>
      </c>
      <c r="B1867" s="1">
        <v>46792</v>
      </c>
      <c r="C1867" t="s">
        <v>103</v>
      </c>
      <c r="D1867" t="s">
        <v>3818</v>
      </c>
      <c r="E1867" t="s">
        <v>61</v>
      </c>
      <c r="F1867">
        <v>40</v>
      </c>
      <c r="G1867" t="s">
        <v>30</v>
      </c>
      <c r="H1867" t="s">
        <v>4087</v>
      </c>
      <c r="I1867" t="s">
        <v>32</v>
      </c>
      <c r="J1867" t="s">
        <v>33</v>
      </c>
      <c r="K1867" t="s">
        <v>71</v>
      </c>
      <c r="L1867">
        <v>7</v>
      </c>
      <c r="M1867">
        <v>5</v>
      </c>
      <c r="N1867" t="s">
        <v>51</v>
      </c>
      <c r="O1867" t="s">
        <v>73</v>
      </c>
      <c r="P1867" t="s">
        <v>37</v>
      </c>
      <c r="Q1867">
        <v>13537.86</v>
      </c>
      <c r="R1867">
        <v>3150.26</v>
      </c>
      <c r="S1867">
        <v>2.8</v>
      </c>
      <c r="T1867" t="s">
        <v>64</v>
      </c>
      <c r="U1867" t="s">
        <v>87</v>
      </c>
      <c r="V1867" t="s">
        <v>40</v>
      </c>
      <c r="W1867" t="s">
        <v>41</v>
      </c>
      <c r="X1867" t="s">
        <v>42</v>
      </c>
      <c r="Y1867" t="s">
        <v>66</v>
      </c>
      <c r="Z1867" t="s">
        <v>4089</v>
      </c>
      <c r="AA1867" s="9">
        <f>Table1[[#This Row],[Date]]</f>
        <v>46792</v>
      </c>
    </row>
    <row r="1868" spans="1:27" x14ac:dyDescent="0.25">
      <c r="A1868" t="s">
        <v>3819</v>
      </c>
      <c r="B1868" s="1">
        <v>46793</v>
      </c>
      <c r="C1868" t="s">
        <v>103</v>
      </c>
      <c r="D1868" t="s">
        <v>3820</v>
      </c>
      <c r="E1868" t="s">
        <v>69</v>
      </c>
      <c r="F1868">
        <v>21</v>
      </c>
      <c r="G1868" t="s">
        <v>62</v>
      </c>
      <c r="H1868" t="s">
        <v>4087</v>
      </c>
      <c r="I1868" t="s">
        <v>32</v>
      </c>
      <c r="J1868" t="s">
        <v>33</v>
      </c>
      <c r="K1868" t="s">
        <v>71</v>
      </c>
      <c r="L1868">
        <v>9</v>
      </c>
      <c r="M1868">
        <v>5</v>
      </c>
      <c r="N1868" t="s">
        <v>80</v>
      </c>
      <c r="O1868" t="s">
        <v>36</v>
      </c>
      <c r="P1868" t="s">
        <v>37</v>
      </c>
      <c r="Q1868">
        <v>34662.129999999997</v>
      </c>
      <c r="R1868">
        <v>4215.92</v>
      </c>
      <c r="S1868">
        <v>2.9</v>
      </c>
      <c r="T1868" t="s">
        <v>64</v>
      </c>
      <c r="U1868" t="s">
        <v>87</v>
      </c>
      <c r="V1868" t="s">
        <v>55</v>
      </c>
      <c r="W1868" t="s">
        <v>101</v>
      </c>
      <c r="X1868" t="s">
        <v>57</v>
      </c>
      <c r="Y1868" t="s">
        <v>113</v>
      </c>
      <c r="Z1868" t="s">
        <v>94</v>
      </c>
      <c r="AA1868" s="9">
        <f>Table1[[#This Row],[Date]]</f>
        <v>46793</v>
      </c>
    </row>
    <row r="1869" spans="1:27" x14ac:dyDescent="0.25">
      <c r="A1869" t="s">
        <v>3821</v>
      </c>
      <c r="B1869" s="1">
        <v>46794</v>
      </c>
      <c r="C1869" t="s">
        <v>59</v>
      </c>
      <c r="D1869" t="s">
        <v>3822</v>
      </c>
      <c r="E1869" t="s">
        <v>61</v>
      </c>
      <c r="F1869">
        <v>40</v>
      </c>
      <c r="G1869" t="s">
        <v>70</v>
      </c>
      <c r="H1869" t="s">
        <v>4087</v>
      </c>
      <c r="I1869" t="s">
        <v>32</v>
      </c>
      <c r="J1869" t="s">
        <v>33</v>
      </c>
      <c r="K1869" t="s">
        <v>71</v>
      </c>
      <c r="L1869">
        <v>8</v>
      </c>
      <c r="M1869">
        <v>1</v>
      </c>
      <c r="N1869" t="s">
        <v>51</v>
      </c>
      <c r="O1869" t="s">
        <v>36</v>
      </c>
      <c r="P1869" t="s">
        <v>63</v>
      </c>
      <c r="Q1869">
        <v>45050.99</v>
      </c>
      <c r="R1869">
        <v>4491.3500000000004</v>
      </c>
      <c r="S1869">
        <v>2.1</v>
      </c>
      <c r="T1869" t="s">
        <v>64</v>
      </c>
      <c r="U1869" t="s">
        <v>87</v>
      </c>
      <c r="V1869" t="s">
        <v>83</v>
      </c>
      <c r="W1869" t="s">
        <v>101</v>
      </c>
      <c r="X1869" t="s">
        <v>42</v>
      </c>
      <c r="Y1869" t="s">
        <v>4089</v>
      </c>
      <c r="Z1869" t="s">
        <v>88</v>
      </c>
      <c r="AA1869" s="9">
        <f>Table1[[#This Row],[Date]]</f>
        <v>46794</v>
      </c>
    </row>
    <row r="1870" spans="1:27" x14ac:dyDescent="0.25">
      <c r="A1870" t="s">
        <v>3823</v>
      </c>
      <c r="B1870" s="1">
        <v>46795</v>
      </c>
      <c r="C1870" t="s">
        <v>59</v>
      </c>
      <c r="D1870" t="s">
        <v>3824</v>
      </c>
      <c r="E1870" t="s">
        <v>29</v>
      </c>
      <c r="F1870">
        <v>65</v>
      </c>
      <c r="G1870" t="s">
        <v>62</v>
      </c>
      <c r="H1870" t="s">
        <v>4087</v>
      </c>
      <c r="I1870" t="s">
        <v>32</v>
      </c>
      <c r="J1870" t="s">
        <v>33</v>
      </c>
      <c r="K1870" t="s">
        <v>71</v>
      </c>
      <c r="L1870">
        <v>12</v>
      </c>
      <c r="M1870">
        <v>3</v>
      </c>
      <c r="N1870" t="s">
        <v>80</v>
      </c>
      <c r="O1870" t="s">
        <v>52</v>
      </c>
      <c r="P1870" t="s">
        <v>53</v>
      </c>
      <c r="Q1870">
        <v>4547.17</v>
      </c>
      <c r="R1870">
        <v>2239.71</v>
      </c>
      <c r="S1870">
        <v>2.5</v>
      </c>
      <c r="T1870" t="s">
        <v>64</v>
      </c>
      <c r="U1870" t="s">
        <v>93</v>
      </c>
      <c r="V1870" t="s">
        <v>74</v>
      </c>
      <c r="W1870" t="s">
        <v>41</v>
      </c>
      <c r="X1870" t="s">
        <v>42</v>
      </c>
      <c r="Y1870" t="s">
        <v>113</v>
      </c>
      <c r="Z1870" t="s">
        <v>84</v>
      </c>
      <c r="AA1870" s="9">
        <f>Table1[[#This Row],[Date]]</f>
        <v>46795</v>
      </c>
    </row>
    <row r="1871" spans="1:27" x14ac:dyDescent="0.25">
      <c r="A1871" t="s">
        <v>3825</v>
      </c>
      <c r="B1871" s="1">
        <v>46796</v>
      </c>
      <c r="C1871" t="s">
        <v>103</v>
      </c>
      <c r="D1871" t="s">
        <v>3826</v>
      </c>
      <c r="E1871" t="s">
        <v>47</v>
      </c>
      <c r="F1871">
        <v>65</v>
      </c>
      <c r="G1871" t="s">
        <v>30</v>
      </c>
      <c r="H1871" t="s">
        <v>48</v>
      </c>
      <c r="I1871" t="s">
        <v>49</v>
      </c>
      <c r="J1871" t="s">
        <v>33</v>
      </c>
      <c r="K1871" t="s">
        <v>50</v>
      </c>
      <c r="L1871">
        <v>2</v>
      </c>
      <c r="M1871">
        <v>5</v>
      </c>
      <c r="N1871" t="s">
        <v>72</v>
      </c>
      <c r="O1871" t="s">
        <v>81</v>
      </c>
      <c r="P1871" t="s">
        <v>53</v>
      </c>
      <c r="Q1871">
        <v>41185.199999999997</v>
      </c>
      <c r="R1871">
        <v>242.63</v>
      </c>
      <c r="S1871">
        <v>3.4</v>
      </c>
      <c r="T1871" t="s">
        <v>64</v>
      </c>
      <c r="U1871" t="s">
        <v>87</v>
      </c>
      <c r="V1871" t="s">
        <v>83</v>
      </c>
      <c r="W1871" t="s">
        <v>41</v>
      </c>
      <c r="X1871" t="s">
        <v>57</v>
      </c>
      <c r="Y1871" t="s">
        <v>4089</v>
      </c>
      <c r="Z1871" t="s">
        <v>88</v>
      </c>
      <c r="AA1871" s="9">
        <f>Table1[[#This Row],[Date]]</f>
        <v>46796</v>
      </c>
    </row>
    <row r="1872" spans="1:27" x14ac:dyDescent="0.25">
      <c r="A1872" t="s">
        <v>3827</v>
      </c>
      <c r="B1872" s="1">
        <v>46797</v>
      </c>
      <c r="C1872" t="s">
        <v>27</v>
      </c>
      <c r="D1872" t="s">
        <v>3828</v>
      </c>
      <c r="E1872" t="s">
        <v>47</v>
      </c>
      <c r="F1872">
        <v>18</v>
      </c>
      <c r="G1872" t="s">
        <v>70</v>
      </c>
      <c r="H1872" t="s">
        <v>79</v>
      </c>
      <c r="I1872" t="s">
        <v>49</v>
      </c>
      <c r="J1872" t="s">
        <v>33</v>
      </c>
      <c r="K1872" t="s">
        <v>34</v>
      </c>
      <c r="L1872">
        <v>5</v>
      </c>
      <c r="M1872">
        <v>2</v>
      </c>
      <c r="N1872" t="s">
        <v>35</v>
      </c>
      <c r="O1872" t="s">
        <v>36</v>
      </c>
      <c r="P1872" t="s">
        <v>37</v>
      </c>
      <c r="Q1872">
        <v>29405.25</v>
      </c>
      <c r="R1872">
        <v>941.4</v>
      </c>
      <c r="S1872">
        <v>3.3</v>
      </c>
      <c r="T1872" t="s">
        <v>64</v>
      </c>
      <c r="U1872" t="s">
        <v>93</v>
      </c>
      <c r="V1872" t="s">
        <v>40</v>
      </c>
      <c r="W1872" t="s">
        <v>56</v>
      </c>
      <c r="X1872" t="s">
        <v>42</v>
      </c>
      <c r="Y1872" t="s">
        <v>66</v>
      </c>
      <c r="Z1872" t="s">
        <v>88</v>
      </c>
      <c r="AA1872" s="9">
        <f>Table1[[#This Row],[Date]]</f>
        <v>46797</v>
      </c>
    </row>
    <row r="1873" spans="1:27" x14ac:dyDescent="0.25">
      <c r="A1873" t="s">
        <v>3829</v>
      </c>
      <c r="B1873" s="1">
        <v>46798</v>
      </c>
      <c r="C1873" t="s">
        <v>59</v>
      </c>
      <c r="D1873" t="s">
        <v>3830</v>
      </c>
      <c r="E1873" t="s">
        <v>61</v>
      </c>
      <c r="F1873">
        <v>42</v>
      </c>
      <c r="G1873" t="s">
        <v>30</v>
      </c>
      <c r="H1873" t="s">
        <v>4087</v>
      </c>
      <c r="I1873" t="s">
        <v>32</v>
      </c>
      <c r="J1873" t="s">
        <v>33</v>
      </c>
      <c r="K1873" t="s">
        <v>71</v>
      </c>
      <c r="L1873">
        <v>4</v>
      </c>
      <c r="M1873">
        <v>3</v>
      </c>
      <c r="N1873" t="s">
        <v>51</v>
      </c>
      <c r="O1873" t="s">
        <v>81</v>
      </c>
      <c r="P1873" t="s">
        <v>63</v>
      </c>
      <c r="Q1873">
        <v>28666.29</v>
      </c>
      <c r="R1873">
        <v>332.86</v>
      </c>
      <c r="S1873">
        <v>3.5</v>
      </c>
      <c r="T1873" t="s">
        <v>92</v>
      </c>
      <c r="U1873" t="s">
        <v>93</v>
      </c>
      <c r="V1873" t="s">
        <v>83</v>
      </c>
      <c r="W1873" t="s">
        <v>56</v>
      </c>
      <c r="X1873" t="s">
        <v>57</v>
      </c>
      <c r="Y1873" t="s">
        <v>113</v>
      </c>
      <c r="Z1873" t="s">
        <v>84</v>
      </c>
      <c r="AA1873" s="9">
        <f>Table1[[#This Row],[Date]]</f>
        <v>46798</v>
      </c>
    </row>
    <row r="1874" spans="1:27" x14ac:dyDescent="0.25">
      <c r="A1874" t="s">
        <v>3831</v>
      </c>
      <c r="B1874" s="1">
        <v>46799</v>
      </c>
      <c r="C1874" t="s">
        <v>27</v>
      </c>
      <c r="D1874" t="s">
        <v>3832</v>
      </c>
      <c r="E1874" t="s">
        <v>91</v>
      </c>
      <c r="F1874">
        <v>19</v>
      </c>
      <c r="G1874" t="s">
        <v>62</v>
      </c>
      <c r="H1874" t="s">
        <v>48</v>
      </c>
      <c r="I1874" t="s">
        <v>49</v>
      </c>
      <c r="J1874" t="s">
        <v>33</v>
      </c>
      <c r="K1874" t="s">
        <v>50</v>
      </c>
      <c r="L1874">
        <v>7</v>
      </c>
      <c r="M1874">
        <v>2</v>
      </c>
      <c r="N1874" t="s">
        <v>35</v>
      </c>
      <c r="O1874" t="s">
        <v>36</v>
      </c>
      <c r="P1874" t="s">
        <v>53</v>
      </c>
      <c r="Q1874">
        <v>48017.22</v>
      </c>
      <c r="R1874">
        <v>943.7</v>
      </c>
      <c r="S1874">
        <v>2.4</v>
      </c>
      <c r="T1874" t="s">
        <v>64</v>
      </c>
      <c r="U1874" t="s">
        <v>93</v>
      </c>
      <c r="V1874" t="s">
        <v>74</v>
      </c>
      <c r="W1874" t="s">
        <v>56</v>
      </c>
      <c r="X1874" t="s">
        <v>57</v>
      </c>
      <c r="Y1874" t="s">
        <v>66</v>
      </c>
      <c r="Z1874" t="s">
        <v>76</v>
      </c>
      <c r="AA1874" s="9">
        <f>Table1[[#This Row],[Date]]</f>
        <v>46799</v>
      </c>
    </row>
    <row r="1875" spans="1:27" x14ac:dyDescent="0.25">
      <c r="A1875" t="s">
        <v>3833</v>
      </c>
      <c r="B1875" s="1">
        <v>46800</v>
      </c>
      <c r="C1875" t="s">
        <v>103</v>
      </c>
      <c r="D1875" t="s">
        <v>3834</v>
      </c>
      <c r="E1875" t="s">
        <v>47</v>
      </c>
      <c r="F1875">
        <v>47</v>
      </c>
      <c r="G1875" t="s">
        <v>30</v>
      </c>
      <c r="H1875" t="s">
        <v>4087</v>
      </c>
      <c r="I1875" t="s">
        <v>32</v>
      </c>
      <c r="J1875" t="s">
        <v>33</v>
      </c>
      <c r="K1875" t="s">
        <v>71</v>
      </c>
      <c r="L1875">
        <v>10</v>
      </c>
      <c r="M1875">
        <v>5</v>
      </c>
      <c r="N1875" t="s">
        <v>51</v>
      </c>
      <c r="O1875" t="s">
        <v>81</v>
      </c>
      <c r="P1875" t="s">
        <v>82</v>
      </c>
      <c r="Q1875">
        <v>38139.300000000003</v>
      </c>
      <c r="R1875">
        <v>2052.66</v>
      </c>
      <c r="S1875">
        <v>2.2999999999999998</v>
      </c>
      <c r="T1875" t="s">
        <v>97</v>
      </c>
      <c r="U1875" t="s">
        <v>87</v>
      </c>
      <c r="V1875" t="s">
        <v>55</v>
      </c>
      <c r="W1875" t="s">
        <v>41</v>
      </c>
      <c r="X1875" t="s">
        <v>57</v>
      </c>
      <c r="Y1875" t="s">
        <v>66</v>
      </c>
      <c r="Z1875" t="s">
        <v>88</v>
      </c>
      <c r="AA1875" s="9">
        <f>Table1[[#This Row],[Date]]</f>
        <v>46800</v>
      </c>
    </row>
    <row r="1876" spans="1:27" x14ac:dyDescent="0.25">
      <c r="A1876" t="s">
        <v>3835</v>
      </c>
      <c r="B1876" s="1">
        <v>46801</v>
      </c>
      <c r="C1876" t="s">
        <v>103</v>
      </c>
      <c r="D1876" t="s">
        <v>3836</v>
      </c>
      <c r="E1876" t="s">
        <v>61</v>
      </c>
      <c r="F1876">
        <v>20</v>
      </c>
      <c r="G1876" t="s">
        <v>30</v>
      </c>
      <c r="H1876" t="s">
        <v>4088</v>
      </c>
      <c r="I1876" t="s">
        <v>49</v>
      </c>
      <c r="J1876" t="s">
        <v>33</v>
      </c>
      <c r="K1876" t="s">
        <v>118</v>
      </c>
      <c r="L1876">
        <v>10</v>
      </c>
      <c r="M1876">
        <v>3</v>
      </c>
      <c r="N1876" t="s">
        <v>35</v>
      </c>
      <c r="O1876" t="s">
        <v>81</v>
      </c>
      <c r="P1876" t="s">
        <v>82</v>
      </c>
      <c r="Q1876">
        <v>42955.59</v>
      </c>
      <c r="R1876">
        <v>590.98</v>
      </c>
      <c r="S1876">
        <v>3.4</v>
      </c>
      <c r="T1876" t="s">
        <v>64</v>
      </c>
      <c r="U1876" t="s">
        <v>93</v>
      </c>
      <c r="V1876" t="s">
        <v>40</v>
      </c>
      <c r="W1876" t="s">
        <v>41</v>
      </c>
      <c r="X1876" t="s">
        <v>42</v>
      </c>
      <c r="Y1876" t="s">
        <v>4089</v>
      </c>
      <c r="Z1876" t="s">
        <v>76</v>
      </c>
      <c r="AA1876" s="9">
        <f>Table1[[#This Row],[Date]]</f>
        <v>46801</v>
      </c>
    </row>
    <row r="1877" spans="1:27" x14ac:dyDescent="0.25">
      <c r="A1877" t="s">
        <v>3837</v>
      </c>
      <c r="B1877" s="1">
        <v>46802</v>
      </c>
      <c r="C1877" t="s">
        <v>45</v>
      </c>
      <c r="D1877" t="s">
        <v>3838</v>
      </c>
      <c r="E1877" t="s">
        <v>29</v>
      </c>
      <c r="F1877">
        <v>38</v>
      </c>
      <c r="G1877" t="s">
        <v>70</v>
      </c>
      <c r="H1877" t="s">
        <v>4087</v>
      </c>
      <c r="I1877" t="s">
        <v>32</v>
      </c>
      <c r="J1877" t="s">
        <v>33</v>
      </c>
      <c r="K1877" t="s">
        <v>71</v>
      </c>
      <c r="L1877">
        <v>8</v>
      </c>
      <c r="M1877">
        <v>5</v>
      </c>
      <c r="N1877" t="s">
        <v>35</v>
      </c>
      <c r="O1877" t="s">
        <v>36</v>
      </c>
      <c r="P1877" t="s">
        <v>82</v>
      </c>
      <c r="Q1877">
        <v>19637.79</v>
      </c>
      <c r="R1877">
        <v>833.67</v>
      </c>
      <c r="S1877">
        <v>1.5</v>
      </c>
      <c r="T1877" t="s">
        <v>97</v>
      </c>
      <c r="U1877" t="s">
        <v>87</v>
      </c>
      <c r="V1877" t="s">
        <v>55</v>
      </c>
      <c r="W1877" t="s">
        <v>101</v>
      </c>
      <c r="X1877" t="s">
        <v>57</v>
      </c>
      <c r="Y1877" t="s">
        <v>4089</v>
      </c>
      <c r="Z1877" t="s">
        <v>94</v>
      </c>
      <c r="AA1877" s="9">
        <f>Table1[[#This Row],[Date]]</f>
        <v>46802</v>
      </c>
    </row>
    <row r="1878" spans="1:27" x14ac:dyDescent="0.25">
      <c r="A1878" t="s">
        <v>3839</v>
      </c>
      <c r="B1878" s="1">
        <v>46803</v>
      </c>
      <c r="C1878" t="s">
        <v>59</v>
      </c>
      <c r="D1878" t="s">
        <v>3840</v>
      </c>
      <c r="E1878" t="s">
        <v>61</v>
      </c>
      <c r="F1878">
        <v>42</v>
      </c>
      <c r="G1878" t="s">
        <v>30</v>
      </c>
      <c r="H1878" t="s">
        <v>4087</v>
      </c>
      <c r="I1878" t="s">
        <v>32</v>
      </c>
      <c r="J1878" t="s">
        <v>33</v>
      </c>
      <c r="K1878" t="s">
        <v>71</v>
      </c>
      <c r="L1878">
        <v>13</v>
      </c>
      <c r="M1878">
        <v>1</v>
      </c>
      <c r="N1878" t="s">
        <v>35</v>
      </c>
      <c r="O1878" t="s">
        <v>52</v>
      </c>
      <c r="P1878" t="s">
        <v>53</v>
      </c>
      <c r="Q1878">
        <v>29055.11</v>
      </c>
      <c r="R1878">
        <v>2229.11</v>
      </c>
      <c r="S1878">
        <v>2</v>
      </c>
      <c r="T1878" t="s">
        <v>97</v>
      </c>
      <c r="U1878" t="s">
        <v>93</v>
      </c>
      <c r="V1878" t="s">
        <v>40</v>
      </c>
      <c r="W1878" t="s">
        <v>56</v>
      </c>
      <c r="X1878" t="s">
        <v>57</v>
      </c>
      <c r="Y1878" t="s">
        <v>113</v>
      </c>
      <c r="Z1878" t="s">
        <v>88</v>
      </c>
      <c r="AA1878" s="9">
        <f>Table1[[#This Row],[Date]]</f>
        <v>46803</v>
      </c>
    </row>
    <row r="1879" spans="1:27" x14ac:dyDescent="0.25">
      <c r="A1879" t="s">
        <v>3841</v>
      </c>
      <c r="B1879" s="1">
        <v>46804</v>
      </c>
      <c r="C1879" t="s">
        <v>103</v>
      </c>
      <c r="D1879" t="s">
        <v>3842</v>
      </c>
      <c r="E1879" t="s">
        <v>47</v>
      </c>
      <c r="F1879">
        <v>37</v>
      </c>
      <c r="G1879" t="s">
        <v>30</v>
      </c>
      <c r="H1879" t="s">
        <v>31</v>
      </c>
      <c r="I1879" t="s">
        <v>32</v>
      </c>
      <c r="J1879" t="s">
        <v>33</v>
      </c>
      <c r="K1879" t="s">
        <v>100</v>
      </c>
      <c r="L1879">
        <v>10</v>
      </c>
      <c r="M1879">
        <v>3</v>
      </c>
      <c r="N1879" t="s">
        <v>72</v>
      </c>
      <c r="O1879" t="s">
        <v>81</v>
      </c>
      <c r="P1879" t="s">
        <v>37</v>
      </c>
      <c r="Q1879">
        <v>31924.07</v>
      </c>
      <c r="R1879">
        <v>1700.85</v>
      </c>
      <c r="S1879">
        <v>1.2</v>
      </c>
      <c r="T1879" t="s">
        <v>54</v>
      </c>
      <c r="U1879" t="s">
        <v>87</v>
      </c>
      <c r="V1879" t="s">
        <v>74</v>
      </c>
      <c r="W1879" t="s">
        <v>101</v>
      </c>
      <c r="X1879" t="s">
        <v>42</v>
      </c>
      <c r="Y1879" t="s">
        <v>75</v>
      </c>
      <c r="Z1879" t="s">
        <v>4089</v>
      </c>
      <c r="AA1879" s="9">
        <f>Table1[[#This Row],[Date]]</f>
        <v>46804</v>
      </c>
    </row>
    <row r="1880" spans="1:27" x14ac:dyDescent="0.25">
      <c r="A1880" t="s">
        <v>3843</v>
      </c>
      <c r="B1880" s="1">
        <v>46805</v>
      </c>
      <c r="C1880" t="s">
        <v>45</v>
      </c>
      <c r="D1880" t="s">
        <v>3844</v>
      </c>
      <c r="E1880" t="s">
        <v>29</v>
      </c>
      <c r="F1880">
        <v>66</v>
      </c>
      <c r="G1880" t="s">
        <v>30</v>
      </c>
      <c r="H1880" t="s">
        <v>4088</v>
      </c>
      <c r="I1880" t="s">
        <v>49</v>
      </c>
      <c r="J1880" t="s">
        <v>33</v>
      </c>
      <c r="K1880" t="s">
        <v>118</v>
      </c>
      <c r="L1880">
        <v>9</v>
      </c>
      <c r="M1880">
        <v>2</v>
      </c>
      <c r="N1880" t="s">
        <v>80</v>
      </c>
      <c r="O1880" t="s">
        <v>81</v>
      </c>
      <c r="P1880" t="s">
        <v>82</v>
      </c>
      <c r="Q1880">
        <v>18114.45</v>
      </c>
      <c r="R1880">
        <v>2338.29</v>
      </c>
      <c r="S1880">
        <v>1.3</v>
      </c>
      <c r="T1880" t="s">
        <v>54</v>
      </c>
      <c r="U1880" t="s">
        <v>65</v>
      </c>
      <c r="V1880" t="s">
        <v>40</v>
      </c>
      <c r="W1880" t="s">
        <v>41</v>
      </c>
      <c r="X1880" t="s">
        <v>57</v>
      </c>
      <c r="Y1880" t="s">
        <v>43</v>
      </c>
      <c r="Z1880" t="s">
        <v>94</v>
      </c>
      <c r="AA1880" s="9">
        <f>Table1[[#This Row],[Date]]</f>
        <v>46805</v>
      </c>
    </row>
    <row r="1881" spans="1:27" x14ac:dyDescent="0.25">
      <c r="A1881" t="s">
        <v>3845</v>
      </c>
      <c r="B1881" s="1">
        <v>46806</v>
      </c>
      <c r="C1881" t="s">
        <v>59</v>
      </c>
      <c r="D1881" t="s">
        <v>3846</v>
      </c>
      <c r="E1881" t="s">
        <v>61</v>
      </c>
      <c r="F1881">
        <v>69</v>
      </c>
      <c r="G1881" t="s">
        <v>70</v>
      </c>
      <c r="H1881" t="s">
        <v>79</v>
      </c>
      <c r="I1881" t="s">
        <v>49</v>
      </c>
      <c r="J1881" t="s">
        <v>33</v>
      </c>
      <c r="K1881" t="s">
        <v>34</v>
      </c>
      <c r="L1881">
        <v>6</v>
      </c>
      <c r="M1881">
        <v>1</v>
      </c>
      <c r="N1881" t="s">
        <v>72</v>
      </c>
      <c r="O1881" t="s">
        <v>36</v>
      </c>
      <c r="P1881" t="s">
        <v>37</v>
      </c>
      <c r="Q1881">
        <v>29801.66</v>
      </c>
      <c r="R1881">
        <v>2145.86</v>
      </c>
      <c r="S1881">
        <v>2</v>
      </c>
      <c r="T1881" t="s">
        <v>64</v>
      </c>
      <c r="U1881" t="s">
        <v>65</v>
      </c>
      <c r="V1881" t="s">
        <v>55</v>
      </c>
      <c r="W1881" t="s">
        <v>56</v>
      </c>
      <c r="X1881" t="s">
        <v>42</v>
      </c>
      <c r="Y1881" t="s">
        <v>4089</v>
      </c>
      <c r="Z1881" t="s">
        <v>94</v>
      </c>
      <c r="AA1881" s="9">
        <f>Table1[[#This Row],[Date]]</f>
        <v>46806</v>
      </c>
    </row>
    <row r="1882" spans="1:27" x14ac:dyDescent="0.25">
      <c r="A1882" t="s">
        <v>3847</v>
      </c>
      <c r="B1882" s="1">
        <v>46807</v>
      </c>
      <c r="C1882" t="s">
        <v>103</v>
      </c>
      <c r="D1882" t="s">
        <v>3848</v>
      </c>
      <c r="E1882" t="s">
        <v>69</v>
      </c>
      <c r="F1882">
        <v>39</v>
      </c>
      <c r="G1882" t="s">
        <v>62</v>
      </c>
      <c r="H1882" t="s">
        <v>4087</v>
      </c>
      <c r="I1882" t="s">
        <v>32</v>
      </c>
      <c r="J1882" t="s">
        <v>33</v>
      </c>
      <c r="K1882" t="s">
        <v>71</v>
      </c>
      <c r="L1882">
        <v>10</v>
      </c>
      <c r="M1882">
        <v>4</v>
      </c>
      <c r="N1882" t="s">
        <v>35</v>
      </c>
      <c r="O1882" t="s">
        <v>81</v>
      </c>
      <c r="P1882" t="s">
        <v>63</v>
      </c>
      <c r="Q1882">
        <v>14122.8</v>
      </c>
      <c r="R1882">
        <v>3222.39</v>
      </c>
      <c r="S1882">
        <v>1.1000000000000001</v>
      </c>
      <c r="T1882" t="s">
        <v>54</v>
      </c>
      <c r="U1882" t="s">
        <v>93</v>
      </c>
      <c r="V1882" t="s">
        <v>55</v>
      </c>
      <c r="W1882" t="s">
        <v>101</v>
      </c>
      <c r="X1882" t="s">
        <v>42</v>
      </c>
      <c r="Y1882" t="s">
        <v>66</v>
      </c>
      <c r="Z1882" t="s">
        <v>76</v>
      </c>
      <c r="AA1882" s="9">
        <f>Table1[[#This Row],[Date]]</f>
        <v>46807</v>
      </c>
    </row>
    <row r="1883" spans="1:27" x14ac:dyDescent="0.25">
      <c r="A1883" t="s">
        <v>3849</v>
      </c>
      <c r="B1883" s="1">
        <v>46808</v>
      </c>
      <c r="C1883" t="s">
        <v>103</v>
      </c>
      <c r="D1883" t="s">
        <v>3850</v>
      </c>
      <c r="E1883" t="s">
        <v>29</v>
      </c>
      <c r="F1883">
        <v>38</v>
      </c>
      <c r="G1883" t="s">
        <v>62</v>
      </c>
      <c r="H1883" t="s">
        <v>79</v>
      </c>
      <c r="I1883" t="s">
        <v>49</v>
      </c>
      <c r="J1883" t="s">
        <v>33</v>
      </c>
      <c r="K1883" t="s">
        <v>34</v>
      </c>
      <c r="L1883">
        <v>8</v>
      </c>
      <c r="M1883">
        <v>2</v>
      </c>
      <c r="N1883" t="s">
        <v>51</v>
      </c>
      <c r="O1883" t="s">
        <v>81</v>
      </c>
      <c r="P1883" t="s">
        <v>82</v>
      </c>
      <c r="Q1883">
        <v>9738.66</v>
      </c>
      <c r="R1883">
        <v>4685.95</v>
      </c>
      <c r="S1883">
        <v>2</v>
      </c>
      <c r="T1883" t="s">
        <v>64</v>
      </c>
      <c r="U1883" t="s">
        <v>39</v>
      </c>
      <c r="V1883" t="s">
        <v>83</v>
      </c>
      <c r="W1883" t="s">
        <v>41</v>
      </c>
      <c r="X1883" t="s">
        <v>57</v>
      </c>
      <c r="Y1883" t="s">
        <v>43</v>
      </c>
      <c r="Z1883" t="s">
        <v>84</v>
      </c>
      <c r="AA1883" s="9">
        <f>Table1[[#This Row],[Date]]</f>
        <v>46808</v>
      </c>
    </row>
    <row r="1884" spans="1:27" x14ac:dyDescent="0.25">
      <c r="A1884" t="s">
        <v>3851</v>
      </c>
      <c r="B1884" s="1">
        <v>46809</v>
      </c>
      <c r="C1884" t="s">
        <v>59</v>
      </c>
      <c r="D1884" t="s">
        <v>3852</v>
      </c>
      <c r="E1884" t="s">
        <v>69</v>
      </c>
      <c r="F1884">
        <v>50</v>
      </c>
      <c r="G1884" t="s">
        <v>30</v>
      </c>
      <c r="H1884" t="s">
        <v>4088</v>
      </c>
      <c r="I1884" t="s">
        <v>49</v>
      </c>
      <c r="J1884" t="s">
        <v>33</v>
      </c>
      <c r="K1884" t="s">
        <v>118</v>
      </c>
      <c r="L1884">
        <v>6</v>
      </c>
      <c r="M1884">
        <v>5</v>
      </c>
      <c r="N1884" t="s">
        <v>35</v>
      </c>
      <c r="O1884" t="s">
        <v>52</v>
      </c>
      <c r="P1884" t="s">
        <v>63</v>
      </c>
      <c r="Q1884">
        <v>20576.599999999999</v>
      </c>
      <c r="R1884">
        <v>539.32000000000005</v>
      </c>
      <c r="S1884">
        <v>3.6</v>
      </c>
      <c r="T1884" t="s">
        <v>97</v>
      </c>
      <c r="U1884" t="s">
        <v>39</v>
      </c>
      <c r="V1884" t="s">
        <v>55</v>
      </c>
      <c r="W1884" t="s">
        <v>101</v>
      </c>
      <c r="X1884" t="s">
        <v>42</v>
      </c>
      <c r="Y1884" t="s">
        <v>113</v>
      </c>
      <c r="Z1884" t="s">
        <v>4089</v>
      </c>
      <c r="AA1884" s="9">
        <f>Table1[[#This Row],[Date]]</f>
        <v>46809</v>
      </c>
    </row>
    <row r="1885" spans="1:27" x14ac:dyDescent="0.25">
      <c r="A1885" t="s">
        <v>3853</v>
      </c>
      <c r="B1885" s="1">
        <v>46810</v>
      </c>
      <c r="C1885" t="s">
        <v>59</v>
      </c>
      <c r="D1885" t="s">
        <v>3854</v>
      </c>
      <c r="E1885" t="s">
        <v>91</v>
      </c>
      <c r="F1885">
        <v>69</v>
      </c>
      <c r="G1885" t="s">
        <v>70</v>
      </c>
      <c r="H1885" t="s">
        <v>4087</v>
      </c>
      <c r="I1885" t="s">
        <v>32</v>
      </c>
      <c r="J1885" t="s">
        <v>33</v>
      </c>
      <c r="K1885" t="s">
        <v>71</v>
      </c>
      <c r="L1885">
        <v>9</v>
      </c>
      <c r="M1885">
        <v>2</v>
      </c>
      <c r="N1885" t="s">
        <v>80</v>
      </c>
      <c r="O1885" t="s">
        <v>81</v>
      </c>
      <c r="P1885" t="s">
        <v>37</v>
      </c>
      <c r="Q1885">
        <v>37746.61</v>
      </c>
      <c r="R1885">
        <v>496.3</v>
      </c>
      <c r="S1885">
        <v>1.2</v>
      </c>
      <c r="T1885" t="s">
        <v>54</v>
      </c>
      <c r="U1885" t="s">
        <v>65</v>
      </c>
      <c r="V1885" t="s">
        <v>83</v>
      </c>
      <c r="W1885" t="s">
        <v>56</v>
      </c>
      <c r="X1885" t="s">
        <v>42</v>
      </c>
      <c r="Y1885" t="s">
        <v>43</v>
      </c>
      <c r="Z1885" t="s">
        <v>4089</v>
      </c>
      <c r="AA1885" s="9">
        <f>Table1[[#This Row],[Date]]</f>
        <v>46810</v>
      </c>
    </row>
    <row r="1886" spans="1:27" x14ac:dyDescent="0.25">
      <c r="A1886" t="s">
        <v>3855</v>
      </c>
      <c r="B1886" s="1">
        <v>46811</v>
      </c>
      <c r="C1886" t="s">
        <v>59</v>
      </c>
      <c r="D1886" t="s">
        <v>3856</v>
      </c>
      <c r="E1886" t="s">
        <v>29</v>
      </c>
      <c r="F1886">
        <v>55</v>
      </c>
      <c r="G1886" t="s">
        <v>30</v>
      </c>
      <c r="H1886" t="s">
        <v>31</v>
      </c>
      <c r="I1886" t="s">
        <v>32</v>
      </c>
      <c r="J1886" t="s">
        <v>33</v>
      </c>
      <c r="K1886" t="s">
        <v>100</v>
      </c>
      <c r="L1886">
        <v>8</v>
      </c>
      <c r="M1886">
        <v>4</v>
      </c>
      <c r="N1886" t="s">
        <v>72</v>
      </c>
      <c r="O1886" t="s">
        <v>52</v>
      </c>
      <c r="P1886" t="s">
        <v>53</v>
      </c>
      <c r="Q1886">
        <v>46060.800000000003</v>
      </c>
      <c r="R1886">
        <v>4264.03</v>
      </c>
      <c r="S1886">
        <v>2.7</v>
      </c>
      <c r="T1886" t="s">
        <v>64</v>
      </c>
      <c r="U1886" t="s">
        <v>93</v>
      </c>
      <c r="V1886" t="s">
        <v>55</v>
      </c>
      <c r="W1886" t="s">
        <v>101</v>
      </c>
      <c r="X1886" t="s">
        <v>42</v>
      </c>
      <c r="Y1886" t="s">
        <v>43</v>
      </c>
      <c r="Z1886" t="s">
        <v>76</v>
      </c>
      <c r="AA1886" s="9">
        <f>Table1[[#This Row],[Date]]</f>
        <v>46811</v>
      </c>
    </row>
    <row r="1887" spans="1:27" x14ac:dyDescent="0.25">
      <c r="A1887" t="s">
        <v>3857</v>
      </c>
      <c r="B1887" s="1">
        <v>46812</v>
      </c>
      <c r="C1887" t="s">
        <v>103</v>
      </c>
      <c r="D1887" t="s">
        <v>3858</v>
      </c>
      <c r="E1887" t="s">
        <v>69</v>
      </c>
      <c r="F1887">
        <v>32</v>
      </c>
      <c r="G1887" t="s">
        <v>62</v>
      </c>
      <c r="H1887" t="s">
        <v>48</v>
      </c>
      <c r="I1887" t="s">
        <v>49</v>
      </c>
      <c r="J1887" t="s">
        <v>33</v>
      </c>
      <c r="K1887" t="s">
        <v>50</v>
      </c>
      <c r="L1887">
        <v>10</v>
      </c>
      <c r="M1887">
        <v>2</v>
      </c>
      <c r="N1887" t="s">
        <v>80</v>
      </c>
      <c r="O1887" t="s">
        <v>81</v>
      </c>
      <c r="P1887" t="s">
        <v>37</v>
      </c>
      <c r="Q1887">
        <v>24512.560000000001</v>
      </c>
      <c r="R1887">
        <v>2531.98</v>
      </c>
      <c r="S1887">
        <v>4.7</v>
      </c>
      <c r="T1887" t="s">
        <v>38</v>
      </c>
      <c r="U1887" t="s">
        <v>93</v>
      </c>
      <c r="V1887" t="s">
        <v>83</v>
      </c>
      <c r="W1887" t="s">
        <v>101</v>
      </c>
      <c r="X1887" t="s">
        <v>42</v>
      </c>
      <c r="Y1887" t="s">
        <v>75</v>
      </c>
      <c r="Z1887" t="s">
        <v>76</v>
      </c>
      <c r="AA1887" s="9">
        <f>Table1[[#This Row],[Date]]</f>
        <v>46812</v>
      </c>
    </row>
    <row r="1888" spans="1:27" x14ac:dyDescent="0.25">
      <c r="A1888" t="s">
        <v>3859</v>
      </c>
      <c r="B1888" s="1">
        <v>46813</v>
      </c>
      <c r="C1888" t="s">
        <v>103</v>
      </c>
      <c r="D1888" t="s">
        <v>3860</v>
      </c>
      <c r="E1888" t="s">
        <v>47</v>
      </c>
      <c r="F1888">
        <v>63</v>
      </c>
      <c r="G1888" t="s">
        <v>70</v>
      </c>
      <c r="H1888" t="s">
        <v>31</v>
      </c>
      <c r="I1888" t="s">
        <v>32</v>
      </c>
      <c r="J1888" t="s">
        <v>33</v>
      </c>
      <c r="K1888" t="s">
        <v>100</v>
      </c>
      <c r="L1888">
        <v>11</v>
      </c>
      <c r="M1888">
        <v>1</v>
      </c>
      <c r="N1888" t="s">
        <v>51</v>
      </c>
      <c r="O1888" t="s">
        <v>81</v>
      </c>
      <c r="P1888" t="s">
        <v>82</v>
      </c>
      <c r="Q1888">
        <v>33212.71</v>
      </c>
      <c r="R1888">
        <v>3832.03</v>
      </c>
      <c r="S1888">
        <v>4.2</v>
      </c>
      <c r="T1888" t="s">
        <v>92</v>
      </c>
      <c r="U1888" t="s">
        <v>93</v>
      </c>
      <c r="V1888" t="s">
        <v>74</v>
      </c>
      <c r="W1888" t="s">
        <v>41</v>
      </c>
      <c r="X1888" t="s">
        <v>57</v>
      </c>
      <c r="Y1888" t="s">
        <v>75</v>
      </c>
      <c r="Z1888" t="s">
        <v>94</v>
      </c>
      <c r="AA1888" s="9">
        <f>Table1[[#This Row],[Date]]</f>
        <v>46813</v>
      </c>
    </row>
    <row r="1889" spans="1:27" x14ac:dyDescent="0.25">
      <c r="A1889" t="s">
        <v>3861</v>
      </c>
      <c r="B1889" s="1">
        <v>46814</v>
      </c>
      <c r="C1889" t="s">
        <v>45</v>
      </c>
      <c r="D1889" t="s">
        <v>3862</v>
      </c>
      <c r="E1889" t="s">
        <v>47</v>
      </c>
      <c r="F1889">
        <v>69</v>
      </c>
      <c r="G1889" t="s">
        <v>62</v>
      </c>
      <c r="H1889" t="s">
        <v>31</v>
      </c>
      <c r="I1889" t="s">
        <v>32</v>
      </c>
      <c r="J1889" t="s">
        <v>33</v>
      </c>
      <c r="K1889" t="s">
        <v>100</v>
      </c>
      <c r="L1889">
        <v>2</v>
      </c>
      <c r="M1889">
        <v>2</v>
      </c>
      <c r="N1889" t="s">
        <v>80</v>
      </c>
      <c r="O1889" t="s">
        <v>52</v>
      </c>
      <c r="P1889" t="s">
        <v>82</v>
      </c>
      <c r="Q1889">
        <v>7842.75</v>
      </c>
      <c r="R1889">
        <v>1077.1099999999999</v>
      </c>
      <c r="S1889">
        <v>2.2000000000000002</v>
      </c>
      <c r="T1889" t="s">
        <v>97</v>
      </c>
      <c r="U1889" t="s">
        <v>39</v>
      </c>
      <c r="V1889" t="s">
        <v>83</v>
      </c>
      <c r="W1889" t="s">
        <v>56</v>
      </c>
      <c r="X1889" t="s">
        <v>42</v>
      </c>
      <c r="Y1889" t="s">
        <v>43</v>
      </c>
      <c r="Z1889" t="s">
        <v>76</v>
      </c>
      <c r="AA1889" s="9">
        <f>Table1[[#This Row],[Date]]</f>
        <v>46814</v>
      </c>
    </row>
    <row r="1890" spans="1:27" x14ac:dyDescent="0.25">
      <c r="A1890" t="s">
        <v>3863</v>
      </c>
      <c r="B1890" s="1">
        <v>46815</v>
      </c>
      <c r="C1890" t="s">
        <v>27</v>
      </c>
      <c r="D1890" t="s">
        <v>3864</v>
      </c>
      <c r="E1890" t="s">
        <v>91</v>
      </c>
      <c r="F1890">
        <v>32</v>
      </c>
      <c r="G1890" t="s">
        <v>62</v>
      </c>
      <c r="H1890" t="s">
        <v>48</v>
      </c>
      <c r="I1890" t="s">
        <v>49</v>
      </c>
      <c r="J1890" t="s">
        <v>33</v>
      </c>
      <c r="K1890" t="s">
        <v>50</v>
      </c>
      <c r="L1890">
        <v>14</v>
      </c>
      <c r="M1890">
        <v>3</v>
      </c>
      <c r="N1890" t="s">
        <v>72</v>
      </c>
      <c r="O1890" t="s">
        <v>52</v>
      </c>
      <c r="P1890" t="s">
        <v>37</v>
      </c>
      <c r="Q1890">
        <v>45509.8</v>
      </c>
      <c r="R1890">
        <v>4144.3100000000004</v>
      </c>
      <c r="S1890">
        <v>4.7</v>
      </c>
      <c r="T1890" t="s">
        <v>38</v>
      </c>
      <c r="U1890" t="s">
        <v>65</v>
      </c>
      <c r="V1890" t="s">
        <v>55</v>
      </c>
      <c r="W1890" t="s">
        <v>101</v>
      </c>
      <c r="X1890" t="s">
        <v>42</v>
      </c>
      <c r="Y1890" t="s">
        <v>75</v>
      </c>
      <c r="Z1890" t="s">
        <v>84</v>
      </c>
      <c r="AA1890" s="9">
        <f>Table1[[#This Row],[Date]]</f>
        <v>46815</v>
      </c>
    </row>
    <row r="1891" spans="1:27" x14ac:dyDescent="0.25">
      <c r="A1891" t="s">
        <v>3865</v>
      </c>
      <c r="B1891" s="1">
        <v>46816</v>
      </c>
      <c r="C1891" t="s">
        <v>59</v>
      </c>
      <c r="D1891" t="s">
        <v>3866</v>
      </c>
      <c r="E1891" t="s">
        <v>29</v>
      </c>
      <c r="F1891">
        <v>63</v>
      </c>
      <c r="G1891" t="s">
        <v>70</v>
      </c>
      <c r="H1891" t="s">
        <v>48</v>
      </c>
      <c r="I1891" t="s">
        <v>49</v>
      </c>
      <c r="J1891" t="s">
        <v>33</v>
      </c>
      <c r="K1891" t="s">
        <v>50</v>
      </c>
      <c r="L1891">
        <v>10</v>
      </c>
      <c r="M1891">
        <v>4</v>
      </c>
      <c r="N1891" t="s">
        <v>51</v>
      </c>
      <c r="O1891" t="s">
        <v>73</v>
      </c>
      <c r="P1891" t="s">
        <v>82</v>
      </c>
      <c r="Q1891">
        <v>29724.400000000001</v>
      </c>
      <c r="R1891">
        <v>4619.2299999999996</v>
      </c>
      <c r="S1891">
        <v>2.2999999999999998</v>
      </c>
      <c r="T1891" t="s">
        <v>64</v>
      </c>
      <c r="U1891" t="s">
        <v>93</v>
      </c>
      <c r="V1891" t="s">
        <v>74</v>
      </c>
      <c r="W1891" t="s">
        <v>41</v>
      </c>
      <c r="X1891" t="s">
        <v>42</v>
      </c>
      <c r="Y1891" t="s">
        <v>75</v>
      </c>
      <c r="Z1891" t="s">
        <v>94</v>
      </c>
      <c r="AA1891" s="9">
        <f>Table1[[#This Row],[Date]]</f>
        <v>46816</v>
      </c>
    </row>
    <row r="1892" spans="1:27" x14ac:dyDescent="0.25">
      <c r="A1892" t="s">
        <v>3867</v>
      </c>
      <c r="B1892" s="1">
        <v>46817</v>
      </c>
      <c r="C1892" t="s">
        <v>103</v>
      </c>
      <c r="D1892" t="s">
        <v>3868</v>
      </c>
      <c r="E1892" t="s">
        <v>29</v>
      </c>
      <c r="F1892">
        <v>42</v>
      </c>
      <c r="G1892" t="s">
        <v>70</v>
      </c>
      <c r="H1892" t="s">
        <v>48</v>
      </c>
      <c r="I1892" t="s">
        <v>49</v>
      </c>
      <c r="J1892" t="s">
        <v>33</v>
      </c>
      <c r="K1892" t="s">
        <v>50</v>
      </c>
      <c r="L1892">
        <v>8</v>
      </c>
      <c r="M1892">
        <v>2</v>
      </c>
      <c r="N1892" t="s">
        <v>80</v>
      </c>
      <c r="O1892" t="s">
        <v>81</v>
      </c>
      <c r="P1892" t="s">
        <v>82</v>
      </c>
      <c r="Q1892">
        <v>39675.9</v>
      </c>
      <c r="R1892">
        <v>3177.42</v>
      </c>
      <c r="S1892">
        <v>1.3</v>
      </c>
      <c r="T1892" t="s">
        <v>54</v>
      </c>
      <c r="U1892" t="s">
        <v>65</v>
      </c>
      <c r="V1892" t="s">
        <v>40</v>
      </c>
      <c r="W1892" t="s">
        <v>56</v>
      </c>
      <c r="X1892" t="s">
        <v>42</v>
      </c>
      <c r="Y1892" t="s">
        <v>43</v>
      </c>
      <c r="Z1892" t="s">
        <v>94</v>
      </c>
      <c r="AA1892" s="9">
        <f>Table1[[#This Row],[Date]]</f>
        <v>46817</v>
      </c>
    </row>
    <row r="1893" spans="1:27" x14ac:dyDescent="0.25">
      <c r="A1893" t="s">
        <v>3869</v>
      </c>
      <c r="B1893" s="1">
        <v>46818</v>
      </c>
      <c r="C1893" t="s">
        <v>103</v>
      </c>
      <c r="D1893" t="s">
        <v>3870</v>
      </c>
      <c r="E1893" t="s">
        <v>29</v>
      </c>
      <c r="F1893">
        <v>38</v>
      </c>
      <c r="G1893" t="s">
        <v>30</v>
      </c>
      <c r="H1893" t="s">
        <v>4087</v>
      </c>
      <c r="I1893" t="s">
        <v>32</v>
      </c>
      <c r="J1893" t="s">
        <v>33</v>
      </c>
      <c r="K1893" t="s">
        <v>71</v>
      </c>
      <c r="L1893">
        <v>2</v>
      </c>
      <c r="M1893">
        <v>4</v>
      </c>
      <c r="N1893" t="s">
        <v>72</v>
      </c>
      <c r="O1893" t="s">
        <v>52</v>
      </c>
      <c r="P1893" t="s">
        <v>63</v>
      </c>
      <c r="Q1893">
        <v>40338.74</v>
      </c>
      <c r="R1893">
        <v>529.4</v>
      </c>
      <c r="S1893">
        <v>5</v>
      </c>
      <c r="T1893" t="s">
        <v>38</v>
      </c>
      <c r="U1893" t="s">
        <v>65</v>
      </c>
      <c r="V1893" t="s">
        <v>55</v>
      </c>
      <c r="W1893" t="s">
        <v>41</v>
      </c>
      <c r="X1893" t="s">
        <v>57</v>
      </c>
      <c r="Y1893" t="s">
        <v>4089</v>
      </c>
      <c r="Z1893" t="s">
        <v>94</v>
      </c>
      <c r="AA1893" s="9">
        <f>Table1[[#This Row],[Date]]</f>
        <v>46818</v>
      </c>
    </row>
    <row r="1894" spans="1:27" x14ac:dyDescent="0.25">
      <c r="A1894" t="s">
        <v>3871</v>
      </c>
      <c r="B1894" s="1">
        <v>46819</v>
      </c>
      <c r="C1894" t="s">
        <v>59</v>
      </c>
      <c r="D1894" t="s">
        <v>3872</v>
      </c>
      <c r="E1894" t="s">
        <v>91</v>
      </c>
      <c r="F1894">
        <v>41</v>
      </c>
      <c r="G1894" t="s">
        <v>30</v>
      </c>
      <c r="H1894" t="s">
        <v>79</v>
      </c>
      <c r="I1894" t="s">
        <v>49</v>
      </c>
      <c r="J1894" t="s">
        <v>33</v>
      </c>
      <c r="K1894" t="s">
        <v>34</v>
      </c>
      <c r="L1894">
        <v>2</v>
      </c>
      <c r="M1894">
        <v>1</v>
      </c>
      <c r="N1894" t="s">
        <v>72</v>
      </c>
      <c r="O1894" t="s">
        <v>81</v>
      </c>
      <c r="P1894" t="s">
        <v>53</v>
      </c>
      <c r="Q1894">
        <v>15054.58</v>
      </c>
      <c r="R1894">
        <v>4476.47</v>
      </c>
      <c r="S1894">
        <v>4.5</v>
      </c>
      <c r="T1894" t="s">
        <v>38</v>
      </c>
      <c r="U1894" t="s">
        <v>87</v>
      </c>
      <c r="V1894" t="s">
        <v>83</v>
      </c>
      <c r="W1894" t="s">
        <v>56</v>
      </c>
      <c r="X1894" t="s">
        <v>57</v>
      </c>
      <c r="Y1894" t="s">
        <v>75</v>
      </c>
      <c r="Z1894" t="s">
        <v>4089</v>
      </c>
      <c r="AA1894" s="9">
        <f>Table1[[#This Row],[Date]]</f>
        <v>46819</v>
      </c>
    </row>
    <row r="1895" spans="1:27" x14ac:dyDescent="0.25">
      <c r="A1895" t="s">
        <v>3873</v>
      </c>
      <c r="B1895" s="1">
        <v>46820</v>
      </c>
      <c r="C1895" t="s">
        <v>27</v>
      </c>
      <c r="D1895" t="s">
        <v>3874</v>
      </c>
      <c r="E1895" t="s">
        <v>29</v>
      </c>
      <c r="F1895">
        <v>22</v>
      </c>
      <c r="G1895" t="s">
        <v>62</v>
      </c>
      <c r="H1895" t="s">
        <v>79</v>
      </c>
      <c r="I1895" t="s">
        <v>49</v>
      </c>
      <c r="J1895" t="s">
        <v>33</v>
      </c>
      <c r="K1895" t="s">
        <v>34</v>
      </c>
      <c r="L1895">
        <v>6</v>
      </c>
      <c r="M1895">
        <v>3</v>
      </c>
      <c r="N1895" t="s">
        <v>35</v>
      </c>
      <c r="O1895" t="s">
        <v>81</v>
      </c>
      <c r="P1895" t="s">
        <v>37</v>
      </c>
      <c r="Q1895">
        <v>27871.200000000001</v>
      </c>
      <c r="R1895">
        <v>3962.44</v>
      </c>
      <c r="S1895">
        <v>2.9</v>
      </c>
      <c r="T1895" t="s">
        <v>97</v>
      </c>
      <c r="U1895" t="s">
        <v>39</v>
      </c>
      <c r="V1895" t="s">
        <v>40</v>
      </c>
      <c r="W1895" t="s">
        <v>41</v>
      </c>
      <c r="X1895" t="s">
        <v>42</v>
      </c>
      <c r="Y1895" t="s">
        <v>43</v>
      </c>
      <c r="Z1895" t="s">
        <v>4089</v>
      </c>
      <c r="AA1895" s="9">
        <f>Table1[[#This Row],[Date]]</f>
        <v>46820</v>
      </c>
    </row>
    <row r="1896" spans="1:27" x14ac:dyDescent="0.25">
      <c r="A1896" t="s">
        <v>3875</v>
      </c>
      <c r="B1896" s="1">
        <v>46821</v>
      </c>
      <c r="C1896" t="s">
        <v>59</v>
      </c>
      <c r="D1896" t="s">
        <v>3876</v>
      </c>
      <c r="E1896" t="s">
        <v>47</v>
      </c>
      <c r="F1896">
        <v>23</v>
      </c>
      <c r="G1896" t="s">
        <v>70</v>
      </c>
      <c r="H1896" t="s">
        <v>48</v>
      </c>
      <c r="I1896" t="s">
        <v>49</v>
      </c>
      <c r="J1896" t="s">
        <v>33</v>
      </c>
      <c r="K1896" t="s">
        <v>50</v>
      </c>
      <c r="L1896">
        <v>9</v>
      </c>
      <c r="M1896">
        <v>5</v>
      </c>
      <c r="N1896" t="s">
        <v>80</v>
      </c>
      <c r="O1896" t="s">
        <v>81</v>
      </c>
      <c r="P1896" t="s">
        <v>63</v>
      </c>
      <c r="Q1896">
        <v>48142.55</v>
      </c>
      <c r="R1896">
        <v>3754.39</v>
      </c>
      <c r="S1896">
        <v>3.7</v>
      </c>
      <c r="T1896" t="s">
        <v>92</v>
      </c>
      <c r="U1896" t="s">
        <v>65</v>
      </c>
      <c r="V1896" t="s">
        <v>83</v>
      </c>
      <c r="W1896" t="s">
        <v>41</v>
      </c>
      <c r="X1896" t="s">
        <v>57</v>
      </c>
      <c r="Y1896" t="s">
        <v>4089</v>
      </c>
      <c r="Z1896" t="s">
        <v>94</v>
      </c>
      <c r="AA1896" s="9">
        <f>Table1[[#This Row],[Date]]</f>
        <v>46821</v>
      </c>
    </row>
    <row r="1897" spans="1:27" x14ac:dyDescent="0.25">
      <c r="A1897" t="s">
        <v>3877</v>
      </c>
      <c r="B1897" s="1">
        <v>46822</v>
      </c>
      <c r="C1897" t="s">
        <v>27</v>
      </c>
      <c r="D1897" t="s">
        <v>3878</v>
      </c>
      <c r="E1897" t="s">
        <v>69</v>
      </c>
      <c r="F1897">
        <v>66</v>
      </c>
      <c r="G1897" t="s">
        <v>70</v>
      </c>
      <c r="H1897" t="s">
        <v>31</v>
      </c>
      <c r="I1897" t="s">
        <v>32</v>
      </c>
      <c r="J1897" t="s">
        <v>33</v>
      </c>
      <c r="K1897" t="s">
        <v>100</v>
      </c>
      <c r="L1897">
        <v>10</v>
      </c>
      <c r="M1897">
        <v>2</v>
      </c>
      <c r="N1897" t="s">
        <v>51</v>
      </c>
      <c r="O1897" t="s">
        <v>36</v>
      </c>
      <c r="P1897" t="s">
        <v>82</v>
      </c>
      <c r="Q1897">
        <v>7212.82</v>
      </c>
      <c r="R1897">
        <v>183.64</v>
      </c>
      <c r="S1897">
        <v>3.7</v>
      </c>
      <c r="T1897" t="s">
        <v>92</v>
      </c>
      <c r="U1897" t="s">
        <v>87</v>
      </c>
      <c r="V1897" t="s">
        <v>40</v>
      </c>
      <c r="W1897" t="s">
        <v>41</v>
      </c>
      <c r="X1897" t="s">
        <v>42</v>
      </c>
      <c r="Y1897" t="s">
        <v>75</v>
      </c>
      <c r="Z1897" t="s">
        <v>84</v>
      </c>
      <c r="AA1897" s="9">
        <f>Table1[[#This Row],[Date]]</f>
        <v>46822</v>
      </c>
    </row>
    <row r="1898" spans="1:27" x14ac:dyDescent="0.25">
      <c r="A1898" t="s">
        <v>3879</v>
      </c>
      <c r="B1898" s="1">
        <v>46823</v>
      </c>
      <c r="C1898" t="s">
        <v>103</v>
      </c>
      <c r="D1898" t="s">
        <v>3880</v>
      </c>
      <c r="E1898" t="s">
        <v>47</v>
      </c>
      <c r="F1898">
        <v>60</v>
      </c>
      <c r="G1898" t="s">
        <v>30</v>
      </c>
      <c r="H1898" t="s">
        <v>4088</v>
      </c>
      <c r="I1898" t="s">
        <v>49</v>
      </c>
      <c r="J1898" t="s">
        <v>33</v>
      </c>
      <c r="K1898" t="s">
        <v>118</v>
      </c>
      <c r="L1898">
        <v>13</v>
      </c>
      <c r="M1898">
        <v>1</v>
      </c>
      <c r="N1898" t="s">
        <v>35</v>
      </c>
      <c r="O1898" t="s">
        <v>73</v>
      </c>
      <c r="P1898" t="s">
        <v>63</v>
      </c>
      <c r="Q1898">
        <v>35103.35</v>
      </c>
      <c r="R1898">
        <v>3994.81</v>
      </c>
      <c r="S1898">
        <v>1.8</v>
      </c>
      <c r="T1898" t="s">
        <v>54</v>
      </c>
      <c r="U1898" t="s">
        <v>39</v>
      </c>
      <c r="V1898" t="s">
        <v>74</v>
      </c>
      <c r="W1898" t="s">
        <v>101</v>
      </c>
      <c r="X1898" t="s">
        <v>57</v>
      </c>
      <c r="Y1898" t="s">
        <v>43</v>
      </c>
      <c r="Z1898" t="s">
        <v>88</v>
      </c>
      <c r="AA1898" s="9">
        <f>Table1[[#This Row],[Date]]</f>
        <v>46823</v>
      </c>
    </row>
    <row r="1899" spans="1:27" x14ac:dyDescent="0.25">
      <c r="A1899" t="s">
        <v>3881</v>
      </c>
      <c r="B1899" s="1">
        <v>46824</v>
      </c>
      <c r="C1899" t="s">
        <v>27</v>
      </c>
      <c r="D1899" t="s">
        <v>3882</v>
      </c>
      <c r="E1899" t="s">
        <v>47</v>
      </c>
      <c r="F1899">
        <v>65</v>
      </c>
      <c r="G1899" t="s">
        <v>62</v>
      </c>
      <c r="H1899" t="s">
        <v>48</v>
      </c>
      <c r="I1899" t="s">
        <v>49</v>
      </c>
      <c r="J1899" t="s">
        <v>33</v>
      </c>
      <c r="K1899" t="s">
        <v>50</v>
      </c>
      <c r="L1899">
        <v>7</v>
      </c>
      <c r="M1899">
        <v>4</v>
      </c>
      <c r="N1899" t="s">
        <v>80</v>
      </c>
      <c r="O1899" t="s">
        <v>36</v>
      </c>
      <c r="P1899" t="s">
        <v>53</v>
      </c>
      <c r="Q1899">
        <v>48226.41</v>
      </c>
      <c r="R1899">
        <v>689.76</v>
      </c>
      <c r="S1899">
        <v>1.8</v>
      </c>
      <c r="T1899" t="s">
        <v>97</v>
      </c>
      <c r="U1899" t="s">
        <v>93</v>
      </c>
      <c r="V1899" t="s">
        <v>55</v>
      </c>
      <c r="W1899" t="s">
        <v>101</v>
      </c>
      <c r="X1899" t="s">
        <v>42</v>
      </c>
      <c r="Y1899" t="s">
        <v>75</v>
      </c>
      <c r="Z1899" t="s">
        <v>94</v>
      </c>
      <c r="AA1899" s="9">
        <f>Table1[[#This Row],[Date]]</f>
        <v>46824</v>
      </c>
    </row>
    <row r="1900" spans="1:27" x14ac:dyDescent="0.25">
      <c r="A1900" t="s">
        <v>3883</v>
      </c>
      <c r="B1900" s="1">
        <v>46825</v>
      </c>
      <c r="C1900" t="s">
        <v>45</v>
      </c>
      <c r="D1900" t="s">
        <v>3884</v>
      </c>
      <c r="E1900" t="s">
        <v>69</v>
      </c>
      <c r="F1900">
        <v>61</v>
      </c>
      <c r="G1900" t="s">
        <v>62</v>
      </c>
      <c r="H1900" t="s">
        <v>31</v>
      </c>
      <c r="I1900" t="s">
        <v>32</v>
      </c>
      <c r="J1900" t="s">
        <v>33</v>
      </c>
      <c r="K1900" t="s">
        <v>100</v>
      </c>
      <c r="L1900">
        <v>13</v>
      </c>
      <c r="M1900">
        <v>4</v>
      </c>
      <c r="N1900" t="s">
        <v>80</v>
      </c>
      <c r="O1900" t="s">
        <v>73</v>
      </c>
      <c r="P1900" t="s">
        <v>37</v>
      </c>
      <c r="Q1900">
        <v>17127.12</v>
      </c>
      <c r="R1900">
        <v>1111.93</v>
      </c>
      <c r="S1900">
        <v>2.9</v>
      </c>
      <c r="T1900" t="s">
        <v>97</v>
      </c>
      <c r="U1900" t="s">
        <v>93</v>
      </c>
      <c r="V1900" t="s">
        <v>74</v>
      </c>
      <c r="W1900" t="s">
        <v>41</v>
      </c>
      <c r="X1900" t="s">
        <v>42</v>
      </c>
      <c r="Y1900" t="s">
        <v>4089</v>
      </c>
      <c r="Z1900" t="s">
        <v>76</v>
      </c>
      <c r="AA1900" s="9">
        <f>Table1[[#This Row],[Date]]</f>
        <v>46825</v>
      </c>
    </row>
    <row r="1901" spans="1:27" x14ac:dyDescent="0.25">
      <c r="A1901" t="s">
        <v>3885</v>
      </c>
      <c r="B1901" s="1">
        <v>46826</v>
      </c>
      <c r="C1901" t="s">
        <v>103</v>
      </c>
      <c r="D1901" t="s">
        <v>3886</v>
      </c>
      <c r="E1901" t="s">
        <v>47</v>
      </c>
      <c r="F1901">
        <v>64</v>
      </c>
      <c r="G1901" t="s">
        <v>30</v>
      </c>
      <c r="H1901" t="s">
        <v>31</v>
      </c>
      <c r="I1901" t="s">
        <v>32</v>
      </c>
      <c r="J1901" t="s">
        <v>33</v>
      </c>
      <c r="K1901" t="s">
        <v>100</v>
      </c>
      <c r="L1901">
        <v>14</v>
      </c>
      <c r="M1901">
        <v>1</v>
      </c>
      <c r="N1901" t="s">
        <v>51</v>
      </c>
      <c r="O1901" t="s">
        <v>81</v>
      </c>
      <c r="P1901" t="s">
        <v>53</v>
      </c>
      <c r="Q1901">
        <v>43488.05</v>
      </c>
      <c r="R1901">
        <v>2885.67</v>
      </c>
      <c r="S1901">
        <v>4.5999999999999996</v>
      </c>
      <c r="T1901" t="s">
        <v>38</v>
      </c>
      <c r="U1901" t="s">
        <v>87</v>
      </c>
      <c r="V1901" t="s">
        <v>55</v>
      </c>
      <c r="W1901" t="s">
        <v>56</v>
      </c>
      <c r="X1901" t="s">
        <v>57</v>
      </c>
      <c r="Y1901" t="s">
        <v>43</v>
      </c>
      <c r="Z1901" t="s">
        <v>88</v>
      </c>
      <c r="AA1901" s="9">
        <f>Table1[[#This Row],[Date]]</f>
        <v>46826</v>
      </c>
    </row>
    <row r="1902" spans="1:27" x14ac:dyDescent="0.25">
      <c r="A1902" t="s">
        <v>3887</v>
      </c>
      <c r="B1902" s="1">
        <v>46827</v>
      </c>
      <c r="C1902" t="s">
        <v>45</v>
      </c>
      <c r="D1902" t="s">
        <v>3888</v>
      </c>
      <c r="E1902" t="s">
        <v>91</v>
      </c>
      <c r="F1902">
        <v>40</v>
      </c>
      <c r="G1902" t="s">
        <v>70</v>
      </c>
      <c r="H1902" t="s">
        <v>4087</v>
      </c>
      <c r="I1902" t="s">
        <v>32</v>
      </c>
      <c r="J1902" t="s">
        <v>33</v>
      </c>
      <c r="K1902" t="s">
        <v>71</v>
      </c>
      <c r="L1902">
        <v>11</v>
      </c>
      <c r="M1902">
        <v>2</v>
      </c>
      <c r="N1902" t="s">
        <v>35</v>
      </c>
      <c r="O1902" t="s">
        <v>81</v>
      </c>
      <c r="P1902" t="s">
        <v>53</v>
      </c>
      <c r="Q1902">
        <v>46881.9</v>
      </c>
      <c r="R1902">
        <v>1324.9</v>
      </c>
      <c r="S1902">
        <v>1</v>
      </c>
      <c r="T1902" t="s">
        <v>54</v>
      </c>
      <c r="U1902" t="s">
        <v>93</v>
      </c>
      <c r="V1902" t="s">
        <v>40</v>
      </c>
      <c r="W1902" t="s">
        <v>41</v>
      </c>
      <c r="X1902" t="s">
        <v>57</v>
      </c>
      <c r="Y1902" t="s">
        <v>4089</v>
      </c>
      <c r="Z1902" t="s">
        <v>4089</v>
      </c>
      <c r="AA1902" s="9">
        <f>Table1[[#This Row],[Date]]</f>
        <v>46827</v>
      </c>
    </row>
    <row r="1903" spans="1:27" x14ac:dyDescent="0.25">
      <c r="A1903" t="s">
        <v>3889</v>
      </c>
      <c r="B1903" s="1">
        <v>46828</v>
      </c>
      <c r="C1903" t="s">
        <v>59</v>
      </c>
      <c r="D1903" t="s">
        <v>3890</v>
      </c>
      <c r="E1903" t="s">
        <v>69</v>
      </c>
      <c r="F1903">
        <v>21</v>
      </c>
      <c r="G1903" t="s">
        <v>30</v>
      </c>
      <c r="H1903" t="s">
        <v>4087</v>
      </c>
      <c r="I1903" t="s">
        <v>32</v>
      </c>
      <c r="J1903" t="s">
        <v>33</v>
      </c>
      <c r="K1903" t="s">
        <v>71</v>
      </c>
      <c r="L1903">
        <v>13</v>
      </c>
      <c r="M1903">
        <v>5</v>
      </c>
      <c r="N1903" t="s">
        <v>35</v>
      </c>
      <c r="O1903" t="s">
        <v>52</v>
      </c>
      <c r="P1903" t="s">
        <v>63</v>
      </c>
      <c r="Q1903">
        <v>38113.050000000003</v>
      </c>
      <c r="R1903">
        <v>3306.74</v>
      </c>
      <c r="S1903">
        <v>4.0999999999999996</v>
      </c>
      <c r="T1903" t="s">
        <v>92</v>
      </c>
      <c r="U1903" t="s">
        <v>87</v>
      </c>
      <c r="V1903" t="s">
        <v>74</v>
      </c>
      <c r="W1903" t="s">
        <v>101</v>
      </c>
      <c r="X1903" t="s">
        <v>57</v>
      </c>
      <c r="Y1903" t="s">
        <v>66</v>
      </c>
      <c r="Z1903" t="s">
        <v>4089</v>
      </c>
      <c r="AA1903" s="9">
        <f>Table1[[#This Row],[Date]]</f>
        <v>46828</v>
      </c>
    </row>
    <row r="1904" spans="1:27" x14ac:dyDescent="0.25">
      <c r="A1904" t="s">
        <v>3891</v>
      </c>
      <c r="B1904" s="1">
        <v>46829</v>
      </c>
      <c r="C1904" t="s">
        <v>59</v>
      </c>
      <c r="D1904" t="s">
        <v>3892</v>
      </c>
      <c r="E1904" t="s">
        <v>47</v>
      </c>
      <c r="F1904">
        <v>44</v>
      </c>
      <c r="G1904" t="s">
        <v>30</v>
      </c>
      <c r="H1904" t="s">
        <v>79</v>
      </c>
      <c r="I1904" t="s">
        <v>49</v>
      </c>
      <c r="J1904" t="s">
        <v>33</v>
      </c>
      <c r="K1904" t="s">
        <v>34</v>
      </c>
      <c r="L1904">
        <v>9</v>
      </c>
      <c r="M1904">
        <v>2</v>
      </c>
      <c r="N1904" t="s">
        <v>51</v>
      </c>
      <c r="O1904" t="s">
        <v>73</v>
      </c>
      <c r="P1904" t="s">
        <v>63</v>
      </c>
      <c r="Q1904">
        <v>13872.43</v>
      </c>
      <c r="R1904">
        <v>3040.35</v>
      </c>
      <c r="S1904">
        <v>1.2</v>
      </c>
      <c r="T1904" t="s">
        <v>54</v>
      </c>
      <c r="U1904" t="s">
        <v>87</v>
      </c>
      <c r="V1904" t="s">
        <v>55</v>
      </c>
      <c r="W1904" t="s">
        <v>56</v>
      </c>
      <c r="X1904" t="s">
        <v>57</v>
      </c>
      <c r="Y1904" t="s">
        <v>113</v>
      </c>
      <c r="Z1904" t="s">
        <v>88</v>
      </c>
      <c r="AA1904" s="9">
        <f>Table1[[#This Row],[Date]]</f>
        <v>46829</v>
      </c>
    </row>
    <row r="1905" spans="1:27" x14ac:dyDescent="0.25">
      <c r="A1905" t="s">
        <v>3893</v>
      </c>
      <c r="B1905" s="1">
        <v>46830</v>
      </c>
      <c r="C1905" t="s">
        <v>59</v>
      </c>
      <c r="D1905" t="s">
        <v>3894</v>
      </c>
      <c r="E1905" t="s">
        <v>61</v>
      </c>
      <c r="F1905">
        <v>35</v>
      </c>
      <c r="G1905" t="s">
        <v>30</v>
      </c>
      <c r="H1905" t="s">
        <v>79</v>
      </c>
      <c r="I1905" t="s">
        <v>49</v>
      </c>
      <c r="J1905" t="s">
        <v>33</v>
      </c>
      <c r="K1905" t="s">
        <v>34</v>
      </c>
      <c r="L1905">
        <v>7</v>
      </c>
      <c r="M1905">
        <v>3</v>
      </c>
      <c r="N1905" t="s">
        <v>35</v>
      </c>
      <c r="O1905" t="s">
        <v>73</v>
      </c>
      <c r="P1905" t="s">
        <v>53</v>
      </c>
      <c r="Q1905">
        <v>18698.03</v>
      </c>
      <c r="R1905">
        <v>540.75</v>
      </c>
      <c r="S1905">
        <v>2.9</v>
      </c>
      <c r="T1905" t="s">
        <v>64</v>
      </c>
      <c r="U1905" t="s">
        <v>93</v>
      </c>
      <c r="V1905" t="s">
        <v>40</v>
      </c>
      <c r="W1905" t="s">
        <v>101</v>
      </c>
      <c r="X1905" t="s">
        <v>57</v>
      </c>
      <c r="Y1905" t="s">
        <v>66</v>
      </c>
      <c r="Z1905" t="s">
        <v>76</v>
      </c>
      <c r="AA1905" s="9">
        <f>Table1[[#This Row],[Date]]</f>
        <v>46830</v>
      </c>
    </row>
    <row r="1906" spans="1:27" x14ac:dyDescent="0.25">
      <c r="A1906" t="s">
        <v>3895</v>
      </c>
      <c r="B1906" s="1">
        <v>46831</v>
      </c>
      <c r="C1906" t="s">
        <v>27</v>
      </c>
      <c r="D1906" t="s">
        <v>3896</v>
      </c>
      <c r="E1906" t="s">
        <v>47</v>
      </c>
      <c r="F1906">
        <v>38</v>
      </c>
      <c r="G1906" t="s">
        <v>30</v>
      </c>
      <c r="H1906" t="s">
        <v>4088</v>
      </c>
      <c r="I1906" t="s">
        <v>49</v>
      </c>
      <c r="J1906" t="s">
        <v>33</v>
      </c>
      <c r="K1906" t="s">
        <v>118</v>
      </c>
      <c r="L1906">
        <v>12</v>
      </c>
      <c r="M1906">
        <v>2</v>
      </c>
      <c r="N1906" t="s">
        <v>72</v>
      </c>
      <c r="O1906" t="s">
        <v>36</v>
      </c>
      <c r="P1906" t="s">
        <v>82</v>
      </c>
      <c r="Q1906">
        <v>4683.04</v>
      </c>
      <c r="R1906">
        <v>3280.07</v>
      </c>
      <c r="S1906">
        <v>3.6</v>
      </c>
      <c r="T1906" t="s">
        <v>97</v>
      </c>
      <c r="U1906" t="s">
        <v>39</v>
      </c>
      <c r="V1906" t="s">
        <v>74</v>
      </c>
      <c r="W1906" t="s">
        <v>41</v>
      </c>
      <c r="X1906" t="s">
        <v>42</v>
      </c>
      <c r="Y1906" t="s">
        <v>75</v>
      </c>
      <c r="Z1906" t="s">
        <v>4089</v>
      </c>
      <c r="AA1906" s="9">
        <f>Table1[[#This Row],[Date]]</f>
        <v>46831</v>
      </c>
    </row>
    <row r="1907" spans="1:27" x14ac:dyDescent="0.25">
      <c r="A1907" t="s">
        <v>3897</v>
      </c>
      <c r="B1907" s="1">
        <v>46832</v>
      </c>
      <c r="C1907" t="s">
        <v>103</v>
      </c>
      <c r="D1907" t="s">
        <v>3898</v>
      </c>
      <c r="E1907" t="s">
        <v>91</v>
      </c>
      <c r="F1907">
        <v>45</v>
      </c>
      <c r="G1907" t="s">
        <v>70</v>
      </c>
      <c r="H1907" t="s">
        <v>4088</v>
      </c>
      <c r="I1907" t="s">
        <v>49</v>
      </c>
      <c r="J1907" t="s">
        <v>33</v>
      </c>
      <c r="K1907" t="s">
        <v>118</v>
      </c>
      <c r="L1907">
        <v>7</v>
      </c>
      <c r="M1907">
        <v>3</v>
      </c>
      <c r="N1907" t="s">
        <v>51</v>
      </c>
      <c r="O1907" t="s">
        <v>73</v>
      </c>
      <c r="P1907" t="s">
        <v>37</v>
      </c>
      <c r="Q1907">
        <v>42078.3</v>
      </c>
      <c r="R1907">
        <v>4619.7700000000004</v>
      </c>
      <c r="S1907">
        <v>3.7</v>
      </c>
      <c r="T1907" t="s">
        <v>97</v>
      </c>
      <c r="U1907" t="s">
        <v>87</v>
      </c>
      <c r="V1907" t="s">
        <v>74</v>
      </c>
      <c r="W1907" t="s">
        <v>101</v>
      </c>
      <c r="X1907" t="s">
        <v>42</v>
      </c>
      <c r="Y1907" t="s">
        <v>4089</v>
      </c>
      <c r="Z1907" t="s">
        <v>4089</v>
      </c>
      <c r="AA1907" s="9">
        <f>Table1[[#This Row],[Date]]</f>
        <v>46832</v>
      </c>
    </row>
    <row r="1908" spans="1:27" x14ac:dyDescent="0.25">
      <c r="A1908" t="s">
        <v>3899</v>
      </c>
      <c r="B1908" s="1">
        <v>46833</v>
      </c>
      <c r="C1908" t="s">
        <v>59</v>
      </c>
      <c r="D1908" t="s">
        <v>3900</v>
      </c>
      <c r="E1908" t="s">
        <v>29</v>
      </c>
      <c r="F1908">
        <v>52</v>
      </c>
      <c r="G1908" t="s">
        <v>30</v>
      </c>
      <c r="H1908" t="s">
        <v>4088</v>
      </c>
      <c r="I1908" t="s">
        <v>49</v>
      </c>
      <c r="J1908" t="s">
        <v>33</v>
      </c>
      <c r="K1908" t="s">
        <v>118</v>
      </c>
      <c r="L1908">
        <v>5</v>
      </c>
      <c r="M1908">
        <v>4</v>
      </c>
      <c r="N1908" t="s">
        <v>80</v>
      </c>
      <c r="O1908" t="s">
        <v>81</v>
      </c>
      <c r="P1908" t="s">
        <v>82</v>
      </c>
      <c r="Q1908">
        <v>42931.73</v>
      </c>
      <c r="R1908">
        <v>805.55</v>
      </c>
      <c r="S1908">
        <v>1.2</v>
      </c>
      <c r="T1908" t="s">
        <v>54</v>
      </c>
      <c r="U1908" t="s">
        <v>39</v>
      </c>
      <c r="V1908" t="s">
        <v>74</v>
      </c>
      <c r="W1908" t="s">
        <v>101</v>
      </c>
      <c r="X1908" t="s">
        <v>42</v>
      </c>
      <c r="Y1908" t="s">
        <v>43</v>
      </c>
      <c r="Z1908" t="s">
        <v>94</v>
      </c>
      <c r="AA1908" s="9">
        <f>Table1[[#This Row],[Date]]</f>
        <v>46833</v>
      </c>
    </row>
    <row r="1909" spans="1:27" x14ac:dyDescent="0.25">
      <c r="A1909" t="s">
        <v>3901</v>
      </c>
      <c r="B1909" s="1">
        <v>46834</v>
      </c>
      <c r="C1909" t="s">
        <v>59</v>
      </c>
      <c r="D1909" t="s">
        <v>3902</v>
      </c>
      <c r="E1909" t="s">
        <v>47</v>
      </c>
      <c r="F1909">
        <v>39</v>
      </c>
      <c r="G1909" t="s">
        <v>70</v>
      </c>
      <c r="H1909" t="s">
        <v>4088</v>
      </c>
      <c r="I1909" t="s">
        <v>49</v>
      </c>
      <c r="J1909" t="s">
        <v>33</v>
      </c>
      <c r="K1909" t="s">
        <v>118</v>
      </c>
      <c r="L1909">
        <v>12</v>
      </c>
      <c r="M1909">
        <v>3</v>
      </c>
      <c r="N1909" t="s">
        <v>51</v>
      </c>
      <c r="O1909" t="s">
        <v>52</v>
      </c>
      <c r="P1909" t="s">
        <v>82</v>
      </c>
      <c r="Q1909">
        <v>32737.38</v>
      </c>
      <c r="R1909">
        <v>2985.31</v>
      </c>
      <c r="S1909">
        <v>2.7</v>
      </c>
      <c r="T1909" t="s">
        <v>64</v>
      </c>
      <c r="U1909" t="s">
        <v>39</v>
      </c>
      <c r="V1909" t="s">
        <v>74</v>
      </c>
      <c r="W1909" t="s">
        <v>101</v>
      </c>
      <c r="X1909" t="s">
        <v>42</v>
      </c>
      <c r="Y1909" t="s">
        <v>4089</v>
      </c>
      <c r="Z1909" t="s">
        <v>84</v>
      </c>
      <c r="AA1909" s="9">
        <f>Table1[[#This Row],[Date]]</f>
        <v>46834</v>
      </c>
    </row>
    <row r="1910" spans="1:27" x14ac:dyDescent="0.25">
      <c r="A1910" t="s">
        <v>3903</v>
      </c>
      <c r="B1910" s="1">
        <v>46835</v>
      </c>
      <c r="C1910" t="s">
        <v>103</v>
      </c>
      <c r="D1910" t="s">
        <v>3904</v>
      </c>
      <c r="E1910" t="s">
        <v>29</v>
      </c>
      <c r="F1910">
        <v>57</v>
      </c>
      <c r="G1910" t="s">
        <v>30</v>
      </c>
      <c r="H1910" t="s">
        <v>31</v>
      </c>
      <c r="I1910" t="s">
        <v>32</v>
      </c>
      <c r="J1910" t="s">
        <v>33</v>
      </c>
      <c r="K1910" t="s">
        <v>100</v>
      </c>
      <c r="L1910">
        <v>6</v>
      </c>
      <c r="M1910">
        <v>5</v>
      </c>
      <c r="N1910" t="s">
        <v>72</v>
      </c>
      <c r="O1910" t="s">
        <v>36</v>
      </c>
      <c r="P1910" t="s">
        <v>37</v>
      </c>
      <c r="Q1910">
        <v>19568.810000000001</v>
      </c>
      <c r="R1910">
        <v>1709.33</v>
      </c>
      <c r="S1910">
        <v>3.3</v>
      </c>
      <c r="T1910" t="s">
        <v>64</v>
      </c>
      <c r="U1910" t="s">
        <v>87</v>
      </c>
      <c r="V1910" t="s">
        <v>83</v>
      </c>
      <c r="W1910" t="s">
        <v>41</v>
      </c>
      <c r="X1910" t="s">
        <v>57</v>
      </c>
      <c r="Y1910" t="s">
        <v>75</v>
      </c>
      <c r="Z1910" t="s">
        <v>76</v>
      </c>
      <c r="AA1910" s="9">
        <f>Table1[[#This Row],[Date]]</f>
        <v>46835</v>
      </c>
    </row>
    <row r="1911" spans="1:27" x14ac:dyDescent="0.25">
      <c r="A1911" t="s">
        <v>3905</v>
      </c>
      <c r="B1911" s="1">
        <v>46836</v>
      </c>
      <c r="C1911" t="s">
        <v>59</v>
      </c>
      <c r="D1911" t="s">
        <v>3906</v>
      </c>
      <c r="E1911" t="s">
        <v>61</v>
      </c>
      <c r="F1911">
        <v>40</v>
      </c>
      <c r="G1911" t="s">
        <v>62</v>
      </c>
      <c r="H1911" t="s">
        <v>31</v>
      </c>
      <c r="I1911" t="s">
        <v>32</v>
      </c>
      <c r="J1911" t="s">
        <v>33</v>
      </c>
      <c r="K1911" t="s">
        <v>100</v>
      </c>
      <c r="L1911">
        <v>3</v>
      </c>
      <c r="M1911">
        <v>1</v>
      </c>
      <c r="N1911" t="s">
        <v>51</v>
      </c>
      <c r="O1911" t="s">
        <v>52</v>
      </c>
      <c r="P1911" t="s">
        <v>63</v>
      </c>
      <c r="Q1911">
        <v>6610.12</v>
      </c>
      <c r="R1911">
        <v>2298.06</v>
      </c>
      <c r="S1911">
        <v>1.3</v>
      </c>
      <c r="T1911" t="s">
        <v>97</v>
      </c>
      <c r="U1911" t="s">
        <v>39</v>
      </c>
      <c r="V1911" t="s">
        <v>40</v>
      </c>
      <c r="W1911" t="s">
        <v>101</v>
      </c>
      <c r="X1911" t="s">
        <v>57</v>
      </c>
      <c r="Y1911" t="s">
        <v>43</v>
      </c>
      <c r="Z1911" t="s">
        <v>94</v>
      </c>
      <c r="AA1911" s="9">
        <f>Table1[[#This Row],[Date]]</f>
        <v>46836</v>
      </c>
    </row>
    <row r="1912" spans="1:27" x14ac:dyDescent="0.25">
      <c r="A1912" t="s">
        <v>3907</v>
      </c>
      <c r="B1912" s="1">
        <v>46837</v>
      </c>
      <c r="C1912" t="s">
        <v>45</v>
      </c>
      <c r="D1912" t="s">
        <v>3908</v>
      </c>
      <c r="E1912" t="s">
        <v>47</v>
      </c>
      <c r="F1912">
        <v>20</v>
      </c>
      <c r="G1912" t="s">
        <v>70</v>
      </c>
      <c r="H1912" t="s">
        <v>79</v>
      </c>
      <c r="I1912" t="s">
        <v>49</v>
      </c>
      <c r="J1912" t="s">
        <v>33</v>
      </c>
      <c r="K1912" t="s">
        <v>34</v>
      </c>
      <c r="L1912">
        <v>4</v>
      </c>
      <c r="M1912">
        <v>3</v>
      </c>
      <c r="N1912" t="s">
        <v>80</v>
      </c>
      <c r="O1912" t="s">
        <v>73</v>
      </c>
      <c r="P1912" t="s">
        <v>82</v>
      </c>
      <c r="Q1912">
        <v>38393.71</v>
      </c>
      <c r="R1912">
        <v>1435</v>
      </c>
      <c r="S1912">
        <v>1.5</v>
      </c>
      <c r="T1912" t="s">
        <v>54</v>
      </c>
      <c r="U1912" t="s">
        <v>87</v>
      </c>
      <c r="V1912" t="s">
        <v>83</v>
      </c>
      <c r="W1912" t="s">
        <v>41</v>
      </c>
      <c r="X1912" t="s">
        <v>42</v>
      </c>
      <c r="Y1912" t="s">
        <v>66</v>
      </c>
      <c r="Z1912" t="s">
        <v>84</v>
      </c>
      <c r="AA1912" s="9">
        <f>Table1[[#This Row],[Date]]</f>
        <v>46837</v>
      </c>
    </row>
    <row r="1913" spans="1:27" x14ac:dyDescent="0.25">
      <c r="A1913" t="s">
        <v>3909</v>
      </c>
      <c r="B1913" s="1">
        <v>46838</v>
      </c>
      <c r="C1913" t="s">
        <v>103</v>
      </c>
      <c r="D1913" t="s">
        <v>3910</v>
      </c>
      <c r="E1913" t="s">
        <v>69</v>
      </c>
      <c r="F1913">
        <v>57</v>
      </c>
      <c r="G1913" t="s">
        <v>62</v>
      </c>
      <c r="H1913" t="s">
        <v>4087</v>
      </c>
      <c r="I1913" t="s">
        <v>32</v>
      </c>
      <c r="J1913" t="s">
        <v>33</v>
      </c>
      <c r="K1913" t="s">
        <v>71</v>
      </c>
      <c r="L1913">
        <v>4</v>
      </c>
      <c r="M1913">
        <v>2</v>
      </c>
      <c r="N1913" t="s">
        <v>80</v>
      </c>
      <c r="O1913" t="s">
        <v>73</v>
      </c>
      <c r="P1913" t="s">
        <v>63</v>
      </c>
      <c r="Q1913">
        <v>37146.730000000003</v>
      </c>
      <c r="R1913">
        <v>1770.65</v>
      </c>
      <c r="S1913">
        <v>3.7</v>
      </c>
      <c r="T1913" t="s">
        <v>97</v>
      </c>
      <c r="U1913" t="s">
        <v>93</v>
      </c>
      <c r="V1913" t="s">
        <v>40</v>
      </c>
      <c r="W1913" t="s">
        <v>41</v>
      </c>
      <c r="X1913" t="s">
        <v>42</v>
      </c>
      <c r="Y1913" t="s">
        <v>4089</v>
      </c>
      <c r="Z1913" t="s">
        <v>4089</v>
      </c>
      <c r="AA1913" s="9">
        <f>Table1[[#This Row],[Date]]</f>
        <v>46838</v>
      </c>
    </row>
    <row r="1914" spans="1:27" x14ac:dyDescent="0.25">
      <c r="A1914" t="s">
        <v>3911</v>
      </c>
      <c r="B1914" s="1">
        <v>46839</v>
      </c>
      <c r="C1914" t="s">
        <v>103</v>
      </c>
      <c r="D1914" t="s">
        <v>3912</v>
      </c>
      <c r="E1914" t="s">
        <v>29</v>
      </c>
      <c r="F1914">
        <v>67</v>
      </c>
      <c r="G1914" t="s">
        <v>30</v>
      </c>
      <c r="H1914" t="s">
        <v>4087</v>
      </c>
      <c r="I1914" t="s">
        <v>32</v>
      </c>
      <c r="J1914" t="s">
        <v>33</v>
      </c>
      <c r="K1914" t="s">
        <v>71</v>
      </c>
      <c r="L1914">
        <v>13</v>
      </c>
      <c r="M1914">
        <v>3</v>
      </c>
      <c r="N1914" t="s">
        <v>51</v>
      </c>
      <c r="O1914" t="s">
        <v>36</v>
      </c>
      <c r="P1914" t="s">
        <v>37</v>
      </c>
      <c r="Q1914">
        <v>45892.32</v>
      </c>
      <c r="R1914">
        <v>144.56</v>
      </c>
      <c r="S1914">
        <v>3.1</v>
      </c>
      <c r="T1914" t="s">
        <v>97</v>
      </c>
      <c r="U1914" t="s">
        <v>93</v>
      </c>
      <c r="V1914" t="s">
        <v>40</v>
      </c>
      <c r="W1914" t="s">
        <v>101</v>
      </c>
      <c r="X1914" t="s">
        <v>57</v>
      </c>
      <c r="Y1914" t="s">
        <v>113</v>
      </c>
      <c r="Z1914" t="s">
        <v>84</v>
      </c>
      <c r="AA1914" s="9">
        <f>Table1[[#This Row],[Date]]</f>
        <v>46839</v>
      </c>
    </row>
    <row r="1915" spans="1:27" x14ac:dyDescent="0.25">
      <c r="A1915" t="s">
        <v>3913</v>
      </c>
      <c r="B1915" s="1">
        <v>46840</v>
      </c>
      <c r="C1915" t="s">
        <v>103</v>
      </c>
      <c r="D1915" t="s">
        <v>3914</v>
      </c>
      <c r="E1915" t="s">
        <v>61</v>
      </c>
      <c r="F1915">
        <v>27</v>
      </c>
      <c r="G1915" t="s">
        <v>30</v>
      </c>
      <c r="H1915" t="s">
        <v>48</v>
      </c>
      <c r="I1915" t="s">
        <v>49</v>
      </c>
      <c r="J1915" t="s">
        <v>33</v>
      </c>
      <c r="K1915" t="s">
        <v>50</v>
      </c>
      <c r="L1915">
        <v>12</v>
      </c>
      <c r="M1915">
        <v>4</v>
      </c>
      <c r="N1915" t="s">
        <v>51</v>
      </c>
      <c r="O1915" t="s">
        <v>73</v>
      </c>
      <c r="P1915" t="s">
        <v>82</v>
      </c>
      <c r="Q1915">
        <v>37335</v>
      </c>
      <c r="R1915">
        <v>4907.76</v>
      </c>
      <c r="S1915">
        <v>1.6</v>
      </c>
      <c r="T1915" t="s">
        <v>54</v>
      </c>
      <c r="U1915" t="s">
        <v>93</v>
      </c>
      <c r="V1915" t="s">
        <v>40</v>
      </c>
      <c r="W1915" t="s">
        <v>56</v>
      </c>
      <c r="X1915" t="s">
        <v>57</v>
      </c>
      <c r="Y1915" t="s">
        <v>75</v>
      </c>
      <c r="Z1915" t="s">
        <v>4089</v>
      </c>
      <c r="AA1915" s="9">
        <f>Table1[[#This Row],[Date]]</f>
        <v>46840</v>
      </c>
    </row>
    <row r="1916" spans="1:27" x14ac:dyDescent="0.25">
      <c r="A1916" t="s">
        <v>3915</v>
      </c>
      <c r="B1916" s="1">
        <v>46841</v>
      </c>
      <c r="C1916" t="s">
        <v>45</v>
      </c>
      <c r="D1916" t="s">
        <v>3916</v>
      </c>
      <c r="E1916" t="s">
        <v>69</v>
      </c>
      <c r="F1916">
        <v>42</v>
      </c>
      <c r="G1916" t="s">
        <v>30</v>
      </c>
      <c r="H1916" t="s">
        <v>31</v>
      </c>
      <c r="I1916" t="s">
        <v>32</v>
      </c>
      <c r="J1916" t="s">
        <v>33</v>
      </c>
      <c r="K1916" t="s">
        <v>100</v>
      </c>
      <c r="L1916">
        <v>6</v>
      </c>
      <c r="M1916">
        <v>3</v>
      </c>
      <c r="N1916" t="s">
        <v>72</v>
      </c>
      <c r="O1916" t="s">
        <v>52</v>
      </c>
      <c r="P1916" t="s">
        <v>63</v>
      </c>
      <c r="Q1916">
        <v>41948.66</v>
      </c>
      <c r="R1916">
        <v>3124</v>
      </c>
      <c r="S1916">
        <v>3.1</v>
      </c>
      <c r="T1916" t="s">
        <v>64</v>
      </c>
      <c r="U1916" t="s">
        <v>93</v>
      </c>
      <c r="V1916" t="s">
        <v>55</v>
      </c>
      <c r="W1916" t="s">
        <v>101</v>
      </c>
      <c r="X1916" t="s">
        <v>57</v>
      </c>
      <c r="Y1916" t="s">
        <v>75</v>
      </c>
      <c r="Z1916" t="s">
        <v>94</v>
      </c>
      <c r="AA1916" s="9">
        <f>Table1[[#This Row],[Date]]</f>
        <v>46841</v>
      </c>
    </row>
    <row r="1917" spans="1:27" x14ac:dyDescent="0.25">
      <c r="A1917" t="s">
        <v>3917</v>
      </c>
      <c r="B1917" s="1">
        <v>46842</v>
      </c>
      <c r="C1917" t="s">
        <v>103</v>
      </c>
      <c r="D1917" t="s">
        <v>3918</v>
      </c>
      <c r="E1917" t="s">
        <v>69</v>
      </c>
      <c r="F1917">
        <v>69</v>
      </c>
      <c r="G1917" t="s">
        <v>70</v>
      </c>
      <c r="H1917" t="s">
        <v>4088</v>
      </c>
      <c r="I1917" t="s">
        <v>49</v>
      </c>
      <c r="J1917" t="s">
        <v>33</v>
      </c>
      <c r="K1917" t="s">
        <v>118</v>
      </c>
      <c r="L1917">
        <v>6</v>
      </c>
      <c r="M1917">
        <v>5</v>
      </c>
      <c r="N1917" t="s">
        <v>72</v>
      </c>
      <c r="O1917" t="s">
        <v>81</v>
      </c>
      <c r="P1917" t="s">
        <v>63</v>
      </c>
      <c r="Q1917">
        <v>38059.870000000003</v>
      </c>
      <c r="R1917">
        <v>2503.5300000000002</v>
      </c>
      <c r="S1917">
        <v>4.7</v>
      </c>
      <c r="T1917" t="s">
        <v>38</v>
      </c>
      <c r="U1917" t="s">
        <v>93</v>
      </c>
      <c r="V1917" t="s">
        <v>40</v>
      </c>
      <c r="W1917" t="s">
        <v>101</v>
      </c>
      <c r="X1917" t="s">
        <v>57</v>
      </c>
      <c r="Y1917" t="s">
        <v>4089</v>
      </c>
      <c r="Z1917" t="s">
        <v>4089</v>
      </c>
      <c r="AA1917" s="9">
        <f>Table1[[#This Row],[Date]]</f>
        <v>46842</v>
      </c>
    </row>
    <row r="1918" spans="1:27" x14ac:dyDescent="0.25">
      <c r="A1918" t="s">
        <v>3919</v>
      </c>
      <c r="B1918" s="1">
        <v>46843</v>
      </c>
      <c r="C1918" t="s">
        <v>45</v>
      </c>
      <c r="D1918" t="s">
        <v>3920</v>
      </c>
      <c r="E1918" t="s">
        <v>69</v>
      </c>
      <c r="F1918">
        <v>66</v>
      </c>
      <c r="G1918" t="s">
        <v>62</v>
      </c>
      <c r="H1918" t="s">
        <v>4088</v>
      </c>
      <c r="I1918" t="s">
        <v>49</v>
      </c>
      <c r="J1918" t="s">
        <v>33</v>
      </c>
      <c r="K1918" t="s">
        <v>118</v>
      </c>
      <c r="L1918">
        <v>7</v>
      </c>
      <c r="M1918">
        <v>3</v>
      </c>
      <c r="N1918" t="s">
        <v>80</v>
      </c>
      <c r="O1918" t="s">
        <v>36</v>
      </c>
      <c r="P1918" t="s">
        <v>82</v>
      </c>
      <c r="Q1918">
        <v>32642.3</v>
      </c>
      <c r="R1918">
        <v>1918.58</v>
      </c>
      <c r="S1918">
        <v>1.1000000000000001</v>
      </c>
      <c r="T1918" t="s">
        <v>54</v>
      </c>
      <c r="U1918" t="s">
        <v>39</v>
      </c>
      <c r="V1918" t="s">
        <v>74</v>
      </c>
      <c r="W1918" t="s">
        <v>101</v>
      </c>
      <c r="X1918" t="s">
        <v>57</v>
      </c>
      <c r="Y1918" t="s">
        <v>66</v>
      </c>
      <c r="Z1918" t="s">
        <v>84</v>
      </c>
      <c r="AA1918" s="9">
        <f>Table1[[#This Row],[Date]]</f>
        <v>46843</v>
      </c>
    </row>
    <row r="1919" spans="1:27" x14ac:dyDescent="0.25">
      <c r="A1919" t="s">
        <v>3921</v>
      </c>
      <c r="B1919" s="1">
        <v>46844</v>
      </c>
      <c r="C1919" t="s">
        <v>103</v>
      </c>
      <c r="D1919" t="s">
        <v>3922</v>
      </c>
      <c r="E1919" t="s">
        <v>69</v>
      </c>
      <c r="F1919">
        <v>25</v>
      </c>
      <c r="G1919" t="s">
        <v>70</v>
      </c>
      <c r="H1919" t="s">
        <v>48</v>
      </c>
      <c r="I1919" t="s">
        <v>49</v>
      </c>
      <c r="J1919" t="s">
        <v>33</v>
      </c>
      <c r="K1919" t="s">
        <v>50</v>
      </c>
      <c r="L1919">
        <v>6</v>
      </c>
      <c r="M1919">
        <v>5</v>
      </c>
      <c r="N1919" t="s">
        <v>35</v>
      </c>
      <c r="O1919" t="s">
        <v>73</v>
      </c>
      <c r="P1919" t="s">
        <v>37</v>
      </c>
      <c r="Q1919">
        <v>23067.42</v>
      </c>
      <c r="R1919">
        <v>2696.87</v>
      </c>
      <c r="S1919">
        <v>3.6</v>
      </c>
      <c r="T1919" t="s">
        <v>92</v>
      </c>
      <c r="U1919" t="s">
        <v>39</v>
      </c>
      <c r="V1919" t="s">
        <v>83</v>
      </c>
      <c r="W1919" t="s">
        <v>56</v>
      </c>
      <c r="X1919" t="s">
        <v>42</v>
      </c>
      <c r="Y1919" t="s">
        <v>66</v>
      </c>
      <c r="Z1919" t="s">
        <v>94</v>
      </c>
      <c r="AA1919" s="9">
        <f>Table1[[#This Row],[Date]]</f>
        <v>46844</v>
      </c>
    </row>
    <row r="1920" spans="1:27" x14ac:dyDescent="0.25">
      <c r="A1920" t="s">
        <v>3923</v>
      </c>
      <c r="B1920" s="1">
        <v>46845</v>
      </c>
      <c r="C1920" t="s">
        <v>27</v>
      </c>
      <c r="D1920" t="s">
        <v>3924</v>
      </c>
      <c r="E1920" t="s">
        <v>47</v>
      </c>
      <c r="F1920">
        <v>28</v>
      </c>
      <c r="G1920" t="s">
        <v>70</v>
      </c>
      <c r="H1920" t="s">
        <v>4087</v>
      </c>
      <c r="I1920" t="s">
        <v>32</v>
      </c>
      <c r="J1920" t="s">
        <v>33</v>
      </c>
      <c r="K1920" t="s">
        <v>71</v>
      </c>
      <c r="L1920">
        <v>13</v>
      </c>
      <c r="M1920">
        <v>2</v>
      </c>
      <c r="N1920" t="s">
        <v>35</v>
      </c>
      <c r="O1920" t="s">
        <v>52</v>
      </c>
      <c r="P1920" t="s">
        <v>53</v>
      </c>
      <c r="Q1920">
        <v>45399.51</v>
      </c>
      <c r="R1920">
        <v>1900.53</v>
      </c>
      <c r="S1920">
        <v>1.3</v>
      </c>
      <c r="T1920" t="s">
        <v>97</v>
      </c>
      <c r="U1920" t="s">
        <v>39</v>
      </c>
      <c r="V1920" t="s">
        <v>74</v>
      </c>
      <c r="W1920" t="s">
        <v>56</v>
      </c>
      <c r="X1920" t="s">
        <v>42</v>
      </c>
      <c r="Y1920" t="s">
        <v>113</v>
      </c>
      <c r="Z1920" t="s">
        <v>84</v>
      </c>
      <c r="AA1920" s="9">
        <f>Table1[[#This Row],[Date]]</f>
        <v>46845</v>
      </c>
    </row>
    <row r="1921" spans="1:27" x14ac:dyDescent="0.25">
      <c r="A1921" t="s">
        <v>3925</v>
      </c>
      <c r="B1921" s="1">
        <v>46846</v>
      </c>
      <c r="C1921" t="s">
        <v>59</v>
      </c>
      <c r="D1921" t="s">
        <v>3926</v>
      </c>
      <c r="E1921" t="s">
        <v>47</v>
      </c>
      <c r="F1921">
        <v>22</v>
      </c>
      <c r="G1921" t="s">
        <v>30</v>
      </c>
      <c r="H1921" t="s">
        <v>4088</v>
      </c>
      <c r="I1921" t="s">
        <v>49</v>
      </c>
      <c r="J1921" t="s">
        <v>33</v>
      </c>
      <c r="K1921" t="s">
        <v>118</v>
      </c>
      <c r="L1921">
        <v>7</v>
      </c>
      <c r="M1921">
        <v>4</v>
      </c>
      <c r="N1921" t="s">
        <v>35</v>
      </c>
      <c r="O1921" t="s">
        <v>81</v>
      </c>
      <c r="P1921" t="s">
        <v>63</v>
      </c>
      <c r="Q1921">
        <v>33595.519999999997</v>
      </c>
      <c r="R1921">
        <v>1799.54</v>
      </c>
      <c r="S1921">
        <v>1</v>
      </c>
      <c r="T1921" t="s">
        <v>54</v>
      </c>
      <c r="U1921" t="s">
        <v>65</v>
      </c>
      <c r="V1921" t="s">
        <v>74</v>
      </c>
      <c r="W1921" t="s">
        <v>41</v>
      </c>
      <c r="X1921" t="s">
        <v>42</v>
      </c>
      <c r="Y1921" t="s">
        <v>113</v>
      </c>
      <c r="Z1921" t="s">
        <v>84</v>
      </c>
      <c r="AA1921" s="9">
        <f>Table1[[#This Row],[Date]]</f>
        <v>46846</v>
      </c>
    </row>
    <row r="1922" spans="1:27" x14ac:dyDescent="0.25">
      <c r="A1922" t="s">
        <v>3927</v>
      </c>
      <c r="B1922" s="1">
        <v>46847</v>
      </c>
      <c r="C1922" t="s">
        <v>27</v>
      </c>
      <c r="D1922" t="s">
        <v>3928</v>
      </c>
      <c r="E1922" t="s">
        <v>47</v>
      </c>
      <c r="F1922">
        <v>62</v>
      </c>
      <c r="G1922" t="s">
        <v>62</v>
      </c>
      <c r="H1922" t="s">
        <v>4087</v>
      </c>
      <c r="I1922" t="s">
        <v>32</v>
      </c>
      <c r="J1922" t="s">
        <v>33</v>
      </c>
      <c r="K1922" t="s">
        <v>71</v>
      </c>
      <c r="L1922">
        <v>9</v>
      </c>
      <c r="M1922">
        <v>1</v>
      </c>
      <c r="N1922" t="s">
        <v>35</v>
      </c>
      <c r="O1922" t="s">
        <v>73</v>
      </c>
      <c r="P1922" t="s">
        <v>37</v>
      </c>
      <c r="Q1922">
        <v>21722.7</v>
      </c>
      <c r="R1922">
        <v>2319.73</v>
      </c>
      <c r="S1922">
        <v>1.6</v>
      </c>
      <c r="T1922" t="s">
        <v>54</v>
      </c>
      <c r="U1922" t="s">
        <v>65</v>
      </c>
      <c r="V1922" t="s">
        <v>83</v>
      </c>
      <c r="W1922" t="s">
        <v>56</v>
      </c>
      <c r="X1922" t="s">
        <v>42</v>
      </c>
      <c r="Y1922" t="s">
        <v>4089</v>
      </c>
      <c r="Z1922" t="s">
        <v>88</v>
      </c>
      <c r="AA1922" s="9">
        <f>Table1[[#This Row],[Date]]</f>
        <v>46847</v>
      </c>
    </row>
    <row r="1923" spans="1:27" x14ac:dyDescent="0.25">
      <c r="A1923" t="s">
        <v>3929</v>
      </c>
      <c r="B1923" s="1">
        <v>46848</v>
      </c>
      <c r="C1923" t="s">
        <v>59</v>
      </c>
      <c r="D1923" t="s">
        <v>3930</v>
      </c>
      <c r="E1923" t="s">
        <v>61</v>
      </c>
      <c r="F1923">
        <v>54</v>
      </c>
      <c r="G1923" t="s">
        <v>30</v>
      </c>
      <c r="H1923" t="s">
        <v>48</v>
      </c>
      <c r="I1923" t="s">
        <v>49</v>
      </c>
      <c r="J1923" t="s">
        <v>33</v>
      </c>
      <c r="K1923" t="s">
        <v>50</v>
      </c>
      <c r="L1923">
        <v>3</v>
      </c>
      <c r="M1923">
        <v>2</v>
      </c>
      <c r="N1923" t="s">
        <v>80</v>
      </c>
      <c r="O1923" t="s">
        <v>36</v>
      </c>
      <c r="P1923" t="s">
        <v>82</v>
      </c>
      <c r="Q1923">
        <v>6923.06</v>
      </c>
      <c r="R1923">
        <v>1379.92</v>
      </c>
      <c r="S1923">
        <v>2.7</v>
      </c>
      <c r="T1923" t="s">
        <v>64</v>
      </c>
      <c r="U1923" t="s">
        <v>87</v>
      </c>
      <c r="V1923" t="s">
        <v>74</v>
      </c>
      <c r="W1923" t="s">
        <v>56</v>
      </c>
      <c r="X1923" t="s">
        <v>57</v>
      </c>
      <c r="Y1923" t="s">
        <v>43</v>
      </c>
      <c r="Z1923" t="s">
        <v>4089</v>
      </c>
      <c r="AA1923" s="9">
        <f>Table1[[#This Row],[Date]]</f>
        <v>46848</v>
      </c>
    </row>
    <row r="1924" spans="1:27" x14ac:dyDescent="0.25">
      <c r="A1924" t="s">
        <v>3931</v>
      </c>
      <c r="B1924" s="1">
        <v>46849</v>
      </c>
      <c r="C1924" t="s">
        <v>45</v>
      </c>
      <c r="D1924" t="s">
        <v>3932</v>
      </c>
      <c r="E1924" t="s">
        <v>61</v>
      </c>
      <c r="F1924">
        <v>62</v>
      </c>
      <c r="G1924" t="s">
        <v>70</v>
      </c>
      <c r="H1924" t="s">
        <v>4087</v>
      </c>
      <c r="I1924" t="s">
        <v>32</v>
      </c>
      <c r="J1924" t="s">
        <v>33</v>
      </c>
      <c r="K1924" t="s">
        <v>71</v>
      </c>
      <c r="L1924">
        <v>5</v>
      </c>
      <c r="M1924">
        <v>2</v>
      </c>
      <c r="N1924" t="s">
        <v>35</v>
      </c>
      <c r="O1924" t="s">
        <v>73</v>
      </c>
      <c r="P1924" t="s">
        <v>63</v>
      </c>
      <c r="Q1924">
        <v>16663.13</v>
      </c>
      <c r="R1924">
        <v>900.25</v>
      </c>
      <c r="S1924">
        <v>4.2</v>
      </c>
      <c r="T1924" t="s">
        <v>92</v>
      </c>
      <c r="U1924" t="s">
        <v>65</v>
      </c>
      <c r="V1924" t="s">
        <v>55</v>
      </c>
      <c r="W1924" t="s">
        <v>101</v>
      </c>
      <c r="X1924" t="s">
        <v>42</v>
      </c>
      <c r="Y1924" t="s">
        <v>66</v>
      </c>
      <c r="Z1924" t="s">
        <v>4089</v>
      </c>
      <c r="AA1924" s="9">
        <f>Table1[[#This Row],[Date]]</f>
        <v>46849</v>
      </c>
    </row>
    <row r="1925" spans="1:27" x14ac:dyDescent="0.25">
      <c r="A1925" t="s">
        <v>3933</v>
      </c>
      <c r="B1925" s="1">
        <v>46850</v>
      </c>
      <c r="C1925" t="s">
        <v>27</v>
      </c>
      <c r="D1925" t="s">
        <v>3934</v>
      </c>
      <c r="E1925" t="s">
        <v>61</v>
      </c>
      <c r="F1925">
        <v>55</v>
      </c>
      <c r="G1925" t="s">
        <v>30</v>
      </c>
      <c r="H1925" t="s">
        <v>4087</v>
      </c>
      <c r="I1925" t="s">
        <v>32</v>
      </c>
      <c r="J1925" t="s">
        <v>33</v>
      </c>
      <c r="K1925" t="s">
        <v>71</v>
      </c>
      <c r="L1925">
        <v>14</v>
      </c>
      <c r="M1925">
        <v>1</v>
      </c>
      <c r="N1925" t="s">
        <v>35</v>
      </c>
      <c r="O1925" t="s">
        <v>73</v>
      </c>
      <c r="P1925" t="s">
        <v>63</v>
      </c>
      <c r="Q1925">
        <v>28555.16</v>
      </c>
      <c r="R1925">
        <v>2783.03</v>
      </c>
      <c r="S1925">
        <v>2.1</v>
      </c>
      <c r="T1925" t="s">
        <v>64</v>
      </c>
      <c r="U1925" t="s">
        <v>93</v>
      </c>
      <c r="V1925" t="s">
        <v>74</v>
      </c>
      <c r="W1925" t="s">
        <v>41</v>
      </c>
      <c r="X1925" t="s">
        <v>42</v>
      </c>
      <c r="Y1925" t="s">
        <v>43</v>
      </c>
      <c r="Z1925" t="s">
        <v>84</v>
      </c>
      <c r="AA1925" s="9">
        <f>Table1[[#This Row],[Date]]</f>
        <v>46850</v>
      </c>
    </row>
    <row r="1926" spans="1:27" x14ac:dyDescent="0.25">
      <c r="A1926" t="s">
        <v>3935</v>
      </c>
      <c r="B1926" s="1">
        <v>46851</v>
      </c>
      <c r="C1926" t="s">
        <v>103</v>
      </c>
      <c r="D1926" t="s">
        <v>3936</v>
      </c>
      <c r="E1926" t="s">
        <v>91</v>
      </c>
      <c r="F1926">
        <v>46</v>
      </c>
      <c r="G1926" t="s">
        <v>62</v>
      </c>
      <c r="H1926" t="s">
        <v>4087</v>
      </c>
      <c r="I1926" t="s">
        <v>32</v>
      </c>
      <c r="J1926" t="s">
        <v>33</v>
      </c>
      <c r="K1926" t="s">
        <v>71</v>
      </c>
      <c r="L1926">
        <v>7</v>
      </c>
      <c r="M1926">
        <v>3</v>
      </c>
      <c r="N1926" t="s">
        <v>51</v>
      </c>
      <c r="O1926" t="s">
        <v>73</v>
      </c>
      <c r="P1926" t="s">
        <v>63</v>
      </c>
      <c r="Q1926">
        <v>15954.86</v>
      </c>
      <c r="R1926">
        <v>4213.83</v>
      </c>
      <c r="S1926">
        <v>3.5</v>
      </c>
      <c r="T1926" t="s">
        <v>92</v>
      </c>
      <c r="U1926" t="s">
        <v>93</v>
      </c>
      <c r="V1926" t="s">
        <v>74</v>
      </c>
      <c r="W1926" t="s">
        <v>41</v>
      </c>
      <c r="X1926" t="s">
        <v>42</v>
      </c>
      <c r="Y1926" t="s">
        <v>43</v>
      </c>
      <c r="Z1926" t="s">
        <v>4089</v>
      </c>
      <c r="AA1926" s="9">
        <f>Table1[[#This Row],[Date]]</f>
        <v>46851</v>
      </c>
    </row>
    <row r="1927" spans="1:27" x14ac:dyDescent="0.25">
      <c r="A1927" t="s">
        <v>3937</v>
      </c>
      <c r="B1927" s="1">
        <v>46852</v>
      </c>
      <c r="C1927" t="s">
        <v>59</v>
      </c>
      <c r="D1927" t="s">
        <v>3938</v>
      </c>
      <c r="E1927" t="s">
        <v>61</v>
      </c>
      <c r="F1927">
        <v>22</v>
      </c>
      <c r="G1927" t="s">
        <v>30</v>
      </c>
      <c r="H1927" t="s">
        <v>4088</v>
      </c>
      <c r="I1927" t="s">
        <v>49</v>
      </c>
      <c r="J1927" t="s">
        <v>33</v>
      </c>
      <c r="K1927" t="s">
        <v>118</v>
      </c>
      <c r="L1927">
        <v>13</v>
      </c>
      <c r="M1927">
        <v>3</v>
      </c>
      <c r="N1927" t="s">
        <v>35</v>
      </c>
      <c r="O1927" t="s">
        <v>81</v>
      </c>
      <c r="P1927" t="s">
        <v>37</v>
      </c>
      <c r="Q1927">
        <v>13398.06</v>
      </c>
      <c r="R1927">
        <v>764.14</v>
      </c>
      <c r="S1927">
        <v>2.6</v>
      </c>
      <c r="T1927" t="s">
        <v>97</v>
      </c>
      <c r="U1927" t="s">
        <v>93</v>
      </c>
      <c r="V1927" t="s">
        <v>83</v>
      </c>
      <c r="W1927" t="s">
        <v>56</v>
      </c>
      <c r="X1927" t="s">
        <v>42</v>
      </c>
      <c r="Y1927" t="s">
        <v>4089</v>
      </c>
      <c r="Z1927" t="s">
        <v>76</v>
      </c>
      <c r="AA1927" s="9">
        <f>Table1[[#This Row],[Date]]</f>
        <v>46852</v>
      </c>
    </row>
    <row r="1928" spans="1:27" x14ac:dyDescent="0.25">
      <c r="A1928" t="s">
        <v>3939</v>
      </c>
      <c r="B1928" s="1">
        <v>46853</v>
      </c>
      <c r="C1928" t="s">
        <v>59</v>
      </c>
      <c r="D1928" t="s">
        <v>3940</v>
      </c>
      <c r="E1928" t="s">
        <v>47</v>
      </c>
      <c r="F1928">
        <v>26</v>
      </c>
      <c r="G1928" t="s">
        <v>62</v>
      </c>
      <c r="H1928" t="s">
        <v>79</v>
      </c>
      <c r="I1928" t="s">
        <v>49</v>
      </c>
      <c r="J1928" t="s">
        <v>33</v>
      </c>
      <c r="K1928" t="s">
        <v>34</v>
      </c>
      <c r="L1928">
        <v>6</v>
      </c>
      <c r="M1928">
        <v>3</v>
      </c>
      <c r="N1928" t="s">
        <v>51</v>
      </c>
      <c r="O1928" t="s">
        <v>81</v>
      </c>
      <c r="P1928" t="s">
        <v>63</v>
      </c>
      <c r="Q1928">
        <v>27787.5</v>
      </c>
      <c r="R1928">
        <v>163.66999999999999</v>
      </c>
      <c r="S1928">
        <v>1.9</v>
      </c>
      <c r="T1928" t="s">
        <v>54</v>
      </c>
      <c r="U1928" t="s">
        <v>87</v>
      </c>
      <c r="V1928" t="s">
        <v>74</v>
      </c>
      <c r="W1928" t="s">
        <v>56</v>
      </c>
      <c r="X1928" t="s">
        <v>42</v>
      </c>
      <c r="Y1928" t="s">
        <v>113</v>
      </c>
      <c r="Z1928" t="s">
        <v>4089</v>
      </c>
      <c r="AA1928" s="9">
        <f>Table1[[#This Row],[Date]]</f>
        <v>46853</v>
      </c>
    </row>
    <row r="1929" spans="1:27" x14ac:dyDescent="0.25">
      <c r="A1929" t="s">
        <v>3941</v>
      </c>
      <c r="B1929" s="1">
        <v>46854</v>
      </c>
      <c r="C1929" t="s">
        <v>27</v>
      </c>
      <c r="D1929" t="s">
        <v>3942</v>
      </c>
      <c r="E1929" t="s">
        <v>47</v>
      </c>
      <c r="F1929">
        <v>65</v>
      </c>
      <c r="G1929" t="s">
        <v>62</v>
      </c>
      <c r="H1929" t="s">
        <v>31</v>
      </c>
      <c r="I1929" t="s">
        <v>32</v>
      </c>
      <c r="J1929" t="s">
        <v>33</v>
      </c>
      <c r="K1929" t="s">
        <v>100</v>
      </c>
      <c r="L1929">
        <v>2</v>
      </c>
      <c r="M1929">
        <v>4</v>
      </c>
      <c r="N1929" t="s">
        <v>80</v>
      </c>
      <c r="O1929" t="s">
        <v>73</v>
      </c>
      <c r="P1929" t="s">
        <v>63</v>
      </c>
      <c r="Q1929">
        <v>10981.56</v>
      </c>
      <c r="R1929">
        <v>1234.06</v>
      </c>
      <c r="S1929">
        <v>3.1</v>
      </c>
      <c r="T1929" t="s">
        <v>64</v>
      </c>
      <c r="U1929" t="s">
        <v>87</v>
      </c>
      <c r="V1929" t="s">
        <v>83</v>
      </c>
      <c r="W1929" t="s">
        <v>101</v>
      </c>
      <c r="X1929" t="s">
        <v>57</v>
      </c>
      <c r="Y1929" t="s">
        <v>43</v>
      </c>
      <c r="Z1929" t="s">
        <v>94</v>
      </c>
      <c r="AA1929" s="9">
        <f>Table1[[#This Row],[Date]]</f>
        <v>46854</v>
      </c>
    </row>
    <row r="1930" spans="1:27" x14ac:dyDescent="0.25">
      <c r="A1930" t="s">
        <v>3943</v>
      </c>
      <c r="B1930" s="1">
        <v>46855</v>
      </c>
      <c r="C1930" t="s">
        <v>45</v>
      </c>
      <c r="D1930" t="s">
        <v>3944</v>
      </c>
      <c r="E1930" t="s">
        <v>91</v>
      </c>
      <c r="F1930">
        <v>19</v>
      </c>
      <c r="G1930" t="s">
        <v>30</v>
      </c>
      <c r="H1930" t="s">
        <v>4087</v>
      </c>
      <c r="I1930" t="s">
        <v>32</v>
      </c>
      <c r="J1930" t="s">
        <v>33</v>
      </c>
      <c r="K1930" t="s">
        <v>71</v>
      </c>
      <c r="L1930">
        <v>10</v>
      </c>
      <c r="M1930">
        <v>2</v>
      </c>
      <c r="N1930" t="s">
        <v>51</v>
      </c>
      <c r="O1930" t="s">
        <v>73</v>
      </c>
      <c r="P1930" t="s">
        <v>82</v>
      </c>
      <c r="Q1930">
        <v>40619.269999999997</v>
      </c>
      <c r="R1930">
        <v>4898.6000000000004</v>
      </c>
      <c r="S1930">
        <v>4.2</v>
      </c>
      <c r="T1930" t="s">
        <v>92</v>
      </c>
      <c r="U1930" t="s">
        <v>87</v>
      </c>
      <c r="V1930" t="s">
        <v>40</v>
      </c>
      <c r="W1930" t="s">
        <v>56</v>
      </c>
      <c r="X1930" t="s">
        <v>42</v>
      </c>
      <c r="Y1930" t="s">
        <v>4089</v>
      </c>
      <c r="Z1930" t="s">
        <v>4089</v>
      </c>
      <c r="AA1930" s="9">
        <f>Table1[[#This Row],[Date]]</f>
        <v>46855</v>
      </c>
    </row>
    <row r="1931" spans="1:27" x14ac:dyDescent="0.25">
      <c r="A1931" t="s">
        <v>3945</v>
      </c>
      <c r="B1931" s="1">
        <v>46856</v>
      </c>
      <c r="C1931" t="s">
        <v>27</v>
      </c>
      <c r="D1931" t="s">
        <v>3946</v>
      </c>
      <c r="E1931" t="s">
        <v>91</v>
      </c>
      <c r="F1931">
        <v>18</v>
      </c>
      <c r="G1931" t="s">
        <v>70</v>
      </c>
      <c r="H1931" t="s">
        <v>4087</v>
      </c>
      <c r="I1931" t="s">
        <v>32</v>
      </c>
      <c r="J1931" t="s">
        <v>33</v>
      </c>
      <c r="K1931" t="s">
        <v>71</v>
      </c>
      <c r="L1931">
        <v>4</v>
      </c>
      <c r="M1931">
        <v>5</v>
      </c>
      <c r="N1931" t="s">
        <v>72</v>
      </c>
      <c r="O1931" t="s">
        <v>36</v>
      </c>
      <c r="P1931" t="s">
        <v>63</v>
      </c>
      <c r="Q1931">
        <v>25765.3</v>
      </c>
      <c r="R1931">
        <v>4143.79</v>
      </c>
      <c r="S1931">
        <v>4.3</v>
      </c>
      <c r="T1931" t="s">
        <v>92</v>
      </c>
      <c r="U1931" t="s">
        <v>87</v>
      </c>
      <c r="V1931" t="s">
        <v>40</v>
      </c>
      <c r="W1931" t="s">
        <v>56</v>
      </c>
      <c r="X1931" t="s">
        <v>42</v>
      </c>
      <c r="Y1931" t="s">
        <v>113</v>
      </c>
      <c r="Z1931" t="s">
        <v>76</v>
      </c>
      <c r="AA1931" s="9">
        <f>Table1[[#This Row],[Date]]</f>
        <v>46856</v>
      </c>
    </row>
    <row r="1932" spans="1:27" x14ac:dyDescent="0.25">
      <c r="A1932" t="s">
        <v>3947</v>
      </c>
      <c r="B1932" s="1">
        <v>46857</v>
      </c>
      <c r="C1932" t="s">
        <v>45</v>
      </c>
      <c r="D1932" t="s">
        <v>3948</v>
      </c>
      <c r="E1932" t="s">
        <v>61</v>
      </c>
      <c r="F1932">
        <v>57</v>
      </c>
      <c r="G1932" t="s">
        <v>30</v>
      </c>
      <c r="H1932" t="s">
        <v>4087</v>
      </c>
      <c r="I1932" t="s">
        <v>32</v>
      </c>
      <c r="J1932" t="s">
        <v>33</v>
      </c>
      <c r="K1932" t="s">
        <v>71</v>
      </c>
      <c r="L1932">
        <v>3</v>
      </c>
      <c r="M1932">
        <v>1</v>
      </c>
      <c r="N1932" t="s">
        <v>51</v>
      </c>
      <c r="O1932" t="s">
        <v>73</v>
      </c>
      <c r="P1932" t="s">
        <v>37</v>
      </c>
      <c r="Q1932">
        <v>29971.55</v>
      </c>
      <c r="R1932">
        <v>2979.33</v>
      </c>
      <c r="S1932">
        <v>4.4000000000000004</v>
      </c>
      <c r="T1932" t="s">
        <v>92</v>
      </c>
      <c r="U1932" t="s">
        <v>39</v>
      </c>
      <c r="V1932" t="s">
        <v>55</v>
      </c>
      <c r="W1932" t="s">
        <v>41</v>
      </c>
      <c r="X1932" t="s">
        <v>57</v>
      </c>
      <c r="Y1932" t="s">
        <v>43</v>
      </c>
      <c r="Z1932" t="s">
        <v>84</v>
      </c>
      <c r="AA1932" s="9">
        <f>Table1[[#This Row],[Date]]</f>
        <v>46857</v>
      </c>
    </row>
    <row r="1933" spans="1:27" x14ac:dyDescent="0.25">
      <c r="A1933" t="s">
        <v>3949</v>
      </c>
      <c r="B1933" s="1">
        <v>46858</v>
      </c>
      <c r="C1933" t="s">
        <v>45</v>
      </c>
      <c r="D1933" t="s">
        <v>3950</v>
      </c>
      <c r="E1933" t="s">
        <v>29</v>
      </c>
      <c r="F1933">
        <v>68</v>
      </c>
      <c r="G1933" t="s">
        <v>70</v>
      </c>
      <c r="H1933" t="s">
        <v>79</v>
      </c>
      <c r="I1933" t="s">
        <v>49</v>
      </c>
      <c r="J1933" t="s">
        <v>33</v>
      </c>
      <c r="K1933" t="s">
        <v>34</v>
      </c>
      <c r="L1933">
        <v>10</v>
      </c>
      <c r="M1933">
        <v>2</v>
      </c>
      <c r="N1933" t="s">
        <v>35</v>
      </c>
      <c r="O1933" t="s">
        <v>52</v>
      </c>
      <c r="P1933" t="s">
        <v>82</v>
      </c>
      <c r="Q1933">
        <v>9927.01</v>
      </c>
      <c r="R1933">
        <v>4646.24</v>
      </c>
      <c r="S1933">
        <v>2.4</v>
      </c>
      <c r="T1933" t="s">
        <v>64</v>
      </c>
      <c r="U1933" t="s">
        <v>87</v>
      </c>
      <c r="V1933" t="s">
        <v>83</v>
      </c>
      <c r="W1933" t="s">
        <v>56</v>
      </c>
      <c r="X1933" t="s">
        <v>57</v>
      </c>
      <c r="Y1933" t="s">
        <v>43</v>
      </c>
      <c r="Z1933" t="s">
        <v>4089</v>
      </c>
      <c r="AA1933" s="9">
        <f>Table1[[#This Row],[Date]]</f>
        <v>46858</v>
      </c>
    </row>
    <row r="1934" spans="1:27" x14ac:dyDescent="0.25">
      <c r="A1934" t="s">
        <v>3951</v>
      </c>
      <c r="B1934" s="1">
        <v>46859</v>
      </c>
      <c r="C1934" t="s">
        <v>59</v>
      </c>
      <c r="D1934" t="s">
        <v>3952</v>
      </c>
      <c r="E1934" t="s">
        <v>91</v>
      </c>
      <c r="F1934">
        <v>47</v>
      </c>
      <c r="G1934" t="s">
        <v>70</v>
      </c>
      <c r="H1934" t="s">
        <v>48</v>
      </c>
      <c r="I1934" t="s">
        <v>49</v>
      </c>
      <c r="J1934" t="s">
        <v>33</v>
      </c>
      <c r="K1934" t="s">
        <v>50</v>
      </c>
      <c r="L1934">
        <v>8</v>
      </c>
      <c r="M1934">
        <v>3</v>
      </c>
      <c r="N1934" t="s">
        <v>51</v>
      </c>
      <c r="O1934" t="s">
        <v>52</v>
      </c>
      <c r="P1934" t="s">
        <v>53</v>
      </c>
      <c r="Q1934">
        <v>18255.09</v>
      </c>
      <c r="R1934">
        <v>2226.4</v>
      </c>
      <c r="S1934">
        <v>4.2</v>
      </c>
      <c r="T1934" t="s">
        <v>92</v>
      </c>
      <c r="U1934" t="s">
        <v>87</v>
      </c>
      <c r="V1934" t="s">
        <v>83</v>
      </c>
      <c r="W1934" t="s">
        <v>101</v>
      </c>
      <c r="X1934" t="s">
        <v>57</v>
      </c>
      <c r="Y1934" t="s">
        <v>113</v>
      </c>
      <c r="Z1934" t="s">
        <v>94</v>
      </c>
      <c r="AA1934" s="9">
        <f>Table1[[#This Row],[Date]]</f>
        <v>46859</v>
      </c>
    </row>
    <row r="1935" spans="1:27" x14ac:dyDescent="0.25">
      <c r="A1935" t="s">
        <v>3953</v>
      </c>
      <c r="B1935" s="1">
        <v>46860</v>
      </c>
      <c r="C1935" t="s">
        <v>27</v>
      </c>
      <c r="D1935" t="s">
        <v>3954</v>
      </c>
      <c r="E1935" t="s">
        <v>69</v>
      </c>
      <c r="F1935">
        <v>28</v>
      </c>
      <c r="G1935" t="s">
        <v>30</v>
      </c>
      <c r="H1935" t="s">
        <v>4088</v>
      </c>
      <c r="I1935" t="s">
        <v>49</v>
      </c>
      <c r="J1935" t="s">
        <v>33</v>
      </c>
      <c r="K1935" t="s">
        <v>118</v>
      </c>
      <c r="L1935">
        <v>6</v>
      </c>
      <c r="M1935">
        <v>1</v>
      </c>
      <c r="N1935" t="s">
        <v>51</v>
      </c>
      <c r="O1935" t="s">
        <v>36</v>
      </c>
      <c r="P1935" t="s">
        <v>82</v>
      </c>
      <c r="Q1935">
        <v>22274.22</v>
      </c>
      <c r="R1935">
        <v>4916.3999999999996</v>
      </c>
      <c r="S1935">
        <v>1.8</v>
      </c>
      <c r="T1935" t="s">
        <v>54</v>
      </c>
      <c r="U1935" t="s">
        <v>65</v>
      </c>
      <c r="V1935" t="s">
        <v>83</v>
      </c>
      <c r="W1935" t="s">
        <v>41</v>
      </c>
      <c r="X1935" t="s">
        <v>57</v>
      </c>
      <c r="Y1935" t="s">
        <v>113</v>
      </c>
      <c r="Z1935" t="s">
        <v>76</v>
      </c>
      <c r="AA1935" s="9">
        <f>Table1[[#This Row],[Date]]</f>
        <v>46860</v>
      </c>
    </row>
    <row r="1936" spans="1:27" x14ac:dyDescent="0.25">
      <c r="A1936" t="s">
        <v>3955</v>
      </c>
      <c r="B1936" s="1">
        <v>46861</v>
      </c>
      <c r="C1936" t="s">
        <v>27</v>
      </c>
      <c r="D1936" t="s">
        <v>3956</v>
      </c>
      <c r="E1936" t="s">
        <v>47</v>
      </c>
      <c r="F1936">
        <v>45</v>
      </c>
      <c r="G1936" t="s">
        <v>70</v>
      </c>
      <c r="H1936" t="s">
        <v>79</v>
      </c>
      <c r="I1936" t="s">
        <v>49</v>
      </c>
      <c r="J1936" t="s">
        <v>33</v>
      </c>
      <c r="K1936" t="s">
        <v>34</v>
      </c>
      <c r="L1936">
        <v>13</v>
      </c>
      <c r="M1936">
        <v>5</v>
      </c>
      <c r="N1936" t="s">
        <v>80</v>
      </c>
      <c r="O1936" t="s">
        <v>81</v>
      </c>
      <c r="P1936" t="s">
        <v>63</v>
      </c>
      <c r="Q1936">
        <v>40986</v>
      </c>
      <c r="R1936">
        <v>1481.51</v>
      </c>
      <c r="S1936">
        <v>4</v>
      </c>
      <c r="T1936" t="s">
        <v>92</v>
      </c>
      <c r="U1936" t="s">
        <v>39</v>
      </c>
      <c r="V1936" t="s">
        <v>55</v>
      </c>
      <c r="W1936" t="s">
        <v>41</v>
      </c>
      <c r="X1936" t="s">
        <v>42</v>
      </c>
      <c r="Y1936" t="s">
        <v>75</v>
      </c>
      <c r="Z1936" t="s">
        <v>88</v>
      </c>
      <c r="AA1936" s="9">
        <f>Table1[[#This Row],[Date]]</f>
        <v>46861</v>
      </c>
    </row>
    <row r="1937" spans="1:27" x14ac:dyDescent="0.25">
      <c r="A1937" t="s">
        <v>3957</v>
      </c>
      <c r="B1937" s="1">
        <v>46862</v>
      </c>
      <c r="C1937" t="s">
        <v>45</v>
      </c>
      <c r="D1937" t="s">
        <v>3958</v>
      </c>
      <c r="E1937" t="s">
        <v>69</v>
      </c>
      <c r="F1937">
        <v>61</v>
      </c>
      <c r="G1937" t="s">
        <v>70</v>
      </c>
      <c r="H1937" t="s">
        <v>4087</v>
      </c>
      <c r="I1937" t="s">
        <v>32</v>
      </c>
      <c r="J1937" t="s">
        <v>33</v>
      </c>
      <c r="K1937" t="s">
        <v>71</v>
      </c>
      <c r="L1937">
        <v>7</v>
      </c>
      <c r="M1937">
        <v>2</v>
      </c>
      <c r="N1937" t="s">
        <v>80</v>
      </c>
      <c r="O1937" t="s">
        <v>73</v>
      </c>
      <c r="P1937" t="s">
        <v>53</v>
      </c>
      <c r="Q1937">
        <v>39197.5</v>
      </c>
      <c r="R1937">
        <v>1201.53</v>
      </c>
      <c r="S1937">
        <v>4.8</v>
      </c>
      <c r="T1937" t="s">
        <v>38</v>
      </c>
      <c r="U1937" t="s">
        <v>93</v>
      </c>
      <c r="V1937" t="s">
        <v>55</v>
      </c>
      <c r="W1937" t="s">
        <v>56</v>
      </c>
      <c r="X1937" t="s">
        <v>57</v>
      </c>
      <c r="Y1937" t="s">
        <v>75</v>
      </c>
      <c r="Z1937" t="s">
        <v>84</v>
      </c>
      <c r="AA1937" s="9">
        <f>Table1[[#This Row],[Date]]</f>
        <v>46862</v>
      </c>
    </row>
    <row r="1938" spans="1:27" x14ac:dyDescent="0.25">
      <c r="A1938" t="s">
        <v>3959</v>
      </c>
      <c r="B1938" s="1">
        <v>46863</v>
      </c>
      <c r="C1938" t="s">
        <v>27</v>
      </c>
      <c r="D1938" t="s">
        <v>3960</v>
      </c>
      <c r="E1938" t="s">
        <v>47</v>
      </c>
      <c r="F1938">
        <v>29</v>
      </c>
      <c r="G1938" t="s">
        <v>30</v>
      </c>
      <c r="H1938" t="s">
        <v>79</v>
      </c>
      <c r="I1938" t="s">
        <v>49</v>
      </c>
      <c r="J1938" t="s">
        <v>33</v>
      </c>
      <c r="K1938" t="s">
        <v>34</v>
      </c>
      <c r="L1938">
        <v>13</v>
      </c>
      <c r="M1938">
        <v>2</v>
      </c>
      <c r="N1938" t="s">
        <v>35</v>
      </c>
      <c r="O1938" t="s">
        <v>36</v>
      </c>
      <c r="P1938" t="s">
        <v>82</v>
      </c>
      <c r="Q1938">
        <v>13479.94</v>
      </c>
      <c r="R1938">
        <v>3190.24</v>
      </c>
      <c r="S1938">
        <v>1.1000000000000001</v>
      </c>
      <c r="T1938" t="s">
        <v>54</v>
      </c>
      <c r="U1938" t="s">
        <v>65</v>
      </c>
      <c r="V1938" t="s">
        <v>74</v>
      </c>
      <c r="W1938" t="s">
        <v>101</v>
      </c>
      <c r="X1938" t="s">
        <v>42</v>
      </c>
      <c r="Y1938" t="s">
        <v>4089</v>
      </c>
      <c r="Z1938" t="s">
        <v>84</v>
      </c>
      <c r="AA1938" s="9">
        <f>Table1[[#This Row],[Date]]</f>
        <v>46863</v>
      </c>
    </row>
    <row r="1939" spans="1:27" x14ac:dyDescent="0.25">
      <c r="A1939" t="s">
        <v>3961</v>
      </c>
      <c r="B1939" s="1">
        <v>46864</v>
      </c>
      <c r="C1939" t="s">
        <v>103</v>
      </c>
      <c r="D1939" t="s">
        <v>3962</v>
      </c>
      <c r="E1939" t="s">
        <v>47</v>
      </c>
      <c r="F1939">
        <v>56</v>
      </c>
      <c r="G1939" t="s">
        <v>30</v>
      </c>
      <c r="H1939" t="s">
        <v>79</v>
      </c>
      <c r="I1939" t="s">
        <v>49</v>
      </c>
      <c r="J1939" t="s">
        <v>33</v>
      </c>
      <c r="K1939" t="s">
        <v>34</v>
      </c>
      <c r="L1939">
        <v>12</v>
      </c>
      <c r="M1939">
        <v>4</v>
      </c>
      <c r="N1939" t="s">
        <v>72</v>
      </c>
      <c r="O1939" t="s">
        <v>81</v>
      </c>
      <c r="P1939" t="s">
        <v>63</v>
      </c>
      <c r="Q1939">
        <v>31960.42</v>
      </c>
      <c r="R1939">
        <v>1890.77</v>
      </c>
      <c r="S1939">
        <v>2.8</v>
      </c>
      <c r="T1939" t="s">
        <v>64</v>
      </c>
      <c r="U1939" t="s">
        <v>87</v>
      </c>
      <c r="V1939" t="s">
        <v>83</v>
      </c>
      <c r="W1939" t="s">
        <v>41</v>
      </c>
      <c r="X1939" t="s">
        <v>57</v>
      </c>
      <c r="Y1939" t="s">
        <v>4089</v>
      </c>
      <c r="Z1939" t="s">
        <v>84</v>
      </c>
      <c r="AA1939" s="9">
        <f>Table1[[#This Row],[Date]]</f>
        <v>46864</v>
      </c>
    </row>
    <row r="1940" spans="1:27" x14ac:dyDescent="0.25">
      <c r="A1940" t="s">
        <v>3963</v>
      </c>
      <c r="B1940" s="1">
        <v>46865</v>
      </c>
      <c r="C1940" t="s">
        <v>103</v>
      </c>
      <c r="D1940" t="s">
        <v>3964</v>
      </c>
      <c r="E1940" t="s">
        <v>91</v>
      </c>
      <c r="F1940">
        <v>43</v>
      </c>
      <c r="G1940" t="s">
        <v>30</v>
      </c>
      <c r="H1940" t="s">
        <v>79</v>
      </c>
      <c r="I1940" t="s">
        <v>49</v>
      </c>
      <c r="J1940" t="s">
        <v>33</v>
      </c>
      <c r="K1940" t="s">
        <v>34</v>
      </c>
      <c r="L1940">
        <v>5</v>
      </c>
      <c r="M1940">
        <v>2</v>
      </c>
      <c r="N1940" t="s">
        <v>72</v>
      </c>
      <c r="O1940" t="s">
        <v>36</v>
      </c>
      <c r="P1940" t="s">
        <v>82</v>
      </c>
      <c r="Q1940">
        <v>14442.45</v>
      </c>
      <c r="R1940">
        <v>3131.83</v>
      </c>
      <c r="S1940">
        <v>3.6</v>
      </c>
      <c r="T1940" t="s">
        <v>92</v>
      </c>
      <c r="U1940" t="s">
        <v>93</v>
      </c>
      <c r="V1940" t="s">
        <v>55</v>
      </c>
      <c r="W1940" t="s">
        <v>101</v>
      </c>
      <c r="X1940" t="s">
        <v>42</v>
      </c>
      <c r="Y1940" t="s">
        <v>66</v>
      </c>
      <c r="Z1940" t="s">
        <v>76</v>
      </c>
      <c r="AA1940" s="9">
        <f>Table1[[#This Row],[Date]]</f>
        <v>46865</v>
      </c>
    </row>
    <row r="1941" spans="1:27" x14ac:dyDescent="0.25">
      <c r="A1941" t="s">
        <v>3965</v>
      </c>
      <c r="B1941" s="1">
        <v>46866</v>
      </c>
      <c r="C1941" t="s">
        <v>27</v>
      </c>
      <c r="D1941" t="s">
        <v>3966</v>
      </c>
      <c r="E1941" t="s">
        <v>91</v>
      </c>
      <c r="F1941">
        <v>30</v>
      </c>
      <c r="G1941" t="s">
        <v>70</v>
      </c>
      <c r="H1941" t="s">
        <v>48</v>
      </c>
      <c r="I1941" t="s">
        <v>49</v>
      </c>
      <c r="J1941" t="s">
        <v>33</v>
      </c>
      <c r="K1941" t="s">
        <v>50</v>
      </c>
      <c r="L1941">
        <v>2</v>
      </c>
      <c r="M1941">
        <v>2</v>
      </c>
      <c r="N1941" t="s">
        <v>51</v>
      </c>
      <c r="O1941" t="s">
        <v>81</v>
      </c>
      <c r="P1941" t="s">
        <v>37</v>
      </c>
      <c r="Q1941">
        <v>49447.62</v>
      </c>
      <c r="R1941">
        <v>1524.98</v>
      </c>
      <c r="S1941">
        <v>3.8</v>
      </c>
      <c r="T1941" t="s">
        <v>92</v>
      </c>
      <c r="U1941" t="s">
        <v>93</v>
      </c>
      <c r="V1941" t="s">
        <v>40</v>
      </c>
      <c r="W1941" t="s">
        <v>101</v>
      </c>
      <c r="X1941" t="s">
        <v>57</v>
      </c>
      <c r="Y1941" t="s">
        <v>75</v>
      </c>
      <c r="Z1941" t="s">
        <v>4089</v>
      </c>
      <c r="AA1941" s="9">
        <f>Table1[[#This Row],[Date]]</f>
        <v>46866</v>
      </c>
    </row>
    <row r="1942" spans="1:27" x14ac:dyDescent="0.25">
      <c r="A1942" t="s">
        <v>3967</v>
      </c>
      <c r="B1942" s="1">
        <v>46867</v>
      </c>
      <c r="C1942" t="s">
        <v>27</v>
      </c>
      <c r="D1942" t="s">
        <v>3968</v>
      </c>
      <c r="E1942" t="s">
        <v>69</v>
      </c>
      <c r="F1942">
        <v>25</v>
      </c>
      <c r="G1942" t="s">
        <v>62</v>
      </c>
      <c r="H1942" t="s">
        <v>31</v>
      </c>
      <c r="I1942" t="s">
        <v>32</v>
      </c>
      <c r="J1942" t="s">
        <v>33</v>
      </c>
      <c r="K1942" t="s">
        <v>100</v>
      </c>
      <c r="L1942">
        <v>5</v>
      </c>
      <c r="M1942">
        <v>5</v>
      </c>
      <c r="N1942" t="s">
        <v>72</v>
      </c>
      <c r="O1942" t="s">
        <v>73</v>
      </c>
      <c r="P1942" t="s">
        <v>63</v>
      </c>
      <c r="Q1942">
        <v>47749.82</v>
      </c>
      <c r="R1942">
        <v>3089.59</v>
      </c>
      <c r="S1942">
        <v>1.7</v>
      </c>
      <c r="T1942" t="s">
        <v>97</v>
      </c>
      <c r="U1942" t="s">
        <v>93</v>
      </c>
      <c r="V1942" t="s">
        <v>40</v>
      </c>
      <c r="W1942" t="s">
        <v>56</v>
      </c>
      <c r="X1942" t="s">
        <v>57</v>
      </c>
      <c r="Y1942" t="s">
        <v>113</v>
      </c>
      <c r="Z1942" t="s">
        <v>4089</v>
      </c>
      <c r="AA1942" s="9">
        <f>Table1[[#This Row],[Date]]</f>
        <v>46867</v>
      </c>
    </row>
    <row r="1943" spans="1:27" x14ac:dyDescent="0.25">
      <c r="A1943" t="s">
        <v>3969</v>
      </c>
      <c r="B1943" s="1">
        <v>46868</v>
      </c>
      <c r="C1943" t="s">
        <v>45</v>
      </c>
      <c r="D1943" t="s">
        <v>3970</v>
      </c>
      <c r="E1943" t="s">
        <v>47</v>
      </c>
      <c r="F1943">
        <v>45</v>
      </c>
      <c r="G1943" t="s">
        <v>70</v>
      </c>
      <c r="H1943" t="s">
        <v>4088</v>
      </c>
      <c r="I1943" t="s">
        <v>49</v>
      </c>
      <c r="J1943" t="s">
        <v>33</v>
      </c>
      <c r="K1943" t="s">
        <v>118</v>
      </c>
      <c r="L1943">
        <v>10</v>
      </c>
      <c r="M1943">
        <v>5</v>
      </c>
      <c r="N1943" t="s">
        <v>80</v>
      </c>
      <c r="O1943" t="s">
        <v>36</v>
      </c>
      <c r="P1943" t="s">
        <v>37</v>
      </c>
      <c r="Q1943">
        <v>29473.439999999999</v>
      </c>
      <c r="R1943">
        <v>1378.73</v>
      </c>
      <c r="S1943">
        <v>4.9000000000000004</v>
      </c>
      <c r="T1943" t="s">
        <v>38</v>
      </c>
      <c r="U1943" t="s">
        <v>65</v>
      </c>
      <c r="V1943" t="s">
        <v>83</v>
      </c>
      <c r="W1943" t="s">
        <v>101</v>
      </c>
      <c r="X1943" t="s">
        <v>42</v>
      </c>
      <c r="Y1943" t="s">
        <v>75</v>
      </c>
      <c r="Z1943" t="s">
        <v>4089</v>
      </c>
      <c r="AA1943" s="9">
        <f>Table1[[#This Row],[Date]]</f>
        <v>46868</v>
      </c>
    </row>
    <row r="1944" spans="1:27" x14ac:dyDescent="0.25">
      <c r="A1944" t="s">
        <v>3971</v>
      </c>
      <c r="B1944" s="1">
        <v>46869</v>
      </c>
      <c r="C1944" t="s">
        <v>103</v>
      </c>
      <c r="D1944" t="s">
        <v>3972</v>
      </c>
      <c r="E1944" t="s">
        <v>69</v>
      </c>
      <c r="F1944">
        <v>47</v>
      </c>
      <c r="G1944" t="s">
        <v>62</v>
      </c>
      <c r="H1944" t="s">
        <v>48</v>
      </c>
      <c r="I1944" t="s">
        <v>49</v>
      </c>
      <c r="J1944" t="s">
        <v>33</v>
      </c>
      <c r="K1944" t="s">
        <v>50</v>
      </c>
      <c r="L1944">
        <v>2</v>
      </c>
      <c r="M1944">
        <v>1</v>
      </c>
      <c r="N1944" t="s">
        <v>35</v>
      </c>
      <c r="O1944" t="s">
        <v>73</v>
      </c>
      <c r="P1944" t="s">
        <v>63</v>
      </c>
      <c r="Q1944">
        <v>35848.42</v>
      </c>
      <c r="R1944">
        <v>254.86</v>
      </c>
      <c r="S1944">
        <v>3.5</v>
      </c>
      <c r="T1944" t="s">
        <v>92</v>
      </c>
      <c r="U1944" t="s">
        <v>39</v>
      </c>
      <c r="V1944" t="s">
        <v>40</v>
      </c>
      <c r="W1944" t="s">
        <v>41</v>
      </c>
      <c r="X1944" t="s">
        <v>42</v>
      </c>
      <c r="Y1944" t="s">
        <v>4089</v>
      </c>
      <c r="Z1944" t="s">
        <v>4089</v>
      </c>
      <c r="AA1944" s="9">
        <f>Table1[[#This Row],[Date]]</f>
        <v>46869</v>
      </c>
    </row>
    <row r="1945" spans="1:27" x14ac:dyDescent="0.25">
      <c r="A1945" t="s">
        <v>3973</v>
      </c>
      <c r="B1945" s="1">
        <v>46870</v>
      </c>
      <c r="C1945" t="s">
        <v>103</v>
      </c>
      <c r="D1945" t="s">
        <v>3974</v>
      </c>
      <c r="E1945" t="s">
        <v>29</v>
      </c>
      <c r="F1945">
        <v>26</v>
      </c>
      <c r="G1945" t="s">
        <v>30</v>
      </c>
      <c r="H1945" t="s">
        <v>48</v>
      </c>
      <c r="I1945" t="s">
        <v>49</v>
      </c>
      <c r="J1945" t="s">
        <v>33</v>
      </c>
      <c r="K1945" t="s">
        <v>50</v>
      </c>
      <c r="L1945">
        <v>11</v>
      </c>
      <c r="M1945">
        <v>3</v>
      </c>
      <c r="N1945" t="s">
        <v>35</v>
      </c>
      <c r="O1945" t="s">
        <v>36</v>
      </c>
      <c r="P1945" t="s">
        <v>37</v>
      </c>
      <c r="Q1945">
        <v>40667.230000000003</v>
      </c>
      <c r="R1945">
        <v>4560.68</v>
      </c>
      <c r="S1945">
        <v>1.7</v>
      </c>
      <c r="T1945" t="s">
        <v>54</v>
      </c>
      <c r="U1945" t="s">
        <v>39</v>
      </c>
      <c r="V1945" t="s">
        <v>74</v>
      </c>
      <c r="W1945" t="s">
        <v>56</v>
      </c>
      <c r="X1945" t="s">
        <v>57</v>
      </c>
      <c r="Y1945" t="s">
        <v>4089</v>
      </c>
      <c r="Z1945" t="s">
        <v>84</v>
      </c>
      <c r="AA1945" s="9">
        <f>Table1[[#This Row],[Date]]</f>
        <v>46870</v>
      </c>
    </row>
    <row r="1946" spans="1:27" x14ac:dyDescent="0.25">
      <c r="A1946" t="s">
        <v>3975</v>
      </c>
      <c r="B1946" s="1">
        <v>46871</v>
      </c>
      <c r="C1946" t="s">
        <v>59</v>
      </c>
      <c r="D1946" t="s">
        <v>3976</v>
      </c>
      <c r="E1946" t="s">
        <v>69</v>
      </c>
      <c r="F1946">
        <v>56</v>
      </c>
      <c r="G1946" t="s">
        <v>62</v>
      </c>
      <c r="H1946" t="s">
        <v>31</v>
      </c>
      <c r="I1946" t="s">
        <v>32</v>
      </c>
      <c r="J1946" t="s">
        <v>33</v>
      </c>
      <c r="K1946" t="s">
        <v>100</v>
      </c>
      <c r="L1946">
        <v>4</v>
      </c>
      <c r="M1946">
        <v>5</v>
      </c>
      <c r="N1946" t="s">
        <v>80</v>
      </c>
      <c r="O1946" t="s">
        <v>81</v>
      </c>
      <c r="P1946" t="s">
        <v>53</v>
      </c>
      <c r="Q1946">
        <v>36886.93</v>
      </c>
      <c r="R1946">
        <v>4416.03</v>
      </c>
      <c r="S1946">
        <v>1.1000000000000001</v>
      </c>
      <c r="T1946" t="s">
        <v>97</v>
      </c>
      <c r="U1946" t="s">
        <v>93</v>
      </c>
      <c r="V1946" t="s">
        <v>74</v>
      </c>
      <c r="W1946" t="s">
        <v>41</v>
      </c>
      <c r="X1946" t="s">
        <v>42</v>
      </c>
      <c r="Y1946" t="s">
        <v>4089</v>
      </c>
      <c r="Z1946" t="s">
        <v>88</v>
      </c>
      <c r="AA1946" s="9">
        <f>Table1[[#This Row],[Date]]</f>
        <v>46871</v>
      </c>
    </row>
    <row r="1947" spans="1:27" x14ac:dyDescent="0.25">
      <c r="A1947" t="s">
        <v>3977</v>
      </c>
      <c r="B1947" s="1">
        <v>46872</v>
      </c>
      <c r="C1947" t="s">
        <v>45</v>
      </c>
      <c r="D1947" t="s">
        <v>3978</v>
      </c>
      <c r="E1947" t="s">
        <v>61</v>
      </c>
      <c r="F1947">
        <v>48</v>
      </c>
      <c r="G1947" t="s">
        <v>30</v>
      </c>
      <c r="H1947" t="s">
        <v>48</v>
      </c>
      <c r="I1947" t="s">
        <v>49</v>
      </c>
      <c r="J1947" t="s">
        <v>33</v>
      </c>
      <c r="K1947" t="s">
        <v>50</v>
      </c>
      <c r="L1947">
        <v>6</v>
      </c>
      <c r="M1947">
        <v>1</v>
      </c>
      <c r="N1947" t="s">
        <v>35</v>
      </c>
      <c r="O1947" t="s">
        <v>36</v>
      </c>
      <c r="P1947" t="s">
        <v>37</v>
      </c>
      <c r="Q1947">
        <v>35891.949999999997</v>
      </c>
      <c r="R1947">
        <v>4853.99</v>
      </c>
      <c r="S1947">
        <v>4.0999999999999996</v>
      </c>
      <c r="T1947" t="s">
        <v>92</v>
      </c>
      <c r="U1947" t="s">
        <v>87</v>
      </c>
      <c r="V1947" t="s">
        <v>83</v>
      </c>
      <c r="W1947" t="s">
        <v>101</v>
      </c>
      <c r="X1947" t="s">
        <v>42</v>
      </c>
      <c r="Y1947" t="s">
        <v>113</v>
      </c>
      <c r="Z1947" t="s">
        <v>84</v>
      </c>
      <c r="AA1947" s="9">
        <f>Table1[[#This Row],[Date]]</f>
        <v>46872</v>
      </c>
    </row>
    <row r="1948" spans="1:27" x14ac:dyDescent="0.25">
      <c r="A1948" t="s">
        <v>3979</v>
      </c>
      <c r="B1948" s="1">
        <v>46873</v>
      </c>
      <c r="C1948" t="s">
        <v>59</v>
      </c>
      <c r="D1948" t="s">
        <v>3980</v>
      </c>
      <c r="E1948" t="s">
        <v>69</v>
      </c>
      <c r="F1948">
        <v>38</v>
      </c>
      <c r="G1948" t="s">
        <v>30</v>
      </c>
      <c r="H1948" t="s">
        <v>79</v>
      </c>
      <c r="I1948" t="s">
        <v>49</v>
      </c>
      <c r="J1948" t="s">
        <v>33</v>
      </c>
      <c r="K1948" t="s">
        <v>34</v>
      </c>
      <c r="L1948">
        <v>8</v>
      </c>
      <c r="M1948">
        <v>2</v>
      </c>
      <c r="N1948" t="s">
        <v>51</v>
      </c>
      <c r="O1948" t="s">
        <v>52</v>
      </c>
      <c r="P1948" t="s">
        <v>82</v>
      </c>
      <c r="Q1948">
        <v>48052.04</v>
      </c>
      <c r="R1948">
        <v>3582.64</v>
      </c>
      <c r="S1948">
        <v>1.3</v>
      </c>
      <c r="T1948" t="s">
        <v>54</v>
      </c>
      <c r="U1948" t="s">
        <v>39</v>
      </c>
      <c r="V1948" t="s">
        <v>55</v>
      </c>
      <c r="W1948" t="s">
        <v>101</v>
      </c>
      <c r="X1948" t="s">
        <v>42</v>
      </c>
      <c r="Y1948" t="s">
        <v>43</v>
      </c>
      <c r="Z1948" t="s">
        <v>88</v>
      </c>
      <c r="AA1948" s="9">
        <f>Table1[[#This Row],[Date]]</f>
        <v>46873</v>
      </c>
    </row>
    <row r="1949" spans="1:27" x14ac:dyDescent="0.25">
      <c r="A1949" t="s">
        <v>3981</v>
      </c>
      <c r="B1949" s="1">
        <v>46874</v>
      </c>
      <c r="C1949" t="s">
        <v>103</v>
      </c>
      <c r="D1949" t="s">
        <v>3982</v>
      </c>
      <c r="E1949" t="s">
        <v>61</v>
      </c>
      <c r="F1949">
        <v>64</v>
      </c>
      <c r="G1949" t="s">
        <v>62</v>
      </c>
      <c r="H1949" t="s">
        <v>79</v>
      </c>
      <c r="I1949" t="s">
        <v>49</v>
      </c>
      <c r="J1949" t="s">
        <v>33</v>
      </c>
      <c r="K1949" t="s">
        <v>34</v>
      </c>
      <c r="L1949">
        <v>10</v>
      </c>
      <c r="M1949">
        <v>1</v>
      </c>
      <c r="N1949" t="s">
        <v>35</v>
      </c>
      <c r="O1949" t="s">
        <v>52</v>
      </c>
      <c r="P1949" t="s">
        <v>63</v>
      </c>
      <c r="Q1949">
        <v>31033.439999999999</v>
      </c>
      <c r="R1949">
        <v>3413.61</v>
      </c>
      <c r="S1949">
        <v>1.6</v>
      </c>
      <c r="T1949" t="s">
        <v>97</v>
      </c>
      <c r="U1949" t="s">
        <v>39</v>
      </c>
      <c r="V1949" t="s">
        <v>55</v>
      </c>
      <c r="W1949" t="s">
        <v>56</v>
      </c>
      <c r="X1949" t="s">
        <v>42</v>
      </c>
      <c r="Y1949" t="s">
        <v>4089</v>
      </c>
      <c r="Z1949" t="s">
        <v>88</v>
      </c>
      <c r="AA1949" s="9">
        <f>Table1[[#This Row],[Date]]</f>
        <v>46874</v>
      </c>
    </row>
    <row r="1950" spans="1:27" x14ac:dyDescent="0.25">
      <c r="A1950" t="s">
        <v>3983</v>
      </c>
      <c r="B1950" s="1">
        <v>46875</v>
      </c>
      <c r="C1950" t="s">
        <v>45</v>
      </c>
      <c r="D1950" t="s">
        <v>3984</v>
      </c>
      <c r="E1950" t="s">
        <v>61</v>
      </c>
      <c r="F1950">
        <v>51</v>
      </c>
      <c r="G1950" t="s">
        <v>30</v>
      </c>
      <c r="H1950" t="s">
        <v>4087</v>
      </c>
      <c r="I1950" t="s">
        <v>32</v>
      </c>
      <c r="J1950" t="s">
        <v>33</v>
      </c>
      <c r="K1950" t="s">
        <v>71</v>
      </c>
      <c r="L1950">
        <v>7</v>
      </c>
      <c r="M1950">
        <v>1</v>
      </c>
      <c r="N1950" t="s">
        <v>72</v>
      </c>
      <c r="O1950" t="s">
        <v>36</v>
      </c>
      <c r="P1950" t="s">
        <v>82</v>
      </c>
      <c r="Q1950">
        <v>32906.230000000003</v>
      </c>
      <c r="R1950">
        <v>2795.02</v>
      </c>
      <c r="S1950">
        <v>3.3</v>
      </c>
      <c r="T1950" t="s">
        <v>64</v>
      </c>
      <c r="U1950" t="s">
        <v>87</v>
      </c>
      <c r="V1950" t="s">
        <v>55</v>
      </c>
      <c r="W1950" t="s">
        <v>56</v>
      </c>
      <c r="X1950" t="s">
        <v>57</v>
      </c>
      <c r="Y1950" t="s">
        <v>75</v>
      </c>
      <c r="Z1950" t="s">
        <v>4089</v>
      </c>
      <c r="AA1950" s="9">
        <f>Table1[[#This Row],[Date]]</f>
        <v>46875</v>
      </c>
    </row>
    <row r="1951" spans="1:27" x14ac:dyDescent="0.25">
      <c r="A1951" t="s">
        <v>3985</v>
      </c>
      <c r="B1951" s="1">
        <v>46876</v>
      </c>
      <c r="C1951" t="s">
        <v>27</v>
      </c>
      <c r="D1951" t="s">
        <v>3986</v>
      </c>
      <c r="E1951" t="s">
        <v>61</v>
      </c>
      <c r="F1951">
        <v>48</v>
      </c>
      <c r="G1951" t="s">
        <v>62</v>
      </c>
      <c r="H1951" t="s">
        <v>48</v>
      </c>
      <c r="I1951" t="s">
        <v>49</v>
      </c>
      <c r="J1951" t="s">
        <v>33</v>
      </c>
      <c r="K1951" t="s">
        <v>50</v>
      </c>
      <c r="L1951">
        <v>4</v>
      </c>
      <c r="M1951">
        <v>1</v>
      </c>
      <c r="N1951" t="s">
        <v>35</v>
      </c>
      <c r="O1951" t="s">
        <v>52</v>
      </c>
      <c r="P1951" t="s">
        <v>37</v>
      </c>
      <c r="Q1951">
        <v>42915.63</v>
      </c>
      <c r="R1951">
        <v>629.71</v>
      </c>
      <c r="S1951">
        <v>3.4</v>
      </c>
      <c r="T1951" t="s">
        <v>64</v>
      </c>
      <c r="U1951" t="s">
        <v>65</v>
      </c>
      <c r="V1951" t="s">
        <v>55</v>
      </c>
      <c r="W1951" t="s">
        <v>41</v>
      </c>
      <c r="X1951" t="s">
        <v>42</v>
      </c>
      <c r="Y1951" t="s">
        <v>43</v>
      </c>
      <c r="Z1951" t="s">
        <v>94</v>
      </c>
      <c r="AA1951" s="9">
        <f>Table1[[#This Row],[Date]]</f>
        <v>46876</v>
      </c>
    </row>
    <row r="1952" spans="1:27" x14ac:dyDescent="0.25">
      <c r="A1952" t="s">
        <v>3987</v>
      </c>
      <c r="B1952" s="1">
        <v>46877</v>
      </c>
      <c r="C1952" t="s">
        <v>45</v>
      </c>
      <c r="D1952" t="s">
        <v>3988</v>
      </c>
      <c r="E1952" t="s">
        <v>29</v>
      </c>
      <c r="F1952">
        <v>69</v>
      </c>
      <c r="G1952" t="s">
        <v>30</v>
      </c>
      <c r="H1952" t="s">
        <v>4087</v>
      </c>
      <c r="I1952" t="s">
        <v>32</v>
      </c>
      <c r="J1952" t="s">
        <v>33</v>
      </c>
      <c r="K1952" t="s">
        <v>71</v>
      </c>
      <c r="L1952">
        <v>14</v>
      </c>
      <c r="M1952">
        <v>1</v>
      </c>
      <c r="N1952" t="s">
        <v>35</v>
      </c>
      <c r="O1952" t="s">
        <v>73</v>
      </c>
      <c r="P1952" t="s">
        <v>63</v>
      </c>
      <c r="Q1952">
        <v>34484.870000000003</v>
      </c>
      <c r="R1952">
        <v>946.18</v>
      </c>
      <c r="S1952">
        <v>3.7</v>
      </c>
      <c r="T1952" t="s">
        <v>97</v>
      </c>
      <c r="U1952" t="s">
        <v>65</v>
      </c>
      <c r="V1952" t="s">
        <v>83</v>
      </c>
      <c r="W1952" t="s">
        <v>41</v>
      </c>
      <c r="X1952" t="s">
        <v>57</v>
      </c>
      <c r="Y1952" t="s">
        <v>75</v>
      </c>
      <c r="Z1952" t="s">
        <v>76</v>
      </c>
      <c r="AA1952" s="9">
        <f>Table1[[#This Row],[Date]]</f>
        <v>46877</v>
      </c>
    </row>
    <row r="1953" spans="1:27" x14ac:dyDescent="0.25">
      <c r="A1953" t="s">
        <v>3989</v>
      </c>
      <c r="B1953" s="1">
        <v>46878</v>
      </c>
      <c r="C1953" t="s">
        <v>27</v>
      </c>
      <c r="D1953" t="s">
        <v>3990</v>
      </c>
      <c r="E1953" t="s">
        <v>69</v>
      </c>
      <c r="F1953">
        <v>42</v>
      </c>
      <c r="G1953" t="s">
        <v>70</v>
      </c>
      <c r="H1953" t="s">
        <v>4088</v>
      </c>
      <c r="I1953" t="s">
        <v>49</v>
      </c>
      <c r="J1953" t="s">
        <v>33</v>
      </c>
      <c r="K1953" t="s">
        <v>118</v>
      </c>
      <c r="L1953">
        <v>8</v>
      </c>
      <c r="M1953">
        <v>5</v>
      </c>
      <c r="N1953" t="s">
        <v>80</v>
      </c>
      <c r="O1953" t="s">
        <v>52</v>
      </c>
      <c r="P1953" t="s">
        <v>37</v>
      </c>
      <c r="Q1953">
        <v>37447.83</v>
      </c>
      <c r="R1953">
        <v>1447.35</v>
      </c>
      <c r="S1953">
        <v>2.6</v>
      </c>
      <c r="T1953" t="s">
        <v>64</v>
      </c>
      <c r="U1953" t="s">
        <v>87</v>
      </c>
      <c r="V1953" t="s">
        <v>74</v>
      </c>
      <c r="W1953" t="s">
        <v>101</v>
      </c>
      <c r="X1953" t="s">
        <v>42</v>
      </c>
      <c r="Y1953" t="s">
        <v>4089</v>
      </c>
      <c r="Z1953" t="s">
        <v>94</v>
      </c>
      <c r="AA1953" s="9">
        <f>Table1[[#This Row],[Date]]</f>
        <v>46878</v>
      </c>
    </row>
    <row r="1954" spans="1:27" x14ac:dyDescent="0.25">
      <c r="A1954" t="s">
        <v>3991</v>
      </c>
      <c r="B1954" s="1">
        <v>46879</v>
      </c>
      <c r="C1954" t="s">
        <v>27</v>
      </c>
      <c r="D1954" t="s">
        <v>3992</v>
      </c>
      <c r="E1954" t="s">
        <v>69</v>
      </c>
      <c r="F1954">
        <v>29</v>
      </c>
      <c r="G1954" t="s">
        <v>70</v>
      </c>
      <c r="H1954" t="s">
        <v>79</v>
      </c>
      <c r="I1954" t="s">
        <v>49</v>
      </c>
      <c r="J1954" t="s">
        <v>33</v>
      </c>
      <c r="K1954" t="s">
        <v>34</v>
      </c>
      <c r="L1954">
        <v>5</v>
      </c>
      <c r="M1954">
        <v>3</v>
      </c>
      <c r="N1954" t="s">
        <v>80</v>
      </c>
      <c r="O1954" t="s">
        <v>52</v>
      </c>
      <c r="P1954" t="s">
        <v>53</v>
      </c>
      <c r="Q1954">
        <v>14005.93</v>
      </c>
      <c r="R1954">
        <v>4450.78</v>
      </c>
      <c r="S1954">
        <v>4.0999999999999996</v>
      </c>
      <c r="T1954" t="s">
        <v>92</v>
      </c>
      <c r="U1954" t="s">
        <v>65</v>
      </c>
      <c r="V1954" t="s">
        <v>83</v>
      </c>
      <c r="W1954" t="s">
        <v>56</v>
      </c>
      <c r="X1954" t="s">
        <v>57</v>
      </c>
      <c r="Y1954" t="s">
        <v>113</v>
      </c>
      <c r="Z1954" t="s">
        <v>88</v>
      </c>
      <c r="AA1954" s="9">
        <f>Table1[[#This Row],[Date]]</f>
        <v>46879</v>
      </c>
    </row>
    <row r="1955" spans="1:27" x14ac:dyDescent="0.25">
      <c r="A1955" t="s">
        <v>3993</v>
      </c>
      <c r="B1955" s="1">
        <v>46880</v>
      </c>
      <c r="C1955" t="s">
        <v>45</v>
      </c>
      <c r="D1955" t="s">
        <v>3994</v>
      </c>
      <c r="E1955" t="s">
        <v>29</v>
      </c>
      <c r="F1955">
        <v>18</v>
      </c>
      <c r="G1955" t="s">
        <v>30</v>
      </c>
      <c r="H1955" t="s">
        <v>4088</v>
      </c>
      <c r="I1955" t="s">
        <v>49</v>
      </c>
      <c r="J1955" t="s">
        <v>33</v>
      </c>
      <c r="K1955" t="s">
        <v>118</v>
      </c>
      <c r="L1955">
        <v>4</v>
      </c>
      <c r="M1955">
        <v>1</v>
      </c>
      <c r="N1955" t="s">
        <v>72</v>
      </c>
      <c r="O1955" t="s">
        <v>73</v>
      </c>
      <c r="P1955" t="s">
        <v>53</v>
      </c>
      <c r="Q1955">
        <v>20449.55</v>
      </c>
      <c r="R1955">
        <v>864.85</v>
      </c>
      <c r="S1955">
        <v>4.9000000000000004</v>
      </c>
      <c r="T1955" t="s">
        <v>38</v>
      </c>
      <c r="U1955" t="s">
        <v>93</v>
      </c>
      <c r="V1955" t="s">
        <v>83</v>
      </c>
      <c r="W1955" t="s">
        <v>101</v>
      </c>
      <c r="X1955" t="s">
        <v>57</v>
      </c>
      <c r="Y1955" t="s">
        <v>43</v>
      </c>
      <c r="Z1955" t="s">
        <v>94</v>
      </c>
      <c r="AA1955" s="9">
        <f>Table1[[#This Row],[Date]]</f>
        <v>46880</v>
      </c>
    </row>
    <row r="1956" spans="1:27" x14ac:dyDescent="0.25">
      <c r="A1956" t="s">
        <v>3995</v>
      </c>
      <c r="B1956" s="1">
        <v>46881</v>
      </c>
      <c r="C1956" t="s">
        <v>27</v>
      </c>
      <c r="D1956" t="s">
        <v>3996</v>
      </c>
      <c r="E1956" t="s">
        <v>47</v>
      </c>
      <c r="F1956">
        <v>39</v>
      </c>
      <c r="G1956" t="s">
        <v>30</v>
      </c>
      <c r="H1956" t="s">
        <v>31</v>
      </c>
      <c r="I1956" t="s">
        <v>32</v>
      </c>
      <c r="J1956" t="s">
        <v>33</v>
      </c>
      <c r="K1956" t="s">
        <v>100</v>
      </c>
      <c r="L1956">
        <v>8</v>
      </c>
      <c r="M1956">
        <v>4</v>
      </c>
      <c r="N1956" t="s">
        <v>80</v>
      </c>
      <c r="O1956" t="s">
        <v>73</v>
      </c>
      <c r="P1956" t="s">
        <v>53</v>
      </c>
      <c r="Q1956">
        <v>9923.16</v>
      </c>
      <c r="R1956">
        <v>4614.37</v>
      </c>
      <c r="S1956">
        <v>2.1</v>
      </c>
      <c r="T1956" t="s">
        <v>64</v>
      </c>
      <c r="U1956" t="s">
        <v>39</v>
      </c>
      <c r="V1956" t="s">
        <v>40</v>
      </c>
      <c r="W1956" t="s">
        <v>101</v>
      </c>
      <c r="X1956" t="s">
        <v>57</v>
      </c>
      <c r="Y1956" t="s">
        <v>43</v>
      </c>
      <c r="Z1956" t="s">
        <v>88</v>
      </c>
      <c r="AA1956" s="9">
        <f>Table1[[#This Row],[Date]]</f>
        <v>46881</v>
      </c>
    </row>
    <row r="1957" spans="1:27" x14ac:dyDescent="0.25">
      <c r="A1957" t="s">
        <v>3997</v>
      </c>
      <c r="B1957" s="1">
        <v>46882</v>
      </c>
      <c r="C1957" t="s">
        <v>59</v>
      </c>
      <c r="D1957" t="s">
        <v>3998</v>
      </c>
      <c r="E1957" t="s">
        <v>91</v>
      </c>
      <c r="F1957">
        <v>57</v>
      </c>
      <c r="G1957" t="s">
        <v>62</v>
      </c>
      <c r="H1957" t="s">
        <v>79</v>
      </c>
      <c r="I1957" t="s">
        <v>49</v>
      </c>
      <c r="J1957" t="s">
        <v>33</v>
      </c>
      <c r="K1957" t="s">
        <v>34</v>
      </c>
      <c r="L1957">
        <v>12</v>
      </c>
      <c r="M1957">
        <v>2</v>
      </c>
      <c r="N1957" t="s">
        <v>72</v>
      </c>
      <c r="O1957" t="s">
        <v>81</v>
      </c>
      <c r="P1957" t="s">
        <v>37</v>
      </c>
      <c r="Q1957">
        <v>26770.98</v>
      </c>
      <c r="R1957">
        <v>2613.9299999999998</v>
      </c>
      <c r="S1957">
        <v>3.8</v>
      </c>
      <c r="T1957" t="s">
        <v>97</v>
      </c>
      <c r="U1957" t="s">
        <v>65</v>
      </c>
      <c r="V1957" t="s">
        <v>74</v>
      </c>
      <c r="W1957" t="s">
        <v>41</v>
      </c>
      <c r="X1957" t="s">
        <v>57</v>
      </c>
      <c r="Y1957" t="s">
        <v>4089</v>
      </c>
      <c r="Z1957" t="s">
        <v>84</v>
      </c>
      <c r="AA1957" s="9">
        <f>Table1[[#This Row],[Date]]</f>
        <v>46882</v>
      </c>
    </row>
    <row r="1958" spans="1:27" x14ac:dyDescent="0.25">
      <c r="A1958" t="s">
        <v>3999</v>
      </c>
      <c r="B1958" s="1">
        <v>46883</v>
      </c>
      <c r="C1958" t="s">
        <v>103</v>
      </c>
      <c r="D1958" t="s">
        <v>4000</v>
      </c>
      <c r="E1958" t="s">
        <v>69</v>
      </c>
      <c r="F1958">
        <v>54</v>
      </c>
      <c r="G1958" t="s">
        <v>70</v>
      </c>
      <c r="H1958" t="s">
        <v>4088</v>
      </c>
      <c r="I1958" t="s">
        <v>49</v>
      </c>
      <c r="J1958" t="s">
        <v>33</v>
      </c>
      <c r="K1958" t="s">
        <v>118</v>
      </c>
      <c r="L1958">
        <v>12</v>
      </c>
      <c r="M1958">
        <v>2</v>
      </c>
      <c r="N1958" t="s">
        <v>51</v>
      </c>
      <c r="O1958" t="s">
        <v>73</v>
      </c>
      <c r="P1958" t="s">
        <v>37</v>
      </c>
      <c r="Q1958">
        <v>24419.19</v>
      </c>
      <c r="R1958">
        <v>3577.85</v>
      </c>
      <c r="S1958">
        <v>4.7</v>
      </c>
      <c r="T1958" t="s">
        <v>97</v>
      </c>
      <c r="U1958" t="s">
        <v>93</v>
      </c>
      <c r="V1958" t="s">
        <v>55</v>
      </c>
      <c r="W1958" t="s">
        <v>41</v>
      </c>
      <c r="X1958" t="s">
        <v>42</v>
      </c>
      <c r="Y1958" t="s">
        <v>4089</v>
      </c>
      <c r="Z1958" t="s">
        <v>84</v>
      </c>
      <c r="AA1958" s="9">
        <f>Table1[[#This Row],[Date]]</f>
        <v>46883</v>
      </c>
    </row>
    <row r="1959" spans="1:27" x14ac:dyDescent="0.25">
      <c r="A1959" t="s">
        <v>4001</v>
      </c>
      <c r="B1959" s="1">
        <v>46884</v>
      </c>
      <c r="C1959" t="s">
        <v>27</v>
      </c>
      <c r="D1959" t="s">
        <v>4002</v>
      </c>
      <c r="E1959" t="s">
        <v>91</v>
      </c>
      <c r="F1959">
        <v>64</v>
      </c>
      <c r="G1959" t="s">
        <v>62</v>
      </c>
      <c r="H1959" t="s">
        <v>31</v>
      </c>
      <c r="I1959" t="s">
        <v>32</v>
      </c>
      <c r="J1959" t="s">
        <v>33</v>
      </c>
      <c r="K1959" t="s">
        <v>100</v>
      </c>
      <c r="L1959">
        <v>8</v>
      </c>
      <c r="M1959">
        <v>2</v>
      </c>
      <c r="N1959" t="s">
        <v>72</v>
      </c>
      <c r="O1959" t="s">
        <v>36</v>
      </c>
      <c r="P1959" t="s">
        <v>53</v>
      </c>
      <c r="Q1959">
        <v>49866.65</v>
      </c>
      <c r="R1959">
        <v>551.22</v>
      </c>
      <c r="S1959">
        <v>3.7</v>
      </c>
      <c r="T1959" t="s">
        <v>92</v>
      </c>
      <c r="U1959" t="s">
        <v>93</v>
      </c>
      <c r="V1959" t="s">
        <v>74</v>
      </c>
      <c r="W1959" t="s">
        <v>41</v>
      </c>
      <c r="X1959" t="s">
        <v>42</v>
      </c>
      <c r="Y1959" t="s">
        <v>4089</v>
      </c>
      <c r="Z1959" t="s">
        <v>4089</v>
      </c>
      <c r="AA1959" s="9">
        <f>Table1[[#This Row],[Date]]</f>
        <v>46884</v>
      </c>
    </row>
    <row r="1960" spans="1:27" x14ac:dyDescent="0.25">
      <c r="A1960" t="s">
        <v>4003</v>
      </c>
      <c r="B1960" s="1">
        <v>46885</v>
      </c>
      <c r="C1960" t="s">
        <v>59</v>
      </c>
      <c r="D1960" t="s">
        <v>4004</v>
      </c>
      <c r="E1960" t="s">
        <v>29</v>
      </c>
      <c r="F1960">
        <v>18</v>
      </c>
      <c r="G1960" t="s">
        <v>30</v>
      </c>
      <c r="H1960" t="s">
        <v>4088</v>
      </c>
      <c r="I1960" t="s">
        <v>49</v>
      </c>
      <c r="J1960" t="s">
        <v>33</v>
      </c>
      <c r="K1960" t="s">
        <v>118</v>
      </c>
      <c r="L1960">
        <v>5</v>
      </c>
      <c r="M1960">
        <v>2</v>
      </c>
      <c r="N1960" t="s">
        <v>35</v>
      </c>
      <c r="O1960" t="s">
        <v>52</v>
      </c>
      <c r="P1960" t="s">
        <v>37</v>
      </c>
      <c r="Q1960">
        <v>31726.81</v>
      </c>
      <c r="R1960">
        <v>1345.17</v>
      </c>
      <c r="S1960">
        <v>3.7</v>
      </c>
      <c r="T1960" t="s">
        <v>97</v>
      </c>
      <c r="U1960" t="s">
        <v>93</v>
      </c>
      <c r="V1960" t="s">
        <v>40</v>
      </c>
      <c r="W1960" t="s">
        <v>56</v>
      </c>
      <c r="X1960" t="s">
        <v>57</v>
      </c>
      <c r="Y1960" t="s">
        <v>66</v>
      </c>
      <c r="Z1960" t="s">
        <v>76</v>
      </c>
      <c r="AA1960" s="9">
        <f>Table1[[#This Row],[Date]]</f>
        <v>46885</v>
      </c>
    </row>
    <row r="1961" spans="1:27" x14ac:dyDescent="0.25">
      <c r="A1961" t="s">
        <v>4005</v>
      </c>
      <c r="B1961" s="1">
        <v>46886</v>
      </c>
      <c r="C1961" t="s">
        <v>27</v>
      </c>
      <c r="D1961" t="s">
        <v>4006</v>
      </c>
      <c r="E1961" t="s">
        <v>47</v>
      </c>
      <c r="F1961">
        <v>18</v>
      </c>
      <c r="G1961" t="s">
        <v>30</v>
      </c>
      <c r="H1961" t="s">
        <v>31</v>
      </c>
      <c r="I1961" t="s">
        <v>32</v>
      </c>
      <c r="J1961" t="s">
        <v>33</v>
      </c>
      <c r="K1961" t="s">
        <v>100</v>
      </c>
      <c r="L1961">
        <v>13</v>
      </c>
      <c r="M1961">
        <v>2</v>
      </c>
      <c r="N1961" t="s">
        <v>72</v>
      </c>
      <c r="O1961" t="s">
        <v>81</v>
      </c>
      <c r="P1961" t="s">
        <v>82</v>
      </c>
      <c r="Q1961">
        <v>39962.910000000003</v>
      </c>
      <c r="R1961">
        <v>4792.59</v>
      </c>
      <c r="S1961">
        <v>1.9</v>
      </c>
      <c r="T1961" t="s">
        <v>97</v>
      </c>
      <c r="U1961" t="s">
        <v>93</v>
      </c>
      <c r="V1961" t="s">
        <v>83</v>
      </c>
      <c r="W1961" t="s">
        <v>41</v>
      </c>
      <c r="X1961" t="s">
        <v>42</v>
      </c>
      <c r="Y1961" t="s">
        <v>113</v>
      </c>
      <c r="Z1961" t="s">
        <v>84</v>
      </c>
      <c r="AA1961" s="9">
        <f>Table1[[#This Row],[Date]]</f>
        <v>46886</v>
      </c>
    </row>
    <row r="1962" spans="1:27" x14ac:dyDescent="0.25">
      <c r="A1962" t="s">
        <v>4007</v>
      </c>
      <c r="B1962" s="1">
        <v>46887</v>
      </c>
      <c r="C1962" t="s">
        <v>103</v>
      </c>
      <c r="D1962" t="s">
        <v>4008</v>
      </c>
      <c r="E1962" t="s">
        <v>47</v>
      </c>
      <c r="F1962">
        <v>59</v>
      </c>
      <c r="G1962" t="s">
        <v>62</v>
      </c>
      <c r="H1962" t="s">
        <v>31</v>
      </c>
      <c r="I1962" t="s">
        <v>32</v>
      </c>
      <c r="J1962" t="s">
        <v>33</v>
      </c>
      <c r="K1962" t="s">
        <v>100</v>
      </c>
      <c r="L1962">
        <v>8</v>
      </c>
      <c r="M1962">
        <v>1</v>
      </c>
      <c r="N1962" t="s">
        <v>51</v>
      </c>
      <c r="O1962" t="s">
        <v>73</v>
      </c>
      <c r="P1962" t="s">
        <v>37</v>
      </c>
      <c r="Q1962">
        <v>18698.689999999999</v>
      </c>
      <c r="R1962">
        <v>1330.75</v>
      </c>
      <c r="S1962">
        <v>3.1</v>
      </c>
      <c r="T1962" t="s">
        <v>64</v>
      </c>
      <c r="U1962" t="s">
        <v>93</v>
      </c>
      <c r="V1962" t="s">
        <v>74</v>
      </c>
      <c r="W1962" t="s">
        <v>56</v>
      </c>
      <c r="X1962" t="s">
        <v>42</v>
      </c>
      <c r="Y1962" t="s">
        <v>113</v>
      </c>
      <c r="Z1962" t="s">
        <v>76</v>
      </c>
      <c r="AA1962" s="9">
        <f>Table1[[#This Row],[Date]]</f>
        <v>46887</v>
      </c>
    </row>
    <row r="1963" spans="1:27" x14ac:dyDescent="0.25">
      <c r="A1963" t="s">
        <v>4009</v>
      </c>
      <c r="B1963" s="1">
        <v>46888</v>
      </c>
      <c r="C1963" t="s">
        <v>59</v>
      </c>
      <c r="D1963" t="s">
        <v>4010</v>
      </c>
      <c r="E1963" t="s">
        <v>47</v>
      </c>
      <c r="F1963">
        <v>59</v>
      </c>
      <c r="G1963" t="s">
        <v>30</v>
      </c>
      <c r="H1963" t="s">
        <v>79</v>
      </c>
      <c r="I1963" t="s">
        <v>49</v>
      </c>
      <c r="J1963" t="s">
        <v>33</v>
      </c>
      <c r="K1963" t="s">
        <v>34</v>
      </c>
      <c r="L1963">
        <v>12</v>
      </c>
      <c r="M1963">
        <v>3</v>
      </c>
      <c r="N1963" t="s">
        <v>35</v>
      </c>
      <c r="O1963" t="s">
        <v>52</v>
      </c>
      <c r="P1963" t="s">
        <v>82</v>
      </c>
      <c r="Q1963">
        <v>42082.63</v>
      </c>
      <c r="R1963">
        <v>1482.61</v>
      </c>
      <c r="S1963">
        <v>3.3</v>
      </c>
      <c r="T1963" t="s">
        <v>97</v>
      </c>
      <c r="U1963" t="s">
        <v>87</v>
      </c>
      <c r="V1963" t="s">
        <v>40</v>
      </c>
      <c r="W1963" t="s">
        <v>101</v>
      </c>
      <c r="X1963" t="s">
        <v>57</v>
      </c>
      <c r="Y1963" t="s">
        <v>4089</v>
      </c>
      <c r="Z1963" t="s">
        <v>4089</v>
      </c>
      <c r="AA1963" s="9">
        <f>Table1[[#This Row],[Date]]</f>
        <v>46888</v>
      </c>
    </row>
    <row r="1964" spans="1:27" x14ac:dyDescent="0.25">
      <c r="A1964" t="s">
        <v>4011</v>
      </c>
      <c r="B1964" s="1">
        <v>46889</v>
      </c>
      <c r="C1964" t="s">
        <v>103</v>
      </c>
      <c r="D1964" t="s">
        <v>4012</v>
      </c>
      <c r="E1964" t="s">
        <v>29</v>
      </c>
      <c r="F1964">
        <v>38</v>
      </c>
      <c r="G1964" t="s">
        <v>70</v>
      </c>
      <c r="H1964" t="s">
        <v>4087</v>
      </c>
      <c r="I1964" t="s">
        <v>32</v>
      </c>
      <c r="J1964" t="s">
        <v>33</v>
      </c>
      <c r="K1964" t="s">
        <v>71</v>
      </c>
      <c r="L1964">
        <v>3</v>
      </c>
      <c r="M1964">
        <v>4</v>
      </c>
      <c r="N1964" t="s">
        <v>72</v>
      </c>
      <c r="O1964" t="s">
        <v>36</v>
      </c>
      <c r="P1964" t="s">
        <v>53</v>
      </c>
      <c r="Q1964">
        <v>31908.99</v>
      </c>
      <c r="R1964">
        <v>987.99</v>
      </c>
      <c r="S1964">
        <v>3.8</v>
      </c>
      <c r="T1964" t="s">
        <v>97</v>
      </c>
      <c r="U1964" t="s">
        <v>39</v>
      </c>
      <c r="V1964" t="s">
        <v>83</v>
      </c>
      <c r="W1964" t="s">
        <v>56</v>
      </c>
      <c r="X1964" t="s">
        <v>42</v>
      </c>
      <c r="Y1964" t="s">
        <v>66</v>
      </c>
      <c r="Z1964" t="s">
        <v>76</v>
      </c>
      <c r="AA1964" s="9">
        <f>Table1[[#This Row],[Date]]</f>
        <v>46889</v>
      </c>
    </row>
    <row r="1965" spans="1:27" x14ac:dyDescent="0.25">
      <c r="A1965" t="s">
        <v>4013</v>
      </c>
      <c r="B1965" s="1">
        <v>46890</v>
      </c>
      <c r="C1965" t="s">
        <v>103</v>
      </c>
      <c r="D1965" t="s">
        <v>4014</v>
      </c>
      <c r="E1965" t="s">
        <v>61</v>
      </c>
      <c r="F1965">
        <v>32</v>
      </c>
      <c r="G1965" t="s">
        <v>62</v>
      </c>
      <c r="H1965" t="s">
        <v>31</v>
      </c>
      <c r="I1965" t="s">
        <v>32</v>
      </c>
      <c r="J1965" t="s">
        <v>33</v>
      </c>
      <c r="K1965" t="s">
        <v>100</v>
      </c>
      <c r="L1965">
        <v>2</v>
      </c>
      <c r="M1965">
        <v>5</v>
      </c>
      <c r="N1965" t="s">
        <v>80</v>
      </c>
      <c r="O1965" t="s">
        <v>36</v>
      </c>
      <c r="P1965" t="s">
        <v>37</v>
      </c>
      <c r="Q1965">
        <v>35758.639999999999</v>
      </c>
      <c r="R1965">
        <v>645.37</v>
      </c>
      <c r="S1965">
        <v>5</v>
      </c>
      <c r="T1965" t="s">
        <v>38</v>
      </c>
      <c r="U1965" t="s">
        <v>39</v>
      </c>
      <c r="V1965" t="s">
        <v>55</v>
      </c>
      <c r="W1965" t="s">
        <v>41</v>
      </c>
      <c r="X1965" t="s">
        <v>42</v>
      </c>
      <c r="Y1965" t="s">
        <v>4089</v>
      </c>
      <c r="Z1965" t="s">
        <v>84</v>
      </c>
      <c r="AA1965" s="9">
        <f>Table1[[#This Row],[Date]]</f>
        <v>46890</v>
      </c>
    </row>
    <row r="1966" spans="1:27" x14ac:dyDescent="0.25">
      <c r="A1966" t="s">
        <v>4015</v>
      </c>
      <c r="B1966" s="1">
        <v>46891</v>
      </c>
      <c r="C1966" t="s">
        <v>59</v>
      </c>
      <c r="D1966" t="s">
        <v>4016</v>
      </c>
      <c r="E1966" t="s">
        <v>61</v>
      </c>
      <c r="F1966">
        <v>34</v>
      </c>
      <c r="G1966" t="s">
        <v>70</v>
      </c>
      <c r="H1966" t="s">
        <v>31</v>
      </c>
      <c r="I1966" t="s">
        <v>32</v>
      </c>
      <c r="J1966" t="s">
        <v>33</v>
      </c>
      <c r="K1966" t="s">
        <v>100</v>
      </c>
      <c r="L1966">
        <v>13</v>
      </c>
      <c r="M1966">
        <v>4</v>
      </c>
      <c r="N1966" t="s">
        <v>80</v>
      </c>
      <c r="O1966" t="s">
        <v>81</v>
      </c>
      <c r="P1966" t="s">
        <v>53</v>
      </c>
      <c r="Q1966">
        <v>16838.25</v>
      </c>
      <c r="R1966">
        <v>1166.29</v>
      </c>
      <c r="S1966">
        <v>1.1000000000000001</v>
      </c>
      <c r="T1966" t="s">
        <v>54</v>
      </c>
      <c r="U1966" t="s">
        <v>87</v>
      </c>
      <c r="V1966" t="s">
        <v>74</v>
      </c>
      <c r="W1966" t="s">
        <v>56</v>
      </c>
      <c r="X1966" t="s">
        <v>42</v>
      </c>
      <c r="Y1966" t="s">
        <v>4089</v>
      </c>
      <c r="Z1966" t="s">
        <v>84</v>
      </c>
      <c r="AA1966" s="9">
        <f>Table1[[#This Row],[Date]]</f>
        <v>46891</v>
      </c>
    </row>
    <row r="1967" spans="1:27" x14ac:dyDescent="0.25">
      <c r="A1967" t="s">
        <v>4017</v>
      </c>
      <c r="B1967" s="1">
        <v>46892</v>
      </c>
      <c r="C1967" t="s">
        <v>59</v>
      </c>
      <c r="D1967" t="s">
        <v>4018</v>
      </c>
      <c r="E1967" t="s">
        <v>91</v>
      </c>
      <c r="F1967">
        <v>39</v>
      </c>
      <c r="G1967" t="s">
        <v>70</v>
      </c>
      <c r="H1967" t="s">
        <v>79</v>
      </c>
      <c r="I1967" t="s">
        <v>49</v>
      </c>
      <c r="J1967" t="s">
        <v>33</v>
      </c>
      <c r="K1967" t="s">
        <v>34</v>
      </c>
      <c r="L1967">
        <v>3</v>
      </c>
      <c r="M1967">
        <v>5</v>
      </c>
      <c r="N1967" t="s">
        <v>80</v>
      </c>
      <c r="O1967" t="s">
        <v>36</v>
      </c>
      <c r="P1967" t="s">
        <v>63</v>
      </c>
      <c r="Q1967">
        <v>28786</v>
      </c>
      <c r="R1967">
        <v>3211.63</v>
      </c>
      <c r="S1967">
        <v>1.3</v>
      </c>
      <c r="T1967" t="s">
        <v>54</v>
      </c>
      <c r="U1967" t="s">
        <v>87</v>
      </c>
      <c r="V1967" t="s">
        <v>55</v>
      </c>
      <c r="W1967" t="s">
        <v>56</v>
      </c>
      <c r="X1967" t="s">
        <v>42</v>
      </c>
      <c r="Y1967" t="s">
        <v>113</v>
      </c>
      <c r="Z1967" t="s">
        <v>94</v>
      </c>
      <c r="AA1967" s="9">
        <f>Table1[[#This Row],[Date]]</f>
        <v>46892</v>
      </c>
    </row>
    <row r="1968" spans="1:27" x14ac:dyDescent="0.25">
      <c r="A1968" t="s">
        <v>4019</v>
      </c>
      <c r="B1968" s="1">
        <v>46893</v>
      </c>
      <c r="C1968" t="s">
        <v>59</v>
      </c>
      <c r="D1968" t="s">
        <v>4020</v>
      </c>
      <c r="E1968" t="s">
        <v>61</v>
      </c>
      <c r="F1968">
        <v>55</v>
      </c>
      <c r="G1968" t="s">
        <v>70</v>
      </c>
      <c r="H1968" t="s">
        <v>4087</v>
      </c>
      <c r="I1968" t="s">
        <v>32</v>
      </c>
      <c r="J1968" t="s">
        <v>33</v>
      </c>
      <c r="K1968" t="s">
        <v>71</v>
      </c>
      <c r="L1968">
        <v>5</v>
      </c>
      <c r="M1968">
        <v>5</v>
      </c>
      <c r="N1968" t="s">
        <v>72</v>
      </c>
      <c r="O1968" t="s">
        <v>52</v>
      </c>
      <c r="P1968" t="s">
        <v>37</v>
      </c>
      <c r="Q1968">
        <v>32799.74</v>
      </c>
      <c r="R1968">
        <v>2276.84</v>
      </c>
      <c r="S1968">
        <v>1.3</v>
      </c>
      <c r="T1968" t="s">
        <v>54</v>
      </c>
      <c r="U1968" t="s">
        <v>93</v>
      </c>
      <c r="V1968" t="s">
        <v>55</v>
      </c>
      <c r="W1968" t="s">
        <v>41</v>
      </c>
      <c r="X1968" t="s">
        <v>57</v>
      </c>
      <c r="Y1968" t="s">
        <v>66</v>
      </c>
      <c r="Z1968" t="s">
        <v>94</v>
      </c>
      <c r="AA1968" s="9">
        <f>Table1[[#This Row],[Date]]</f>
        <v>46893</v>
      </c>
    </row>
    <row r="1969" spans="1:27" x14ac:dyDescent="0.25">
      <c r="A1969" t="s">
        <v>4021</v>
      </c>
      <c r="B1969" s="1">
        <v>46894</v>
      </c>
      <c r="C1969" t="s">
        <v>45</v>
      </c>
      <c r="D1969" t="s">
        <v>4022</v>
      </c>
      <c r="E1969" t="s">
        <v>61</v>
      </c>
      <c r="F1969">
        <v>52</v>
      </c>
      <c r="G1969" t="s">
        <v>62</v>
      </c>
      <c r="H1969" t="s">
        <v>48</v>
      </c>
      <c r="I1969" t="s">
        <v>49</v>
      </c>
      <c r="J1969" t="s">
        <v>33</v>
      </c>
      <c r="K1969" t="s">
        <v>50</v>
      </c>
      <c r="L1969">
        <v>9</v>
      </c>
      <c r="M1969">
        <v>4</v>
      </c>
      <c r="N1969" t="s">
        <v>72</v>
      </c>
      <c r="O1969" t="s">
        <v>73</v>
      </c>
      <c r="P1969" t="s">
        <v>37</v>
      </c>
      <c r="Q1969">
        <v>30687.45</v>
      </c>
      <c r="R1969">
        <v>2768.78</v>
      </c>
      <c r="S1969">
        <v>4</v>
      </c>
      <c r="T1969" t="s">
        <v>92</v>
      </c>
      <c r="U1969" t="s">
        <v>65</v>
      </c>
      <c r="V1969" t="s">
        <v>40</v>
      </c>
      <c r="W1969" t="s">
        <v>41</v>
      </c>
      <c r="X1969" t="s">
        <v>57</v>
      </c>
      <c r="Y1969" t="s">
        <v>113</v>
      </c>
      <c r="Z1969" t="s">
        <v>94</v>
      </c>
      <c r="AA1969" s="9">
        <f>Table1[[#This Row],[Date]]</f>
        <v>46894</v>
      </c>
    </row>
    <row r="1970" spans="1:27" x14ac:dyDescent="0.25">
      <c r="A1970" t="s">
        <v>4023</v>
      </c>
      <c r="B1970" s="1">
        <v>46895</v>
      </c>
      <c r="C1970" t="s">
        <v>59</v>
      </c>
      <c r="D1970" t="s">
        <v>4024</v>
      </c>
      <c r="E1970" t="s">
        <v>47</v>
      </c>
      <c r="F1970">
        <v>62</v>
      </c>
      <c r="G1970" t="s">
        <v>30</v>
      </c>
      <c r="H1970" t="s">
        <v>48</v>
      </c>
      <c r="I1970" t="s">
        <v>49</v>
      </c>
      <c r="J1970" t="s">
        <v>33</v>
      </c>
      <c r="K1970" t="s">
        <v>50</v>
      </c>
      <c r="L1970">
        <v>4</v>
      </c>
      <c r="M1970">
        <v>1</v>
      </c>
      <c r="N1970" t="s">
        <v>51</v>
      </c>
      <c r="O1970" t="s">
        <v>36</v>
      </c>
      <c r="P1970" t="s">
        <v>53</v>
      </c>
      <c r="Q1970">
        <v>46014.1</v>
      </c>
      <c r="R1970">
        <v>611.82000000000005</v>
      </c>
      <c r="S1970">
        <v>1.5</v>
      </c>
      <c r="T1970" t="s">
        <v>97</v>
      </c>
      <c r="U1970" t="s">
        <v>39</v>
      </c>
      <c r="V1970" t="s">
        <v>40</v>
      </c>
      <c r="W1970" t="s">
        <v>101</v>
      </c>
      <c r="X1970" t="s">
        <v>42</v>
      </c>
      <c r="Y1970" t="s">
        <v>4089</v>
      </c>
      <c r="Z1970" t="s">
        <v>76</v>
      </c>
      <c r="AA1970" s="9">
        <f>Table1[[#This Row],[Date]]</f>
        <v>46895</v>
      </c>
    </row>
    <row r="1971" spans="1:27" x14ac:dyDescent="0.25">
      <c r="A1971" t="s">
        <v>4025</v>
      </c>
      <c r="B1971" s="1">
        <v>46896</v>
      </c>
      <c r="C1971" t="s">
        <v>59</v>
      </c>
      <c r="D1971" t="s">
        <v>4026</v>
      </c>
      <c r="E1971" t="s">
        <v>47</v>
      </c>
      <c r="F1971">
        <v>33</v>
      </c>
      <c r="G1971" t="s">
        <v>70</v>
      </c>
      <c r="H1971" t="s">
        <v>4087</v>
      </c>
      <c r="I1971" t="s">
        <v>32</v>
      </c>
      <c r="J1971" t="s">
        <v>33</v>
      </c>
      <c r="K1971" t="s">
        <v>71</v>
      </c>
      <c r="L1971">
        <v>11</v>
      </c>
      <c r="M1971">
        <v>2</v>
      </c>
      <c r="N1971" t="s">
        <v>35</v>
      </c>
      <c r="O1971" t="s">
        <v>73</v>
      </c>
      <c r="P1971" t="s">
        <v>53</v>
      </c>
      <c r="Q1971">
        <v>45218.82</v>
      </c>
      <c r="R1971">
        <v>4010.58</v>
      </c>
      <c r="S1971">
        <v>3.5</v>
      </c>
      <c r="T1971" t="s">
        <v>97</v>
      </c>
      <c r="U1971" t="s">
        <v>65</v>
      </c>
      <c r="V1971" t="s">
        <v>83</v>
      </c>
      <c r="W1971" t="s">
        <v>56</v>
      </c>
      <c r="X1971" t="s">
        <v>57</v>
      </c>
      <c r="Y1971" t="s">
        <v>75</v>
      </c>
      <c r="Z1971" t="s">
        <v>84</v>
      </c>
      <c r="AA1971" s="9">
        <f>Table1[[#This Row],[Date]]</f>
        <v>46896</v>
      </c>
    </row>
    <row r="1972" spans="1:27" x14ac:dyDescent="0.25">
      <c r="A1972" t="s">
        <v>4027</v>
      </c>
      <c r="B1972" s="1">
        <v>46897</v>
      </c>
      <c r="C1972" t="s">
        <v>59</v>
      </c>
      <c r="D1972" t="s">
        <v>4028</v>
      </c>
      <c r="E1972" t="s">
        <v>91</v>
      </c>
      <c r="F1972">
        <v>25</v>
      </c>
      <c r="G1972" t="s">
        <v>70</v>
      </c>
      <c r="H1972" t="s">
        <v>4088</v>
      </c>
      <c r="I1972" t="s">
        <v>49</v>
      </c>
      <c r="J1972" t="s">
        <v>33</v>
      </c>
      <c r="K1972" t="s">
        <v>118</v>
      </c>
      <c r="L1972">
        <v>7</v>
      </c>
      <c r="M1972">
        <v>1</v>
      </c>
      <c r="N1972" t="s">
        <v>35</v>
      </c>
      <c r="O1972" t="s">
        <v>52</v>
      </c>
      <c r="P1972" t="s">
        <v>53</v>
      </c>
      <c r="Q1972">
        <v>48636.25</v>
      </c>
      <c r="R1972">
        <v>3920.47</v>
      </c>
      <c r="S1972">
        <v>2.2999999999999998</v>
      </c>
      <c r="T1972" t="s">
        <v>64</v>
      </c>
      <c r="U1972" t="s">
        <v>39</v>
      </c>
      <c r="V1972" t="s">
        <v>55</v>
      </c>
      <c r="W1972" t="s">
        <v>101</v>
      </c>
      <c r="X1972" t="s">
        <v>57</v>
      </c>
      <c r="Y1972" t="s">
        <v>43</v>
      </c>
      <c r="Z1972" t="s">
        <v>4089</v>
      </c>
      <c r="AA1972" s="9">
        <f>Table1[[#This Row],[Date]]</f>
        <v>46897</v>
      </c>
    </row>
    <row r="1973" spans="1:27" x14ac:dyDescent="0.25">
      <c r="A1973" t="s">
        <v>4029</v>
      </c>
      <c r="B1973" s="1">
        <v>46898</v>
      </c>
      <c r="C1973" t="s">
        <v>59</v>
      </c>
      <c r="D1973" t="s">
        <v>4030</v>
      </c>
      <c r="E1973" t="s">
        <v>69</v>
      </c>
      <c r="F1973">
        <v>64</v>
      </c>
      <c r="G1973" t="s">
        <v>70</v>
      </c>
      <c r="H1973" t="s">
        <v>79</v>
      </c>
      <c r="I1973" t="s">
        <v>49</v>
      </c>
      <c r="J1973" t="s">
        <v>33</v>
      </c>
      <c r="K1973" t="s">
        <v>34</v>
      </c>
      <c r="L1973">
        <v>7</v>
      </c>
      <c r="M1973">
        <v>2</v>
      </c>
      <c r="N1973" t="s">
        <v>35</v>
      </c>
      <c r="O1973" t="s">
        <v>52</v>
      </c>
      <c r="P1973" t="s">
        <v>63</v>
      </c>
      <c r="Q1973">
        <v>34369.120000000003</v>
      </c>
      <c r="R1973">
        <v>107.95</v>
      </c>
      <c r="S1973">
        <v>2.8</v>
      </c>
      <c r="T1973" t="s">
        <v>64</v>
      </c>
      <c r="U1973" t="s">
        <v>93</v>
      </c>
      <c r="V1973" t="s">
        <v>40</v>
      </c>
      <c r="W1973" t="s">
        <v>101</v>
      </c>
      <c r="X1973" t="s">
        <v>57</v>
      </c>
      <c r="Y1973" t="s">
        <v>4089</v>
      </c>
      <c r="Z1973" t="s">
        <v>88</v>
      </c>
      <c r="AA1973" s="9">
        <f>Table1[[#This Row],[Date]]</f>
        <v>46898</v>
      </c>
    </row>
    <row r="1974" spans="1:27" x14ac:dyDescent="0.25">
      <c r="A1974" t="s">
        <v>4031</v>
      </c>
      <c r="B1974" s="1">
        <v>46899</v>
      </c>
      <c r="C1974" t="s">
        <v>27</v>
      </c>
      <c r="D1974" t="s">
        <v>4032</v>
      </c>
      <c r="E1974" t="s">
        <v>91</v>
      </c>
      <c r="F1974">
        <v>34</v>
      </c>
      <c r="G1974" t="s">
        <v>30</v>
      </c>
      <c r="H1974" t="s">
        <v>4087</v>
      </c>
      <c r="I1974" t="s">
        <v>32</v>
      </c>
      <c r="J1974" t="s">
        <v>33</v>
      </c>
      <c r="K1974" t="s">
        <v>71</v>
      </c>
      <c r="L1974">
        <v>14</v>
      </c>
      <c r="M1974">
        <v>3</v>
      </c>
      <c r="N1974" t="s">
        <v>35</v>
      </c>
      <c r="O1974" t="s">
        <v>73</v>
      </c>
      <c r="P1974" t="s">
        <v>63</v>
      </c>
      <c r="Q1974">
        <v>48679.96</v>
      </c>
      <c r="R1974">
        <v>1917.58</v>
      </c>
      <c r="S1974">
        <v>1.9</v>
      </c>
      <c r="T1974" t="s">
        <v>54</v>
      </c>
      <c r="U1974" t="s">
        <v>65</v>
      </c>
      <c r="V1974" t="s">
        <v>40</v>
      </c>
      <c r="W1974" t="s">
        <v>56</v>
      </c>
      <c r="X1974" t="s">
        <v>57</v>
      </c>
      <c r="Y1974" t="s">
        <v>66</v>
      </c>
      <c r="Z1974" t="s">
        <v>84</v>
      </c>
      <c r="AA1974" s="9">
        <f>Table1[[#This Row],[Date]]</f>
        <v>46899</v>
      </c>
    </row>
    <row r="1975" spans="1:27" x14ac:dyDescent="0.25">
      <c r="A1975" t="s">
        <v>4033</v>
      </c>
      <c r="B1975" s="1">
        <v>46900</v>
      </c>
      <c r="C1975" t="s">
        <v>45</v>
      </c>
      <c r="D1975" t="s">
        <v>4034</v>
      </c>
      <c r="E1975" t="s">
        <v>91</v>
      </c>
      <c r="F1975">
        <v>34</v>
      </c>
      <c r="G1975" t="s">
        <v>30</v>
      </c>
      <c r="H1975" t="s">
        <v>48</v>
      </c>
      <c r="I1975" t="s">
        <v>49</v>
      </c>
      <c r="J1975" t="s">
        <v>33</v>
      </c>
      <c r="K1975" t="s">
        <v>50</v>
      </c>
      <c r="L1975">
        <v>10</v>
      </c>
      <c r="M1975">
        <v>5</v>
      </c>
      <c r="N1975" t="s">
        <v>72</v>
      </c>
      <c r="O1975" t="s">
        <v>52</v>
      </c>
      <c r="P1975" t="s">
        <v>53</v>
      </c>
      <c r="Q1975">
        <v>42126.47</v>
      </c>
      <c r="R1975">
        <v>343.85</v>
      </c>
      <c r="S1975">
        <v>4.5</v>
      </c>
      <c r="T1975" t="s">
        <v>38</v>
      </c>
      <c r="U1975" t="s">
        <v>39</v>
      </c>
      <c r="V1975" t="s">
        <v>55</v>
      </c>
      <c r="W1975" t="s">
        <v>101</v>
      </c>
      <c r="X1975" t="s">
        <v>42</v>
      </c>
      <c r="Y1975" t="s">
        <v>75</v>
      </c>
      <c r="Z1975" t="s">
        <v>94</v>
      </c>
      <c r="AA1975" s="9">
        <f>Table1[[#This Row],[Date]]</f>
        <v>46900</v>
      </c>
    </row>
    <row r="1976" spans="1:27" x14ac:dyDescent="0.25">
      <c r="A1976" t="s">
        <v>4035</v>
      </c>
      <c r="B1976" s="1">
        <v>46901</v>
      </c>
      <c r="C1976" t="s">
        <v>103</v>
      </c>
      <c r="D1976" t="s">
        <v>4036</v>
      </c>
      <c r="E1976" t="s">
        <v>29</v>
      </c>
      <c r="F1976">
        <v>43</v>
      </c>
      <c r="G1976" t="s">
        <v>62</v>
      </c>
      <c r="H1976" t="s">
        <v>31</v>
      </c>
      <c r="I1976" t="s">
        <v>32</v>
      </c>
      <c r="J1976" t="s">
        <v>33</v>
      </c>
      <c r="K1976" t="s">
        <v>100</v>
      </c>
      <c r="L1976">
        <v>10</v>
      </c>
      <c r="M1976">
        <v>4</v>
      </c>
      <c r="N1976" t="s">
        <v>72</v>
      </c>
      <c r="O1976" t="s">
        <v>81</v>
      </c>
      <c r="P1976" t="s">
        <v>37</v>
      </c>
      <c r="Q1976">
        <v>15729.11</v>
      </c>
      <c r="R1976">
        <v>3960.53</v>
      </c>
      <c r="S1976">
        <v>3.3</v>
      </c>
      <c r="T1976" t="s">
        <v>97</v>
      </c>
      <c r="U1976" t="s">
        <v>39</v>
      </c>
      <c r="V1976" t="s">
        <v>83</v>
      </c>
      <c r="W1976" t="s">
        <v>56</v>
      </c>
      <c r="X1976" t="s">
        <v>42</v>
      </c>
      <c r="Y1976" t="s">
        <v>66</v>
      </c>
      <c r="Z1976" t="s">
        <v>94</v>
      </c>
      <c r="AA1976" s="9">
        <f>Table1[[#This Row],[Date]]</f>
        <v>46901</v>
      </c>
    </row>
    <row r="1977" spans="1:27" x14ac:dyDescent="0.25">
      <c r="A1977" t="s">
        <v>4037</v>
      </c>
      <c r="B1977" s="1">
        <v>46902</v>
      </c>
      <c r="C1977" t="s">
        <v>59</v>
      </c>
      <c r="D1977" t="s">
        <v>4038</v>
      </c>
      <c r="E1977" t="s">
        <v>29</v>
      </c>
      <c r="F1977">
        <v>30</v>
      </c>
      <c r="G1977" t="s">
        <v>30</v>
      </c>
      <c r="H1977" t="s">
        <v>48</v>
      </c>
      <c r="I1977" t="s">
        <v>49</v>
      </c>
      <c r="J1977" t="s">
        <v>33</v>
      </c>
      <c r="K1977" t="s">
        <v>50</v>
      </c>
      <c r="L1977">
        <v>5</v>
      </c>
      <c r="M1977">
        <v>3</v>
      </c>
      <c r="N1977" t="s">
        <v>51</v>
      </c>
      <c r="O1977" t="s">
        <v>36</v>
      </c>
      <c r="P1977" t="s">
        <v>37</v>
      </c>
      <c r="Q1977">
        <v>23089.48</v>
      </c>
      <c r="R1977">
        <v>3686.35</v>
      </c>
      <c r="S1977">
        <v>4.8</v>
      </c>
      <c r="T1977" t="s">
        <v>38</v>
      </c>
      <c r="U1977" t="s">
        <v>93</v>
      </c>
      <c r="V1977" t="s">
        <v>55</v>
      </c>
      <c r="W1977" t="s">
        <v>101</v>
      </c>
      <c r="X1977" t="s">
        <v>42</v>
      </c>
      <c r="Y1977" t="s">
        <v>4089</v>
      </c>
      <c r="Z1977" t="s">
        <v>76</v>
      </c>
      <c r="AA1977" s="9">
        <f>Table1[[#This Row],[Date]]</f>
        <v>46902</v>
      </c>
    </row>
    <row r="1978" spans="1:27" x14ac:dyDescent="0.25">
      <c r="A1978" t="s">
        <v>4039</v>
      </c>
      <c r="B1978" s="1">
        <v>46903</v>
      </c>
      <c r="C1978" t="s">
        <v>27</v>
      </c>
      <c r="D1978" t="s">
        <v>4040</v>
      </c>
      <c r="E1978" t="s">
        <v>91</v>
      </c>
      <c r="F1978">
        <v>34</v>
      </c>
      <c r="G1978" t="s">
        <v>62</v>
      </c>
      <c r="H1978" t="s">
        <v>31</v>
      </c>
      <c r="I1978" t="s">
        <v>32</v>
      </c>
      <c r="J1978" t="s">
        <v>33</v>
      </c>
      <c r="K1978" t="s">
        <v>100</v>
      </c>
      <c r="L1978">
        <v>10</v>
      </c>
      <c r="M1978">
        <v>2</v>
      </c>
      <c r="N1978" t="s">
        <v>35</v>
      </c>
      <c r="O1978" t="s">
        <v>81</v>
      </c>
      <c r="P1978" t="s">
        <v>53</v>
      </c>
      <c r="Q1978">
        <v>14204.44</v>
      </c>
      <c r="R1978">
        <v>4509.9399999999996</v>
      </c>
      <c r="S1978">
        <v>3.3</v>
      </c>
      <c r="T1978" t="s">
        <v>64</v>
      </c>
      <c r="U1978" t="s">
        <v>65</v>
      </c>
      <c r="V1978" t="s">
        <v>83</v>
      </c>
      <c r="W1978" t="s">
        <v>101</v>
      </c>
      <c r="X1978" t="s">
        <v>57</v>
      </c>
      <c r="Y1978" t="s">
        <v>4089</v>
      </c>
      <c r="Z1978" t="s">
        <v>94</v>
      </c>
      <c r="AA1978" s="9">
        <f>Table1[[#This Row],[Date]]</f>
        <v>46903</v>
      </c>
    </row>
    <row r="1979" spans="1:27" x14ac:dyDescent="0.25">
      <c r="A1979" t="s">
        <v>4041</v>
      </c>
      <c r="B1979" s="1">
        <v>46904</v>
      </c>
      <c r="C1979" t="s">
        <v>27</v>
      </c>
      <c r="D1979" t="s">
        <v>4042</v>
      </c>
      <c r="E1979" t="s">
        <v>91</v>
      </c>
      <c r="F1979">
        <v>55</v>
      </c>
      <c r="G1979" t="s">
        <v>62</v>
      </c>
      <c r="H1979" t="s">
        <v>79</v>
      </c>
      <c r="I1979" t="s">
        <v>49</v>
      </c>
      <c r="J1979" t="s">
        <v>33</v>
      </c>
      <c r="K1979" t="s">
        <v>34</v>
      </c>
      <c r="L1979">
        <v>14</v>
      </c>
      <c r="M1979">
        <v>1</v>
      </c>
      <c r="N1979" t="s">
        <v>72</v>
      </c>
      <c r="O1979" t="s">
        <v>81</v>
      </c>
      <c r="P1979" t="s">
        <v>82</v>
      </c>
      <c r="Q1979">
        <v>3197.27</v>
      </c>
      <c r="R1979">
        <v>1182.02</v>
      </c>
      <c r="S1979">
        <v>1.5</v>
      </c>
      <c r="T1979" t="s">
        <v>97</v>
      </c>
      <c r="U1979" t="s">
        <v>93</v>
      </c>
      <c r="V1979" t="s">
        <v>83</v>
      </c>
      <c r="W1979" t="s">
        <v>56</v>
      </c>
      <c r="X1979" t="s">
        <v>42</v>
      </c>
      <c r="Y1979" t="s">
        <v>43</v>
      </c>
      <c r="Z1979" t="s">
        <v>76</v>
      </c>
      <c r="AA1979" s="9">
        <f>Table1[[#This Row],[Date]]</f>
        <v>46904</v>
      </c>
    </row>
    <row r="1980" spans="1:27" x14ac:dyDescent="0.25">
      <c r="A1980" t="s">
        <v>4043</v>
      </c>
      <c r="B1980" s="1">
        <v>46905</v>
      </c>
      <c r="C1980" t="s">
        <v>27</v>
      </c>
      <c r="D1980" t="s">
        <v>4044</v>
      </c>
      <c r="E1980" t="s">
        <v>91</v>
      </c>
      <c r="F1980">
        <v>34</v>
      </c>
      <c r="G1980" t="s">
        <v>62</v>
      </c>
      <c r="H1980" t="s">
        <v>31</v>
      </c>
      <c r="I1980" t="s">
        <v>32</v>
      </c>
      <c r="J1980" t="s">
        <v>33</v>
      </c>
      <c r="K1980" t="s">
        <v>100</v>
      </c>
      <c r="L1980">
        <v>7</v>
      </c>
      <c r="M1980">
        <v>4</v>
      </c>
      <c r="N1980" t="s">
        <v>72</v>
      </c>
      <c r="O1980" t="s">
        <v>81</v>
      </c>
      <c r="P1980" t="s">
        <v>63</v>
      </c>
      <c r="Q1980">
        <v>11838.29</v>
      </c>
      <c r="R1980">
        <v>2281.48</v>
      </c>
      <c r="S1980">
        <v>1.7</v>
      </c>
      <c r="T1980" t="s">
        <v>54</v>
      </c>
      <c r="U1980" t="s">
        <v>65</v>
      </c>
      <c r="V1980" t="s">
        <v>40</v>
      </c>
      <c r="W1980" t="s">
        <v>41</v>
      </c>
      <c r="X1980" t="s">
        <v>42</v>
      </c>
      <c r="Y1980" t="s">
        <v>66</v>
      </c>
      <c r="Z1980" t="s">
        <v>4089</v>
      </c>
      <c r="AA1980" s="9">
        <f>Table1[[#This Row],[Date]]</f>
        <v>46905</v>
      </c>
    </row>
    <row r="1981" spans="1:27" x14ac:dyDescent="0.25">
      <c r="A1981" t="s">
        <v>4045</v>
      </c>
      <c r="B1981" s="1">
        <v>46906</v>
      </c>
      <c r="C1981" t="s">
        <v>103</v>
      </c>
      <c r="D1981" t="s">
        <v>4046</v>
      </c>
      <c r="E1981" t="s">
        <v>61</v>
      </c>
      <c r="F1981">
        <v>65</v>
      </c>
      <c r="G1981" t="s">
        <v>62</v>
      </c>
      <c r="H1981" t="s">
        <v>4087</v>
      </c>
      <c r="I1981" t="s">
        <v>32</v>
      </c>
      <c r="J1981" t="s">
        <v>33</v>
      </c>
      <c r="K1981" t="s">
        <v>71</v>
      </c>
      <c r="L1981">
        <v>3</v>
      </c>
      <c r="M1981">
        <v>5</v>
      </c>
      <c r="N1981" t="s">
        <v>72</v>
      </c>
      <c r="O1981" t="s">
        <v>73</v>
      </c>
      <c r="P1981" t="s">
        <v>63</v>
      </c>
      <c r="Q1981">
        <v>3190.85</v>
      </c>
      <c r="R1981">
        <v>922.44</v>
      </c>
      <c r="S1981">
        <v>5</v>
      </c>
      <c r="T1981" t="s">
        <v>38</v>
      </c>
      <c r="U1981" t="s">
        <v>65</v>
      </c>
      <c r="V1981" t="s">
        <v>55</v>
      </c>
      <c r="W1981" t="s">
        <v>56</v>
      </c>
      <c r="X1981" t="s">
        <v>42</v>
      </c>
      <c r="Y1981" t="s">
        <v>75</v>
      </c>
      <c r="Z1981" t="s">
        <v>94</v>
      </c>
      <c r="AA1981" s="9">
        <f>Table1[[#This Row],[Date]]</f>
        <v>46906</v>
      </c>
    </row>
    <row r="1982" spans="1:27" x14ac:dyDescent="0.25">
      <c r="A1982" t="s">
        <v>4047</v>
      </c>
      <c r="B1982" s="1">
        <v>46907</v>
      </c>
      <c r="C1982" t="s">
        <v>59</v>
      </c>
      <c r="D1982" t="s">
        <v>4048</v>
      </c>
      <c r="E1982" t="s">
        <v>29</v>
      </c>
      <c r="F1982">
        <v>31</v>
      </c>
      <c r="G1982" t="s">
        <v>62</v>
      </c>
      <c r="H1982" t="s">
        <v>31</v>
      </c>
      <c r="I1982" t="s">
        <v>32</v>
      </c>
      <c r="J1982" t="s">
        <v>33</v>
      </c>
      <c r="K1982" t="s">
        <v>100</v>
      </c>
      <c r="L1982">
        <v>11</v>
      </c>
      <c r="M1982">
        <v>3</v>
      </c>
      <c r="N1982" t="s">
        <v>72</v>
      </c>
      <c r="O1982" t="s">
        <v>73</v>
      </c>
      <c r="P1982" t="s">
        <v>82</v>
      </c>
      <c r="Q1982">
        <v>36832.410000000003</v>
      </c>
      <c r="R1982">
        <v>1856.17</v>
      </c>
      <c r="S1982">
        <v>3.9</v>
      </c>
      <c r="T1982" t="s">
        <v>92</v>
      </c>
      <c r="U1982" t="s">
        <v>39</v>
      </c>
      <c r="V1982" t="s">
        <v>55</v>
      </c>
      <c r="W1982" t="s">
        <v>41</v>
      </c>
      <c r="X1982" t="s">
        <v>57</v>
      </c>
      <c r="Y1982" t="s">
        <v>43</v>
      </c>
      <c r="Z1982" t="s">
        <v>76</v>
      </c>
      <c r="AA1982" s="9">
        <f>Table1[[#This Row],[Date]]</f>
        <v>46907</v>
      </c>
    </row>
    <row r="1983" spans="1:27" x14ac:dyDescent="0.25">
      <c r="A1983" t="s">
        <v>4049</v>
      </c>
      <c r="B1983" s="1">
        <v>46908</v>
      </c>
      <c r="C1983" t="s">
        <v>45</v>
      </c>
      <c r="D1983" t="s">
        <v>4050</v>
      </c>
      <c r="E1983" t="s">
        <v>91</v>
      </c>
      <c r="F1983">
        <v>62</v>
      </c>
      <c r="G1983" t="s">
        <v>70</v>
      </c>
      <c r="H1983" t="s">
        <v>4088</v>
      </c>
      <c r="I1983" t="s">
        <v>49</v>
      </c>
      <c r="J1983" t="s">
        <v>33</v>
      </c>
      <c r="K1983" t="s">
        <v>118</v>
      </c>
      <c r="L1983">
        <v>12</v>
      </c>
      <c r="M1983">
        <v>5</v>
      </c>
      <c r="N1983" t="s">
        <v>35</v>
      </c>
      <c r="O1983" t="s">
        <v>52</v>
      </c>
      <c r="P1983" t="s">
        <v>53</v>
      </c>
      <c r="Q1983">
        <v>23000.11</v>
      </c>
      <c r="R1983">
        <v>2611.2199999999998</v>
      </c>
      <c r="S1983">
        <v>1.2</v>
      </c>
      <c r="T1983" t="s">
        <v>97</v>
      </c>
      <c r="U1983" t="s">
        <v>87</v>
      </c>
      <c r="V1983" t="s">
        <v>40</v>
      </c>
      <c r="W1983" t="s">
        <v>56</v>
      </c>
      <c r="X1983" t="s">
        <v>42</v>
      </c>
      <c r="Y1983" t="s">
        <v>66</v>
      </c>
      <c r="Z1983" t="s">
        <v>94</v>
      </c>
      <c r="AA1983" s="9">
        <f>Table1[[#This Row],[Date]]</f>
        <v>46908</v>
      </c>
    </row>
    <row r="1984" spans="1:27" x14ac:dyDescent="0.25">
      <c r="A1984" t="s">
        <v>4051</v>
      </c>
      <c r="B1984" s="1">
        <v>46909</v>
      </c>
      <c r="C1984" t="s">
        <v>45</v>
      </c>
      <c r="D1984" t="s">
        <v>4052</v>
      </c>
      <c r="E1984" t="s">
        <v>47</v>
      </c>
      <c r="F1984">
        <v>23</v>
      </c>
      <c r="G1984" t="s">
        <v>30</v>
      </c>
      <c r="H1984" t="s">
        <v>4087</v>
      </c>
      <c r="I1984" t="s">
        <v>32</v>
      </c>
      <c r="J1984" t="s">
        <v>33</v>
      </c>
      <c r="K1984" t="s">
        <v>71</v>
      </c>
      <c r="L1984">
        <v>7</v>
      </c>
      <c r="M1984">
        <v>2</v>
      </c>
      <c r="N1984" t="s">
        <v>35</v>
      </c>
      <c r="O1984" t="s">
        <v>73</v>
      </c>
      <c r="P1984" t="s">
        <v>37</v>
      </c>
      <c r="Q1984">
        <v>17691.009999999998</v>
      </c>
      <c r="R1984">
        <v>266.64999999999998</v>
      </c>
      <c r="S1984">
        <v>3.8</v>
      </c>
      <c r="T1984" t="s">
        <v>92</v>
      </c>
      <c r="U1984" t="s">
        <v>65</v>
      </c>
      <c r="V1984" t="s">
        <v>74</v>
      </c>
      <c r="W1984" t="s">
        <v>56</v>
      </c>
      <c r="X1984" t="s">
        <v>57</v>
      </c>
      <c r="Y1984" t="s">
        <v>4089</v>
      </c>
      <c r="Z1984" t="s">
        <v>76</v>
      </c>
      <c r="AA1984" s="9">
        <f>Table1[[#This Row],[Date]]</f>
        <v>46909</v>
      </c>
    </row>
    <row r="1985" spans="1:27" x14ac:dyDescent="0.25">
      <c r="A1985" t="s">
        <v>4053</v>
      </c>
      <c r="B1985" s="1">
        <v>46910</v>
      </c>
      <c r="C1985" t="s">
        <v>27</v>
      </c>
      <c r="D1985" t="s">
        <v>4054</v>
      </c>
      <c r="E1985" t="s">
        <v>47</v>
      </c>
      <c r="F1985">
        <v>52</v>
      </c>
      <c r="G1985" t="s">
        <v>70</v>
      </c>
      <c r="H1985" t="s">
        <v>79</v>
      </c>
      <c r="I1985" t="s">
        <v>49</v>
      </c>
      <c r="J1985" t="s">
        <v>33</v>
      </c>
      <c r="K1985" t="s">
        <v>34</v>
      </c>
      <c r="L1985">
        <v>3</v>
      </c>
      <c r="M1985">
        <v>5</v>
      </c>
      <c r="N1985" t="s">
        <v>72</v>
      </c>
      <c r="O1985" t="s">
        <v>52</v>
      </c>
      <c r="P1985" t="s">
        <v>37</v>
      </c>
      <c r="Q1985">
        <v>38800.879999999997</v>
      </c>
      <c r="R1985">
        <v>3574.35</v>
      </c>
      <c r="S1985">
        <v>2.6</v>
      </c>
      <c r="T1985" t="s">
        <v>64</v>
      </c>
      <c r="U1985" t="s">
        <v>65</v>
      </c>
      <c r="V1985" t="s">
        <v>74</v>
      </c>
      <c r="W1985" t="s">
        <v>41</v>
      </c>
      <c r="X1985" t="s">
        <v>57</v>
      </c>
      <c r="Y1985" t="s">
        <v>43</v>
      </c>
      <c r="Z1985" t="s">
        <v>84</v>
      </c>
      <c r="AA1985" s="9">
        <f>Table1[[#This Row],[Date]]</f>
        <v>46910</v>
      </c>
    </row>
    <row r="1986" spans="1:27" x14ac:dyDescent="0.25">
      <c r="A1986" t="s">
        <v>4055</v>
      </c>
      <c r="B1986" s="1">
        <v>46911</v>
      </c>
      <c r="C1986" t="s">
        <v>103</v>
      </c>
      <c r="D1986" t="s">
        <v>4056</v>
      </c>
      <c r="E1986" t="s">
        <v>61</v>
      </c>
      <c r="F1986">
        <v>63</v>
      </c>
      <c r="G1986" t="s">
        <v>62</v>
      </c>
      <c r="H1986" t="s">
        <v>4087</v>
      </c>
      <c r="I1986" t="s">
        <v>32</v>
      </c>
      <c r="J1986" t="s">
        <v>33</v>
      </c>
      <c r="K1986" t="s">
        <v>71</v>
      </c>
      <c r="L1986">
        <v>9</v>
      </c>
      <c r="M1986">
        <v>1</v>
      </c>
      <c r="N1986" t="s">
        <v>80</v>
      </c>
      <c r="O1986" t="s">
        <v>73</v>
      </c>
      <c r="P1986" t="s">
        <v>63</v>
      </c>
      <c r="Q1986">
        <v>42126.879999999997</v>
      </c>
      <c r="R1986">
        <v>2716.47</v>
      </c>
      <c r="S1986">
        <v>2.2000000000000002</v>
      </c>
      <c r="T1986" t="s">
        <v>64</v>
      </c>
      <c r="U1986" t="s">
        <v>93</v>
      </c>
      <c r="V1986" t="s">
        <v>55</v>
      </c>
      <c r="W1986" t="s">
        <v>41</v>
      </c>
      <c r="X1986" t="s">
        <v>57</v>
      </c>
      <c r="Y1986" t="s">
        <v>4089</v>
      </c>
      <c r="Z1986" t="s">
        <v>76</v>
      </c>
      <c r="AA1986" s="9">
        <f>Table1[[#This Row],[Date]]</f>
        <v>46911</v>
      </c>
    </row>
    <row r="1987" spans="1:27" x14ac:dyDescent="0.25">
      <c r="A1987" t="s">
        <v>4057</v>
      </c>
      <c r="B1987" s="1">
        <v>46912</v>
      </c>
      <c r="C1987" t="s">
        <v>103</v>
      </c>
      <c r="D1987" t="s">
        <v>4058</v>
      </c>
      <c r="E1987" t="s">
        <v>61</v>
      </c>
      <c r="F1987">
        <v>31</v>
      </c>
      <c r="G1987" t="s">
        <v>30</v>
      </c>
      <c r="H1987" t="s">
        <v>4088</v>
      </c>
      <c r="I1987" t="s">
        <v>49</v>
      </c>
      <c r="J1987" t="s">
        <v>33</v>
      </c>
      <c r="K1987" t="s">
        <v>118</v>
      </c>
      <c r="L1987">
        <v>5</v>
      </c>
      <c r="M1987">
        <v>3</v>
      </c>
      <c r="N1987" t="s">
        <v>51</v>
      </c>
      <c r="O1987" t="s">
        <v>52</v>
      </c>
      <c r="P1987" t="s">
        <v>82</v>
      </c>
      <c r="Q1987">
        <v>48839.08</v>
      </c>
      <c r="R1987">
        <v>4144.8</v>
      </c>
      <c r="S1987">
        <v>1.6</v>
      </c>
      <c r="T1987" t="s">
        <v>54</v>
      </c>
      <c r="U1987" t="s">
        <v>65</v>
      </c>
      <c r="V1987" t="s">
        <v>40</v>
      </c>
      <c r="W1987" t="s">
        <v>56</v>
      </c>
      <c r="X1987" t="s">
        <v>57</v>
      </c>
      <c r="Y1987" t="s">
        <v>113</v>
      </c>
      <c r="Z1987" t="s">
        <v>88</v>
      </c>
      <c r="AA1987" s="9">
        <f>Table1[[#This Row],[Date]]</f>
        <v>46912</v>
      </c>
    </row>
    <row r="1988" spans="1:27" x14ac:dyDescent="0.25">
      <c r="A1988" t="s">
        <v>4059</v>
      </c>
      <c r="B1988" s="1">
        <v>46913</v>
      </c>
      <c r="C1988" t="s">
        <v>103</v>
      </c>
      <c r="D1988" t="s">
        <v>4060</v>
      </c>
      <c r="E1988" t="s">
        <v>69</v>
      </c>
      <c r="F1988">
        <v>64</v>
      </c>
      <c r="G1988" t="s">
        <v>70</v>
      </c>
      <c r="H1988" t="s">
        <v>79</v>
      </c>
      <c r="I1988" t="s">
        <v>49</v>
      </c>
      <c r="J1988" t="s">
        <v>33</v>
      </c>
      <c r="K1988" t="s">
        <v>34</v>
      </c>
      <c r="L1988">
        <v>6</v>
      </c>
      <c r="M1988">
        <v>3</v>
      </c>
      <c r="N1988" t="s">
        <v>35</v>
      </c>
      <c r="O1988" t="s">
        <v>36</v>
      </c>
      <c r="P1988" t="s">
        <v>37</v>
      </c>
      <c r="Q1988">
        <v>33174.639999999999</v>
      </c>
      <c r="R1988">
        <v>1358.9</v>
      </c>
      <c r="S1988">
        <v>4.4000000000000004</v>
      </c>
      <c r="T1988" t="s">
        <v>97</v>
      </c>
      <c r="U1988" t="s">
        <v>65</v>
      </c>
      <c r="V1988" t="s">
        <v>83</v>
      </c>
      <c r="W1988" t="s">
        <v>56</v>
      </c>
      <c r="X1988" t="s">
        <v>57</v>
      </c>
      <c r="Y1988" t="s">
        <v>113</v>
      </c>
      <c r="Z1988" t="s">
        <v>4089</v>
      </c>
      <c r="AA1988" s="9">
        <f>Table1[[#This Row],[Date]]</f>
        <v>46913</v>
      </c>
    </row>
    <row r="1989" spans="1:27" x14ac:dyDescent="0.25">
      <c r="A1989" t="s">
        <v>4061</v>
      </c>
      <c r="B1989" s="1">
        <v>46914</v>
      </c>
      <c r="C1989" t="s">
        <v>45</v>
      </c>
      <c r="D1989" t="s">
        <v>4062</v>
      </c>
      <c r="E1989" t="s">
        <v>69</v>
      </c>
      <c r="F1989">
        <v>25</v>
      </c>
      <c r="G1989" t="s">
        <v>70</v>
      </c>
      <c r="H1989" t="s">
        <v>48</v>
      </c>
      <c r="I1989" t="s">
        <v>49</v>
      </c>
      <c r="J1989" t="s">
        <v>33</v>
      </c>
      <c r="K1989" t="s">
        <v>50</v>
      </c>
      <c r="L1989">
        <v>9</v>
      </c>
      <c r="M1989">
        <v>1</v>
      </c>
      <c r="N1989" t="s">
        <v>35</v>
      </c>
      <c r="O1989" t="s">
        <v>52</v>
      </c>
      <c r="P1989" t="s">
        <v>63</v>
      </c>
      <c r="Q1989">
        <v>24691.86</v>
      </c>
      <c r="R1989">
        <v>4516.6099999999997</v>
      </c>
      <c r="S1989">
        <v>1.3</v>
      </c>
      <c r="T1989" t="s">
        <v>54</v>
      </c>
      <c r="U1989" t="s">
        <v>65</v>
      </c>
      <c r="V1989" t="s">
        <v>83</v>
      </c>
      <c r="W1989" t="s">
        <v>56</v>
      </c>
      <c r="X1989" t="s">
        <v>42</v>
      </c>
      <c r="Y1989" t="s">
        <v>43</v>
      </c>
      <c r="Z1989" t="s">
        <v>84</v>
      </c>
      <c r="AA1989" s="9">
        <f>Table1[[#This Row],[Date]]</f>
        <v>46914</v>
      </c>
    </row>
    <row r="1990" spans="1:27" x14ac:dyDescent="0.25">
      <c r="A1990" t="s">
        <v>4063</v>
      </c>
      <c r="B1990" s="1">
        <v>46915</v>
      </c>
      <c r="C1990" t="s">
        <v>27</v>
      </c>
      <c r="D1990" t="s">
        <v>4064</v>
      </c>
      <c r="E1990" t="s">
        <v>69</v>
      </c>
      <c r="F1990">
        <v>32</v>
      </c>
      <c r="G1990" t="s">
        <v>62</v>
      </c>
      <c r="H1990" t="s">
        <v>4088</v>
      </c>
      <c r="I1990" t="s">
        <v>49</v>
      </c>
      <c r="J1990" t="s">
        <v>33</v>
      </c>
      <c r="K1990" t="s">
        <v>118</v>
      </c>
      <c r="L1990">
        <v>12</v>
      </c>
      <c r="M1990">
        <v>5</v>
      </c>
      <c r="N1990" t="s">
        <v>80</v>
      </c>
      <c r="O1990" t="s">
        <v>36</v>
      </c>
      <c r="P1990" t="s">
        <v>37</v>
      </c>
      <c r="Q1990">
        <v>17347.419999999998</v>
      </c>
      <c r="R1990">
        <v>4993.47</v>
      </c>
      <c r="S1990">
        <v>2.2000000000000002</v>
      </c>
      <c r="T1990" t="s">
        <v>64</v>
      </c>
      <c r="U1990" t="s">
        <v>65</v>
      </c>
      <c r="V1990" t="s">
        <v>55</v>
      </c>
      <c r="W1990" t="s">
        <v>41</v>
      </c>
      <c r="X1990" t="s">
        <v>57</v>
      </c>
      <c r="Y1990" t="s">
        <v>43</v>
      </c>
      <c r="Z1990" t="s">
        <v>4089</v>
      </c>
      <c r="AA1990" s="9">
        <f>Table1[[#This Row],[Date]]</f>
        <v>46915</v>
      </c>
    </row>
    <row r="1991" spans="1:27" x14ac:dyDescent="0.25">
      <c r="A1991" t="s">
        <v>4065</v>
      </c>
      <c r="B1991" s="1">
        <v>46916</v>
      </c>
      <c r="C1991" t="s">
        <v>59</v>
      </c>
      <c r="D1991" t="s">
        <v>4066</v>
      </c>
      <c r="E1991" t="s">
        <v>61</v>
      </c>
      <c r="F1991">
        <v>44</v>
      </c>
      <c r="G1991" t="s">
        <v>70</v>
      </c>
      <c r="H1991" t="s">
        <v>79</v>
      </c>
      <c r="I1991" t="s">
        <v>49</v>
      </c>
      <c r="J1991" t="s">
        <v>33</v>
      </c>
      <c r="K1991" t="s">
        <v>34</v>
      </c>
      <c r="L1991">
        <v>9</v>
      </c>
      <c r="M1991">
        <v>1</v>
      </c>
      <c r="N1991" t="s">
        <v>35</v>
      </c>
      <c r="O1991" t="s">
        <v>52</v>
      </c>
      <c r="P1991" t="s">
        <v>37</v>
      </c>
      <c r="Q1991">
        <v>13448.96</v>
      </c>
      <c r="R1991">
        <v>4596.49</v>
      </c>
      <c r="S1991">
        <v>2.2000000000000002</v>
      </c>
      <c r="T1991" t="s">
        <v>64</v>
      </c>
      <c r="U1991" t="s">
        <v>65</v>
      </c>
      <c r="V1991" t="s">
        <v>40</v>
      </c>
      <c r="W1991" t="s">
        <v>56</v>
      </c>
      <c r="X1991" t="s">
        <v>57</v>
      </c>
      <c r="Y1991" t="s">
        <v>66</v>
      </c>
      <c r="Z1991" t="s">
        <v>84</v>
      </c>
      <c r="AA1991" s="9">
        <f>Table1[[#This Row],[Date]]</f>
        <v>46916</v>
      </c>
    </row>
    <row r="1992" spans="1:27" x14ac:dyDescent="0.25">
      <c r="A1992" t="s">
        <v>4067</v>
      </c>
      <c r="B1992" s="1">
        <v>46917</v>
      </c>
      <c r="C1992" t="s">
        <v>45</v>
      </c>
      <c r="D1992" t="s">
        <v>4068</v>
      </c>
      <c r="E1992" t="s">
        <v>61</v>
      </c>
      <c r="F1992">
        <v>30</v>
      </c>
      <c r="G1992" t="s">
        <v>70</v>
      </c>
      <c r="H1992" t="s">
        <v>31</v>
      </c>
      <c r="I1992" t="s">
        <v>32</v>
      </c>
      <c r="J1992" t="s">
        <v>33</v>
      </c>
      <c r="K1992" t="s">
        <v>100</v>
      </c>
      <c r="L1992">
        <v>13</v>
      </c>
      <c r="M1992">
        <v>4</v>
      </c>
      <c r="N1992" t="s">
        <v>80</v>
      </c>
      <c r="O1992" t="s">
        <v>73</v>
      </c>
      <c r="P1992" t="s">
        <v>37</v>
      </c>
      <c r="Q1992">
        <v>13007.52</v>
      </c>
      <c r="R1992">
        <v>3889.46</v>
      </c>
      <c r="S1992">
        <v>1.6</v>
      </c>
      <c r="T1992" t="s">
        <v>54</v>
      </c>
      <c r="U1992" t="s">
        <v>87</v>
      </c>
      <c r="V1992" t="s">
        <v>55</v>
      </c>
      <c r="W1992" t="s">
        <v>41</v>
      </c>
      <c r="X1992" t="s">
        <v>57</v>
      </c>
      <c r="Y1992" t="s">
        <v>75</v>
      </c>
      <c r="Z1992" t="s">
        <v>94</v>
      </c>
      <c r="AA1992" s="9">
        <f>Table1[[#This Row],[Date]]</f>
        <v>46917</v>
      </c>
    </row>
    <row r="1993" spans="1:27" x14ac:dyDescent="0.25">
      <c r="A1993" t="s">
        <v>4069</v>
      </c>
      <c r="B1993" s="1">
        <v>46918</v>
      </c>
      <c r="C1993" t="s">
        <v>27</v>
      </c>
      <c r="D1993" t="s">
        <v>4070</v>
      </c>
      <c r="E1993" t="s">
        <v>61</v>
      </c>
      <c r="F1993">
        <v>66</v>
      </c>
      <c r="G1993" t="s">
        <v>70</v>
      </c>
      <c r="H1993" t="s">
        <v>4087</v>
      </c>
      <c r="I1993" t="s">
        <v>32</v>
      </c>
      <c r="J1993" t="s">
        <v>33</v>
      </c>
      <c r="K1993" t="s">
        <v>71</v>
      </c>
      <c r="L1993">
        <v>13</v>
      </c>
      <c r="M1993">
        <v>1</v>
      </c>
      <c r="N1993" t="s">
        <v>80</v>
      </c>
      <c r="O1993" t="s">
        <v>73</v>
      </c>
      <c r="P1993" t="s">
        <v>63</v>
      </c>
      <c r="Q1993">
        <v>22231.9</v>
      </c>
      <c r="R1993">
        <v>4061.84</v>
      </c>
      <c r="S1993">
        <v>3</v>
      </c>
      <c r="T1993" t="s">
        <v>97</v>
      </c>
      <c r="U1993" t="s">
        <v>39</v>
      </c>
      <c r="V1993" t="s">
        <v>55</v>
      </c>
      <c r="W1993" t="s">
        <v>101</v>
      </c>
      <c r="X1993" t="s">
        <v>42</v>
      </c>
      <c r="Y1993" t="s">
        <v>75</v>
      </c>
      <c r="Z1993" t="s">
        <v>76</v>
      </c>
      <c r="AA1993" s="9">
        <f>Table1[[#This Row],[Date]]</f>
        <v>46918</v>
      </c>
    </row>
    <row r="1994" spans="1:27" x14ac:dyDescent="0.25">
      <c r="A1994" t="s">
        <v>4071</v>
      </c>
      <c r="B1994" s="1">
        <v>46919</v>
      </c>
      <c r="C1994" t="s">
        <v>27</v>
      </c>
      <c r="D1994" t="s">
        <v>4072</v>
      </c>
      <c r="E1994" t="s">
        <v>47</v>
      </c>
      <c r="F1994">
        <v>48</v>
      </c>
      <c r="G1994" t="s">
        <v>70</v>
      </c>
      <c r="H1994" t="s">
        <v>79</v>
      </c>
      <c r="I1994" t="s">
        <v>49</v>
      </c>
      <c r="J1994" t="s">
        <v>33</v>
      </c>
      <c r="K1994" t="s">
        <v>34</v>
      </c>
      <c r="L1994">
        <v>7</v>
      </c>
      <c r="M1994">
        <v>5</v>
      </c>
      <c r="N1994" t="s">
        <v>72</v>
      </c>
      <c r="O1994" t="s">
        <v>36</v>
      </c>
      <c r="P1994" t="s">
        <v>82</v>
      </c>
      <c r="Q1994">
        <v>49613.96</v>
      </c>
      <c r="R1994">
        <v>2868.72</v>
      </c>
      <c r="S1994">
        <v>1</v>
      </c>
      <c r="T1994" t="s">
        <v>54</v>
      </c>
      <c r="U1994" t="s">
        <v>65</v>
      </c>
      <c r="V1994" t="s">
        <v>40</v>
      </c>
      <c r="W1994" t="s">
        <v>41</v>
      </c>
      <c r="X1994" t="s">
        <v>42</v>
      </c>
      <c r="Y1994" t="s">
        <v>113</v>
      </c>
      <c r="Z1994" t="s">
        <v>94</v>
      </c>
      <c r="AA1994" s="9">
        <f>Table1[[#This Row],[Date]]</f>
        <v>46919</v>
      </c>
    </row>
    <row r="1995" spans="1:27" x14ac:dyDescent="0.25">
      <c r="A1995" t="s">
        <v>4073</v>
      </c>
      <c r="B1995" s="1">
        <v>46920</v>
      </c>
      <c r="C1995" t="s">
        <v>59</v>
      </c>
      <c r="D1995" t="s">
        <v>4074</v>
      </c>
      <c r="E1995" t="s">
        <v>61</v>
      </c>
      <c r="F1995">
        <v>52</v>
      </c>
      <c r="G1995" t="s">
        <v>70</v>
      </c>
      <c r="H1995" t="s">
        <v>4087</v>
      </c>
      <c r="I1995" t="s">
        <v>32</v>
      </c>
      <c r="J1995" t="s">
        <v>33</v>
      </c>
      <c r="K1995" t="s">
        <v>71</v>
      </c>
      <c r="L1995">
        <v>5</v>
      </c>
      <c r="M1995">
        <v>1</v>
      </c>
      <c r="N1995" t="s">
        <v>35</v>
      </c>
      <c r="O1995" t="s">
        <v>81</v>
      </c>
      <c r="P1995" t="s">
        <v>53</v>
      </c>
      <c r="Q1995">
        <v>3040.12</v>
      </c>
      <c r="R1995">
        <v>950.77</v>
      </c>
      <c r="S1995">
        <v>2.2000000000000002</v>
      </c>
      <c r="T1995" t="s">
        <v>64</v>
      </c>
      <c r="U1995" t="s">
        <v>93</v>
      </c>
      <c r="V1995" t="s">
        <v>55</v>
      </c>
      <c r="W1995" t="s">
        <v>101</v>
      </c>
      <c r="X1995" t="s">
        <v>42</v>
      </c>
      <c r="Y1995" t="s">
        <v>113</v>
      </c>
      <c r="Z1995" t="s">
        <v>4089</v>
      </c>
      <c r="AA1995" s="9">
        <f>Table1[[#This Row],[Date]]</f>
        <v>46920</v>
      </c>
    </row>
    <row r="1996" spans="1:27" x14ac:dyDescent="0.25">
      <c r="A1996" t="s">
        <v>4075</v>
      </c>
      <c r="B1996" s="1">
        <v>46921</v>
      </c>
      <c r="C1996" t="s">
        <v>59</v>
      </c>
      <c r="D1996" t="s">
        <v>4076</v>
      </c>
      <c r="E1996" t="s">
        <v>47</v>
      </c>
      <c r="F1996">
        <v>23</v>
      </c>
      <c r="G1996" t="s">
        <v>62</v>
      </c>
      <c r="H1996" t="s">
        <v>31</v>
      </c>
      <c r="I1996" t="s">
        <v>32</v>
      </c>
      <c r="J1996" t="s">
        <v>33</v>
      </c>
      <c r="K1996" t="s">
        <v>100</v>
      </c>
      <c r="L1996">
        <v>2</v>
      </c>
      <c r="M1996">
        <v>2</v>
      </c>
      <c r="N1996" t="s">
        <v>51</v>
      </c>
      <c r="O1996" t="s">
        <v>81</v>
      </c>
      <c r="P1996" t="s">
        <v>82</v>
      </c>
      <c r="Q1996">
        <v>12268.68</v>
      </c>
      <c r="R1996">
        <v>3385.2</v>
      </c>
      <c r="S1996">
        <v>4.7</v>
      </c>
      <c r="T1996" t="s">
        <v>38</v>
      </c>
      <c r="U1996" t="s">
        <v>93</v>
      </c>
      <c r="V1996" t="s">
        <v>83</v>
      </c>
      <c r="W1996" t="s">
        <v>56</v>
      </c>
      <c r="X1996" t="s">
        <v>42</v>
      </c>
      <c r="Y1996" t="s">
        <v>113</v>
      </c>
      <c r="Z1996" t="s">
        <v>4089</v>
      </c>
      <c r="AA1996" s="9">
        <f>Table1[[#This Row],[Date]]</f>
        <v>46921</v>
      </c>
    </row>
    <row r="1997" spans="1:27" x14ac:dyDescent="0.25">
      <c r="A1997" t="s">
        <v>4077</v>
      </c>
      <c r="B1997" s="1">
        <v>46922</v>
      </c>
      <c r="C1997" t="s">
        <v>59</v>
      </c>
      <c r="D1997" t="s">
        <v>4078</v>
      </c>
      <c r="E1997" t="s">
        <v>69</v>
      </c>
      <c r="F1997">
        <v>22</v>
      </c>
      <c r="G1997" t="s">
        <v>62</v>
      </c>
      <c r="H1997" t="s">
        <v>79</v>
      </c>
      <c r="I1997" t="s">
        <v>49</v>
      </c>
      <c r="J1997" t="s">
        <v>33</v>
      </c>
      <c r="K1997" t="s">
        <v>34</v>
      </c>
      <c r="L1997">
        <v>13</v>
      </c>
      <c r="M1997">
        <v>1</v>
      </c>
      <c r="N1997" t="s">
        <v>80</v>
      </c>
      <c r="O1997" t="s">
        <v>52</v>
      </c>
      <c r="P1997" t="s">
        <v>37</v>
      </c>
      <c r="Q1997">
        <v>11854.47</v>
      </c>
      <c r="R1997">
        <v>3563.77</v>
      </c>
      <c r="S1997">
        <v>2.2000000000000002</v>
      </c>
      <c r="T1997" t="s">
        <v>97</v>
      </c>
      <c r="U1997" t="s">
        <v>65</v>
      </c>
      <c r="V1997" t="s">
        <v>74</v>
      </c>
      <c r="W1997" t="s">
        <v>56</v>
      </c>
      <c r="X1997" t="s">
        <v>57</v>
      </c>
      <c r="Y1997" t="s">
        <v>4089</v>
      </c>
      <c r="Z1997" t="s">
        <v>84</v>
      </c>
      <c r="AA1997" s="9">
        <f>Table1[[#This Row],[Date]]</f>
        <v>46922</v>
      </c>
    </row>
    <row r="1998" spans="1:27" x14ac:dyDescent="0.25">
      <c r="A1998" t="s">
        <v>4079</v>
      </c>
      <c r="B1998" s="1">
        <v>46923</v>
      </c>
      <c r="C1998" t="s">
        <v>103</v>
      </c>
      <c r="D1998" t="s">
        <v>4080</v>
      </c>
      <c r="E1998" t="s">
        <v>69</v>
      </c>
      <c r="F1998">
        <v>39</v>
      </c>
      <c r="G1998" t="s">
        <v>70</v>
      </c>
      <c r="H1998" t="s">
        <v>48</v>
      </c>
      <c r="I1998" t="s">
        <v>49</v>
      </c>
      <c r="J1998" t="s">
        <v>33</v>
      </c>
      <c r="K1998" t="s">
        <v>50</v>
      </c>
      <c r="L1998">
        <v>8</v>
      </c>
      <c r="M1998">
        <v>1</v>
      </c>
      <c r="N1998" t="s">
        <v>51</v>
      </c>
      <c r="O1998" t="s">
        <v>73</v>
      </c>
      <c r="P1998" t="s">
        <v>82</v>
      </c>
      <c r="Q1998">
        <v>36704.620000000003</v>
      </c>
      <c r="R1998">
        <v>4926.93</v>
      </c>
      <c r="S1998">
        <v>2.4</v>
      </c>
      <c r="T1998" t="s">
        <v>64</v>
      </c>
      <c r="U1998" t="s">
        <v>65</v>
      </c>
      <c r="V1998" t="s">
        <v>83</v>
      </c>
      <c r="W1998" t="s">
        <v>41</v>
      </c>
      <c r="X1998" t="s">
        <v>57</v>
      </c>
      <c r="Y1998" t="s">
        <v>75</v>
      </c>
      <c r="Z1998" t="s">
        <v>4089</v>
      </c>
      <c r="AA1998" s="9">
        <f>Table1[[#This Row],[Date]]</f>
        <v>46923</v>
      </c>
    </row>
    <row r="1999" spans="1:27" x14ac:dyDescent="0.25">
      <c r="A1999" t="s">
        <v>4081</v>
      </c>
      <c r="B1999" s="1">
        <v>46924</v>
      </c>
      <c r="C1999" t="s">
        <v>59</v>
      </c>
      <c r="D1999" t="s">
        <v>4082</v>
      </c>
      <c r="E1999" t="s">
        <v>69</v>
      </c>
      <c r="F1999">
        <v>66</v>
      </c>
      <c r="G1999" t="s">
        <v>62</v>
      </c>
      <c r="H1999" t="s">
        <v>4088</v>
      </c>
      <c r="I1999" t="s">
        <v>49</v>
      </c>
      <c r="J1999" t="s">
        <v>33</v>
      </c>
      <c r="K1999" t="s">
        <v>118</v>
      </c>
      <c r="L1999">
        <v>9</v>
      </c>
      <c r="M1999">
        <v>5</v>
      </c>
      <c r="N1999" t="s">
        <v>72</v>
      </c>
      <c r="O1999" t="s">
        <v>81</v>
      </c>
      <c r="P1999" t="s">
        <v>37</v>
      </c>
      <c r="Q1999">
        <v>19566.78</v>
      </c>
      <c r="R1999">
        <v>2706.51</v>
      </c>
      <c r="S1999">
        <v>2.9</v>
      </c>
      <c r="T1999" t="s">
        <v>64</v>
      </c>
      <c r="U1999" t="s">
        <v>65</v>
      </c>
      <c r="V1999" t="s">
        <v>74</v>
      </c>
      <c r="W1999" t="s">
        <v>101</v>
      </c>
      <c r="X1999" t="s">
        <v>42</v>
      </c>
      <c r="Y1999" t="s">
        <v>43</v>
      </c>
      <c r="Z1999" t="s">
        <v>76</v>
      </c>
      <c r="AA1999" s="9">
        <f>Table1[[#This Row],[Date]]</f>
        <v>46924</v>
      </c>
    </row>
    <row r="2000" spans="1:27" x14ac:dyDescent="0.25">
      <c r="A2000" t="s">
        <v>4083</v>
      </c>
      <c r="B2000" s="1">
        <v>46925</v>
      </c>
      <c r="C2000" t="s">
        <v>27</v>
      </c>
      <c r="D2000" t="s">
        <v>4084</v>
      </c>
      <c r="E2000" t="s">
        <v>91</v>
      </c>
      <c r="F2000">
        <v>40</v>
      </c>
      <c r="G2000" t="s">
        <v>62</v>
      </c>
      <c r="H2000" t="s">
        <v>79</v>
      </c>
      <c r="I2000" t="s">
        <v>49</v>
      </c>
      <c r="J2000" t="s">
        <v>33</v>
      </c>
      <c r="K2000" t="s">
        <v>34</v>
      </c>
      <c r="L2000">
        <v>10</v>
      </c>
      <c r="M2000">
        <v>4</v>
      </c>
      <c r="N2000" t="s">
        <v>35</v>
      </c>
      <c r="O2000" t="s">
        <v>73</v>
      </c>
      <c r="P2000" t="s">
        <v>63</v>
      </c>
      <c r="Q2000">
        <v>24491.26</v>
      </c>
      <c r="R2000">
        <v>1356.85</v>
      </c>
      <c r="S2000">
        <v>3.2</v>
      </c>
      <c r="T2000" t="s">
        <v>97</v>
      </c>
      <c r="U2000" t="s">
        <v>87</v>
      </c>
      <c r="V2000" t="s">
        <v>40</v>
      </c>
      <c r="W2000" t="s">
        <v>56</v>
      </c>
      <c r="X2000" t="s">
        <v>57</v>
      </c>
      <c r="Y2000" t="s">
        <v>113</v>
      </c>
      <c r="Z2000" t="s">
        <v>4089</v>
      </c>
      <c r="AA2000" s="9">
        <f>Table1[[#This Row],[Date]]</f>
        <v>46925</v>
      </c>
    </row>
    <row r="2001" spans="1:27" x14ac:dyDescent="0.25">
      <c r="A2001" t="s">
        <v>4085</v>
      </c>
      <c r="B2001" s="1">
        <v>46926</v>
      </c>
      <c r="C2001" t="s">
        <v>59</v>
      </c>
      <c r="D2001" t="s">
        <v>4086</v>
      </c>
      <c r="E2001" t="s">
        <v>91</v>
      </c>
      <c r="F2001">
        <v>42</v>
      </c>
      <c r="G2001" t="s">
        <v>30</v>
      </c>
      <c r="H2001" t="s">
        <v>31</v>
      </c>
      <c r="I2001" t="s">
        <v>32</v>
      </c>
      <c r="J2001" t="s">
        <v>33</v>
      </c>
      <c r="K2001" t="s">
        <v>100</v>
      </c>
      <c r="L2001">
        <v>3</v>
      </c>
      <c r="M2001">
        <v>4</v>
      </c>
      <c r="N2001" t="s">
        <v>72</v>
      </c>
      <c r="O2001" t="s">
        <v>73</v>
      </c>
      <c r="P2001" t="s">
        <v>63</v>
      </c>
      <c r="Q2001">
        <v>9985.33</v>
      </c>
      <c r="R2001">
        <v>3418.36</v>
      </c>
      <c r="S2001">
        <v>4.2</v>
      </c>
      <c r="T2001" t="s">
        <v>92</v>
      </c>
      <c r="U2001" t="s">
        <v>39</v>
      </c>
      <c r="V2001" t="s">
        <v>55</v>
      </c>
      <c r="W2001" t="s">
        <v>56</v>
      </c>
      <c r="X2001" t="s">
        <v>42</v>
      </c>
      <c r="Y2001" t="s">
        <v>66</v>
      </c>
      <c r="Z2001" t="s">
        <v>94</v>
      </c>
      <c r="AA2001" s="9">
        <f>Table1[[#This Row],[Date]]</f>
        <v>46926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HOME</vt:lpstr>
      <vt:lpstr>INTRO</vt:lpstr>
      <vt:lpstr>KEY PERFORMACE INDICATOR</vt:lpstr>
      <vt:lpstr>CHARTS</vt:lpstr>
      <vt:lpstr>SUMMARY</vt:lpstr>
      <vt:lpstr>PIVOT ANALZYE</vt:lpstr>
      <vt:lpstr>Seasonal_Travel_Hospitality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DEVA.V</dc:creator>
  <cp:lastModifiedBy>s bharathan</cp:lastModifiedBy>
  <cp:lastPrinted>2025-11-19T02:34:37Z</cp:lastPrinted>
  <dcterms:created xsi:type="dcterms:W3CDTF">2025-07-10T11:32:18Z</dcterms:created>
  <dcterms:modified xsi:type="dcterms:W3CDTF">2025-12-25T08:55:01Z</dcterms:modified>
</cp:coreProperties>
</file>