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slicers/slicer4.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Ex2.xml" ContentType="application/vnd.ms-office.chartex+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slicers/slicer5.xml" ContentType="application/vnd.ms-excel.slicer+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Ex3.xml" ContentType="application/vnd.ms-office.chartex+xml"/>
  <Override PartName="/xl/charts/style13.xml" ContentType="application/vnd.ms-office.chartstyle+xml"/>
  <Override PartName="/xl/charts/colors13.xml" ContentType="application/vnd.ms-office.chartcolorstyle+xml"/>
  <Override PartName="/xl/charts/chart11.xml" ContentType="application/vnd.openxmlformats-officedocument.drawingml.chart+xml"/>
  <Override PartName="/xl/charts/style14.xml" ContentType="application/vnd.ms-office.chartstyle+xml"/>
  <Override PartName="/xl/charts/colors14.xml" ContentType="application/vnd.ms-office.chartcolorstyle+xml"/>
  <Override PartName="/xl/charts/chart12.xml" ContentType="application/vnd.openxmlformats-officedocument.drawingml.chart+xml"/>
  <Override PartName="/xl/charts/style15.xml" ContentType="application/vnd.ms-office.chartstyle+xml"/>
  <Override PartName="/xl/charts/colors15.xml" ContentType="application/vnd.ms-office.chartcolorstyle+xml"/>
  <Override PartName="/xl/charts/chartEx4.xml" ContentType="application/vnd.ms-office.chartex+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StarWorld\Desktop\Excel DashBoard Project\"/>
    </mc:Choice>
  </mc:AlternateContent>
  <xr:revisionPtr revIDLastSave="0" documentId="13_ncr:1_{544DBC31-9965-4A68-954B-CA0392B6F12E}" xr6:coauthVersionLast="47" xr6:coauthVersionMax="47" xr10:uidLastSave="{00000000-0000-0000-0000-000000000000}"/>
  <bookViews>
    <workbookView xWindow="-120" yWindow="-120" windowWidth="20730" windowHeight="11160" firstSheet="6" activeTab="9" xr2:uid="{108ABA2B-61FD-4BEC-8F0A-7EA7E4AB8408}"/>
  </bookViews>
  <sheets>
    <sheet name="KPI" sheetId="3" r:id="rId1"/>
    <sheet name="Rating" sheetId="6" r:id="rId2"/>
    <sheet name="Gender" sheetId="7" r:id="rId3"/>
    <sheet name="Education " sheetId="9" r:id="rId4"/>
    <sheet name="Attrition" sheetId="10" r:id="rId5"/>
    <sheet name="dept wise arition" sheetId="11" r:id="rId6"/>
    <sheet name="Attritition by age" sheetId="12" r:id="rId7"/>
    <sheet name="Attrition by marital" sheetId="13" r:id="rId8"/>
    <sheet name="Sheet1" sheetId="1" r:id="rId9"/>
    <sheet name="Dashboard" sheetId="4" r:id="rId10"/>
    <sheet name="Font Style" sheetId="5" r:id="rId11"/>
  </sheets>
  <definedNames>
    <definedName name="_xlchart.v1.0" hidden="1">Attrition!$D$4:$D$12</definedName>
    <definedName name="_xlchart.v1.1" hidden="1">Attrition!$E$3</definedName>
    <definedName name="_xlchart.v1.10" hidden="1">Attrition!$E$3</definedName>
    <definedName name="_xlchart.v1.11" hidden="1">Attrition!$E$4:$E$12</definedName>
    <definedName name="_xlchart.v1.2" hidden="1">Attrition!$E$4:$E$12</definedName>
    <definedName name="_xlchart.v1.9" hidden="1">Attrition!$D$4:$D$12</definedName>
    <definedName name="_xlchart.v2.12" hidden="1">'Attrition by marital'!$E$4:$E$6</definedName>
    <definedName name="_xlchart.v2.13" hidden="1">'Attrition by marital'!$F$3</definedName>
    <definedName name="_xlchart.v2.14" hidden="1">'Attrition by marital'!$F$4:$F$6</definedName>
    <definedName name="_xlchart.v2.3" hidden="1">'Attrition by marital'!$E$4:$E$6</definedName>
    <definedName name="_xlchart.v2.4" hidden="1">'Attrition by marital'!$F$3</definedName>
    <definedName name="_xlchart.v2.5" hidden="1">'Attrition by marital'!$F$4:$F$6</definedName>
    <definedName name="_xlchart.v2.6" hidden="1">'Attrition by marital'!$E$4:$E$6</definedName>
    <definedName name="_xlchart.v2.7" hidden="1">'Attrition by marital'!$F$3</definedName>
    <definedName name="_xlchart.v2.8" hidden="1">'Attrition by marital'!$F$4:$F$6</definedName>
    <definedName name="Slicer_Department">#N/A</definedName>
    <definedName name="Slicer_Education_Field">#N/A</definedName>
    <definedName name="Slicer_Education_Field1">#N/A</definedName>
    <definedName name="Slicer_Education_Field2">#N/A</definedName>
    <definedName name="Slicer_Gender">#N/A</definedName>
    <definedName name="Slicer_Gender1">#N/A</definedName>
    <definedName name="Slicer_Gender2">#N/A</definedName>
  </definedNames>
  <calcPr calcId="191029"/>
  <pivotCaches>
    <pivotCache cacheId="32" r:id="rId12"/>
  </pivotCaches>
  <extLst>
    <ext xmlns:x14="http://schemas.microsoft.com/office/spreadsheetml/2009/9/main" uri="{BBE1A952-AA13-448e-AADC-164F8A28A991}">
      <x14:slicerCaches>
        <x14:slicerCache r:id="rId13"/>
        <x14:slicerCache r:id="rId14"/>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 i="13" l="1"/>
  <c r="E5" i="13"/>
  <c r="E4" i="13"/>
  <c r="D5" i="10"/>
  <c r="D6" i="10"/>
  <c r="D7" i="10"/>
  <c r="D8" i="10"/>
  <c r="D9" i="10"/>
  <c r="D10" i="10"/>
  <c r="D11" i="10"/>
  <c r="D12" i="10"/>
  <c r="D4" i="10"/>
  <c r="F5" i="13"/>
  <c r="F6" i="13"/>
  <c r="F4" i="13"/>
  <c r="E5" i="10"/>
  <c r="E9" i="10"/>
  <c r="E6" i="10"/>
  <c r="E10" i="10"/>
  <c r="E8" i="10"/>
  <c r="E7" i="10"/>
  <c r="E11" i="10"/>
  <c r="E12" i="10"/>
  <c r="E4" i="10"/>
  <c r="B9" i="7"/>
  <c r="B10" i="7"/>
  <c r="C10" i="7" l="1"/>
  <c r="C9" i="7"/>
  <c r="C8" i="3"/>
  <c r="B8" i="3"/>
  <c r="A8" i="3"/>
  <c r="B5" i="6"/>
  <c r="C5" i="6" l="1"/>
  <c r="B6" i="6"/>
  <c r="C6" i="6" s="1"/>
  <c r="E8" i="3"/>
  <c r="D8" i="3"/>
</calcChain>
</file>

<file path=xl/sharedStrings.xml><?xml version="1.0" encoding="utf-8"?>
<sst xmlns="http://schemas.openxmlformats.org/spreadsheetml/2006/main" count="1461" uniqueCount="208">
  <si>
    <t>Business Travel</t>
  </si>
  <si>
    <t>CF_age band</t>
  </si>
  <si>
    <t>CF_attrition label</t>
  </si>
  <si>
    <t>Department</t>
  </si>
  <si>
    <t>Education Field</t>
  </si>
  <si>
    <t>emp no</t>
  </si>
  <si>
    <t>Employee Number</t>
  </si>
  <si>
    <t>Gender</t>
  </si>
  <si>
    <t>Job Role</t>
  </si>
  <si>
    <t>Marital Status</t>
  </si>
  <si>
    <t>Over Time</t>
  </si>
  <si>
    <t>Over18</t>
  </si>
  <si>
    <t>Training Times Last Year</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</si>
  <si>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</si>
  <si>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</si>
  <si>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</si>
  <si>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</si>
  <si>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</si>
  <si>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</si>
  <si>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</si>
  <si>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</si>
  <si>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</si>
  <si>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</si>
  <si>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</si>
  <si>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</si>
  <si>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</si>
  <si>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</si>
  <si>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</si>
  <si>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</si>
  <si>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</si>
  <si>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</si>
  <si>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</si>
  <si>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</si>
  <si>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</si>
  <si>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</si>
  <si>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</si>
  <si>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</si>
  <si>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</si>
  <si>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</si>
  <si>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</si>
  <si>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</si>
  <si>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</si>
  <si>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</si>
  <si>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</si>
  <si>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</si>
  <si>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</si>
  <si>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</si>
  <si>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</si>
  <si>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</si>
  <si>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</si>
  <si>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</si>
  <si>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</si>
  <si>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</si>
  <si>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</si>
  <si>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</si>
  <si>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</si>
  <si>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</si>
  <si>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</si>
  <si>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</si>
  <si>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</si>
  <si>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</si>
  <si>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</si>
  <si>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</si>
  <si>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</si>
  <si>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</si>
  <si>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</si>
  <si>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</si>
  <si>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</si>
  <si>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</si>
  <si>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</si>
  <si>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</si>
  <si>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</si>
  <si>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</si>
  <si>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</si>
  <si>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</si>
  <si>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</si>
  <si>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</si>
  <si>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</si>
  <si>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</si>
  <si>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</si>
  <si>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</si>
  <si>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</si>
  <si>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</si>
  <si>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</si>
  <si>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</si>
  <si>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</si>
  <si>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</si>
  <si>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</si>
  <si>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</si>
  <si>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</si>
  <si>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</si>
  <si>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</si>
  <si>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</si>
  <si>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</si>
  <si>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</si>
  <si>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</si>
  <si>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</si>
  <si>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</si>
  <si>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</si>
  <si>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</si>
  <si>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</si>
  <si>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</si>
  <si>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</si>
  <si>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</si>
  <si>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</si>
  <si>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</si>
  <si>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</si>
  <si>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</si>
  <si>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</si>
  <si>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</si>
  <si>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</si>
  <si>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</si>
  <si>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</si>
  <si>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</si>
  <si>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</si>
  <si>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</si>
  <si>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</si>
  <si>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</si>
  <si>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</si>
  <si>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</si>
  <si>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</si>
  <si>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</si>
  <si>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</si>
  <si>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</si>
  <si>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</si>
  <si>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</si>
  <si>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</si>
  <si>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Count of Employee Number</t>
  </si>
  <si>
    <t>Average of Age</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</si>
  <si>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</si>
  <si>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</si>
  <si>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</si>
  <si>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</si>
  <si>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</si>
  <si>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</si>
  <si>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</si>
  <si>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</si>
  <si>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</si>
  <si>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</si>
  <si>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</si>
  <si>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</si>
  <si>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</si>
  <si>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</si>
  <si>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</si>
  <si>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</si>
  <si>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</si>
  <si>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</si>
  <si>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</si>
  <si>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</si>
  <si>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</si>
  <si>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</si>
  <si>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</si>
  <si>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</si>
  <si>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</si>
  <si>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</si>
  <si>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</si>
  <si>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</si>
  <si>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</si>
  <si>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</si>
  <si>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</si>
  <si>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</si>
  <si>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</si>
  <si>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</si>
  <si>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</si>
  <si>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</si>
  <si>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</si>
  <si>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</si>
  <si>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</si>
  <si>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</si>
  <si>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</si>
  <si>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</si>
  <si>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</si>
  <si>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</si>
  <si>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</si>
  <si>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</si>
  <si>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</si>
  <si>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</si>
  <si>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</si>
  <si>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</si>
  <si>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</si>
  <si>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</si>
  <si>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</si>
  <si>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</si>
  <si>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</si>
  <si>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</si>
  <si>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</si>
  <si>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</si>
  <si>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A</t>
  </si>
  <si>
    <t>Sum of CF_attrition count</t>
  </si>
  <si>
    <t>Total Employee</t>
  </si>
  <si>
    <t>Attrition count</t>
  </si>
  <si>
    <t xml:space="preserve">Average Age </t>
  </si>
  <si>
    <t>Active Employee</t>
  </si>
  <si>
    <t>Attrition Rate</t>
  </si>
  <si>
    <t xml:space="preserve">Heading </t>
  </si>
  <si>
    <t>Calibri</t>
  </si>
  <si>
    <t xml:space="preserve">Heading Font </t>
  </si>
  <si>
    <t xml:space="preserve">Body Font </t>
  </si>
  <si>
    <t>Imprint MT Shadow</t>
  </si>
  <si>
    <t>Average of Job Satisfaction</t>
  </si>
  <si>
    <t>Rating</t>
  </si>
  <si>
    <t>Balance Rating</t>
  </si>
  <si>
    <t>Row Labels</t>
  </si>
  <si>
    <t>Grand Total</t>
  </si>
  <si>
    <t>Count of Employee Count</t>
  </si>
  <si>
    <t>Attrition</t>
  </si>
  <si>
    <t>Count of A</t>
  </si>
  <si>
    <t>Maritail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</si>
</sst>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
  </numFmts>
  <fonts count="7" x14ac:knownFonts="1">
    <font>
      <sz val="11"/>
      <color theme="1"/>
      <name val="Calibri"/>
      <family val="2"/>
      <scheme val="minor"/>
    </font>
    <font>
      <sz val="11"/>
      <color theme="1"/>
      <name val="Calibri"/>
      <family val="2"/>
      <scheme val="minor"/>
    </font>
    <font>
      <sz val="12"/>
      <color theme="1"/>
      <name val="Calibri"/>
      <family val="2"/>
      <scheme val="minor"/>
    </font>
    <font>
      <sz val="18"/>
      <color theme="1"/>
      <name val="Calibri"/>
      <family val="2"/>
      <scheme val="minor"/>
    </font>
    <font>
      <sz val="12"/>
      <color theme="1"/>
      <name val="Imprint MT Shadow"/>
      <family val="5"/>
    </font>
    <font>
      <sz val="11"/>
      <color theme="1"/>
      <name val="Imprint MT Shadow"/>
      <family val="5"/>
    </font>
    <font>
      <b/>
      <sz val="18"/>
      <color theme="1"/>
      <name val="Imprint MT Shadow"/>
      <family val="5"/>
    </font>
  </fonts>
  <fills count="5">
    <fill>
      <patternFill patternType="none"/>
    </fill>
    <fill>
      <patternFill patternType="gray125"/>
    </fill>
    <fill>
      <patternFill patternType="solid">
        <fgColor rgb="FF4472C4"/>
        <bgColor indexed="64"/>
      </patternFill>
    </fill>
    <fill>
      <patternFill patternType="solid">
        <fgColor rgb="FFD9E2F3"/>
        <bgColor indexed="64"/>
      </patternFill>
    </fill>
    <fill>
      <patternFill patternType="solid">
        <fgColor theme="2"/>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thin">
        <color indexed="64"/>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0" fontId="2" fillId="2" borderId="1" xfId="0" applyFont="1" applyFill="1" applyBorder="1" applyAlignment="1">
      <alignment wrapText="1"/>
    </xf>
    <xf numFmtId="0" fontId="2" fillId="3" borderId="1" xfId="0" applyFont="1" applyFill="1" applyBorder="1" applyAlignment="1">
      <alignment wrapText="1"/>
    </xf>
    <xf numFmtId="0" fontId="2" fillId="3" borderId="1" xfId="0" applyFont="1" applyFill="1" applyBorder="1" applyAlignment="1">
      <alignment horizontal="right" wrapText="1"/>
    </xf>
    <xf numFmtId="0" fontId="2" fillId="3" borderId="2" xfId="0" applyFont="1" applyFill="1" applyBorder="1" applyAlignment="1">
      <alignment wrapText="1"/>
    </xf>
    <xf numFmtId="0" fontId="2" fillId="3" borderId="2" xfId="0" applyFont="1" applyFill="1" applyBorder="1" applyAlignment="1">
      <alignment horizontal="right" wrapText="1"/>
    </xf>
    <xf numFmtId="164" fontId="0" fillId="0" borderId="0" xfId="1" applyNumberFormat="1" applyFont="1"/>
    <xf numFmtId="165" fontId="0" fillId="0" borderId="0" xfId="0" applyNumberFormat="1"/>
    <xf numFmtId="1" fontId="0" fillId="0" borderId="0" xfId="0" applyNumberFormat="1"/>
    <xf numFmtId="0" fontId="3" fillId="0" borderId="0" xfId="0" applyFont="1"/>
    <xf numFmtId="0" fontId="4" fillId="0" borderId="0" xfId="0" applyFont="1"/>
    <xf numFmtId="0" fontId="5" fillId="0" borderId="0" xfId="0" applyFont="1"/>
    <xf numFmtId="0" fontId="6" fillId="0" borderId="0" xfId="0" applyFont="1"/>
    <xf numFmtId="0" fontId="0" fillId="4" borderId="0" xfId="0" applyFill="1"/>
    <xf numFmtId="0" fontId="0" fillId="0" borderId="0" xfId="0" pivotButton="1"/>
    <xf numFmtId="0" fontId="0" fillId="0" borderId="0" xfId="0" applyAlignment="1">
      <alignment horizontal="left"/>
    </xf>
    <xf numFmtId="0" fontId="0" fillId="0" borderId="0" xfId="0" applyNumberFormat="1"/>
    <xf numFmtId="10" fontId="0" fillId="0" borderId="0" xfId="0" applyNumberFormat="1"/>
  </cellXfs>
  <cellStyles count="2">
    <cellStyle name="Normal" xfId="0" builtinId="0"/>
    <cellStyle name="Percent" xfId="1" builtinId="5"/>
  </cellStyles>
  <dxfs count="6">
    <dxf>
      <fill>
        <patternFill>
          <bgColor theme="0"/>
        </patternFill>
      </fill>
      <border diagonalUp="0" diagonalDown="0">
        <left/>
        <right/>
        <top/>
        <bottom/>
        <vertical/>
        <horizontal/>
      </border>
    </dxf>
    <dxf>
      <fill>
        <patternFill>
          <bgColor theme="0" tint="-4.9989318521683403E-2"/>
        </patternFill>
      </fill>
    </dxf>
    <dxf>
      <font>
        <b/>
        <i val="0"/>
        <name val="Calibri"/>
        <family val="2"/>
        <scheme val="minor"/>
      </font>
      <fill>
        <gradientFill>
          <stop position="0">
            <color theme="9" tint="-0.49803155613879818"/>
          </stop>
          <stop position="1">
            <color theme="9"/>
          </stop>
        </gradientFill>
      </fill>
    </dxf>
    <dxf>
      <fill>
        <patternFill>
          <bgColor theme="0"/>
        </patternFill>
      </fill>
    </dxf>
    <dxf>
      <fill>
        <patternFill>
          <bgColor theme="9" tint="-0.24994659260841701"/>
        </patternFill>
      </fill>
    </dxf>
    <dxf>
      <numFmt numFmtId="165" formatCode="0.0"/>
    </dxf>
  </dxfs>
  <tableStyles count="12" defaultTableStyle="TableStyleMedium2" defaultPivotStyle="PivotStyleLight16">
    <tableStyle name="slicer" pivot="0" table="0" count="0" xr9:uid="{341AF29E-828A-4CF0-9219-0CC7F1BEF76C}"/>
    <tableStyle name="Slicer Style 1" pivot="0" table="0" count="1" xr9:uid="{518ECCCF-AAAD-4754-9147-DA8CC03EA325}">
      <tableStyleElement type="wholeTable" dxfId="4"/>
    </tableStyle>
    <tableStyle name="Slicer Style 10" pivot="0" table="0" count="1" xr9:uid="{40A29D23-A879-4B70-B0A4-DB2269E2CD74}"/>
    <tableStyle name="Slicer Style 11" pivot="0" table="0" count="1" xr9:uid="{95B8BD88-F6DB-4F1A-9AF3-B9830F0F705B}"/>
    <tableStyle name="Slicer Style 2" pivot="0" table="0" count="0" xr9:uid="{8F704803-46A0-4CDF-847B-001A6E2B4384}"/>
    <tableStyle name="Slicer Style 3" pivot="0" table="0" count="2" xr9:uid="{A9460EAA-580D-4041-A946-EEB1CA8F984D}"/>
    <tableStyle name="Slicer Style 4" pivot="0" table="0" count="1" xr9:uid="{39482EB0-A6EA-4BA2-9BDC-AF6B12F2F2FA}"/>
    <tableStyle name="Slicer Style 5" pivot="0" table="0" count="4" xr9:uid="{2FD743C8-84A8-409E-8EF6-268EFA53D2ED}">
      <tableStyleElement type="wholeTable" dxfId="3"/>
      <tableStyleElement type="headerRow" dxfId="2"/>
    </tableStyle>
    <tableStyle name="Slicer Style 6" pivot="0" table="0" count="4" xr9:uid="{DCE91FF5-529F-4E00-8EC9-C373F97DC1C6}">
      <tableStyleElement type="wholeTable" dxfId="1"/>
    </tableStyle>
    <tableStyle name="Slicer Style 7" pivot="0" table="0" count="1" xr9:uid="{D1B842AE-26C8-4E17-BD89-7FDE9815F3D8}"/>
    <tableStyle name="Slicer Style 8" pivot="0" table="0" count="1" xr9:uid="{84BFF3A4-C633-4EE1-9956-EC04F19B0B24}"/>
    <tableStyle name="Slicer Style 9" pivot="0" table="0" count="4" xr9:uid="{B6912099-080F-40D7-9610-EB4299E2BA83}">
      <tableStyleElement type="wholeTable" dxfId="0"/>
    </tableStyle>
  </tableStyles>
  <colors>
    <mruColors>
      <color rgb="FF9A0000"/>
      <color rgb="FF0099FF"/>
      <color rgb="FF321704"/>
      <color rgb="FF0066FF"/>
      <color rgb="FF100010"/>
      <color rgb="FFFF8B8B"/>
      <color rgb="FF60045C"/>
      <color rgb="FF111111"/>
      <color rgb="FF00FFFF"/>
      <color rgb="FF660066"/>
    </mruColors>
  </colors>
  <extLst>
    <ext xmlns:x14="http://schemas.microsoft.com/office/spreadsheetml/2009/9/main" uri="{46F421CA-312F-682f-3DD2-61675219B42D}">
      <x14:dxfs count="17">
        <dxf>
          <fill>
            <gradientFill>
              <stop position="0">
                <color theme="9"/>
              </stop>
              <stop position="1">
                <color theme="9" tint="0.40000610370189521"/>
              </stop>
            </gradientFill>
          </fill>
        </dxf>
        <dxf>
          <fill>
            <gradientFill>
              <stop position="0">
                <color theme="9" tint="-0.49803155613879818"/>
              </stop>
              <stop position="1">
                <color theme="9" tint="-0.25098422193060094"/>
              </stop>
            </gradientFill>
          </fill>
        </dxf>
        <dxf>
          <fill>
            <gradientFill>
              <stop position="0">
                <color theme="9" tint="0.40000610370189521"/>
              </stop>
              <stop position="1">
                <color theme="9" tint="0.59999389629810485"/>
              </stop>
            </gradientFill>
          </fill>
        </dxf>
        <dxf>
          <font>
            <b/>
            <i val="0"/>
            <color rgb="FF002060"/>
          </font>
        </dxf>
        <dxf>
          <font>
            <b/>
            <i val="0"/>
            <color theme="2"/>
          </font>
          <fill>
            <patternFill>
              <fgColor theme="0"/>
            </patternFill>
          </fill>
        </dxf>
        <dxf>
          <fill>
            <gradientFill>
              <stop position="0">
                <color theme="9" tint="0.40000610370189521"/>
              </stop>
              <stop position="1">
                <color theme="9" tint="0.59999389629810485"/>
              </stop>
            </gradientFill>
          </fill>
        </dxf>
        <dxf>
          <fill>
            <gradientFill>
              <stop position="0">
                <color theme="9"/>
              </stop>
              <stop position="1">
                <color theme="9" tint="0.40000610370189521"/>
              </stop>
            </gradientFill>
          </fill>
        </dxf>
        <dxf>
          <fill>
            <gradientFill>
              <stop position="0">
                <color theme="9" tint="-0.49803155613879818"/>
              </stop>
              <stop position="1">
                <color theme="9" tint="-0.25098422193060094"/>
              </stop>
            </gradientFill>
          </fill>
        </dxf>
        <dxf>
          <font>
            <b/>
            <i/>
            <color theme="0"/>
          </font>
        </dxf>
        <dxf>
          <font>
            <b/>
            <i val="0"/>
            <color theme="0"/>
          </font>
        </dxf>
        <dxf>
          <fill>
            <gradientFill>
              <stop position="0">
                <color theme="2" tint="-0.74901577806939912"/>
              </stop>
              <stop position="1">
                <color theme="2" tint="-0.49803155613879818"/>
              </stop>
            </gradientFill>
          </fill>
        </dxf>
        <dxf>
          <fill>
            <gradientFill>
              <stop position="0">
                <color theme="2" tint="-0.74901577806939912"/>
              </stop>
              <stop position="1">
                <color theme="2" tint="-0.49803155613879818"/>
              </stop>
            </gradientFill>
          </fill>
        </dxf>
        <dxf>
          <font>
            <b/>
            <i val="0"/>
            <name val="Calibri"/>
            <family val="2"/>
            <scheme val="minor"/>
          </font>
          <fill>
            <gradientFill>
              <stop position="0">
                <color theme="9" tint="-0.49803155613879818"/>
              </stop>
              <stop position="1">
                <color theme="9" tint="-0.25098422193060094"/>
              </stop>
            </gradientFill>
          </fill>
        </dxf>
        <dxf>
          <fill>
            <gradientFill>
              <stop position="0">
                <color theme="1"/>
              </stop>
              <stop position="1">
                <color theme="2" tint="-0.49803155613879818"/>
              </stop>
            </gradientFill>
          </fill>
        </dxf>
        <dxf>
          <fill>
            <gradientFill>
              <stop position="0">
                <color theme="2" tint="-0.74901577806939912"/>
              </stop>
              <stop position="1">
                <color theme="2" tint="-0.49803155613879818"/>
              </stop>
            </gradientFill>
          </fill>
        </dxf>
        <dxf>
          <fill>
            <gradientFill degree="90">
              <stop position="0">
                <color rgb="FF00B050"/>
              </stop>
              <stop position="1">
                <color rgb="FF00B050"/>
              </stop>
            </gradientFill>
          </fill>
        </dxf>
        <dxf>
          <fill>
            <gradientFill degree="270">
              <stop position="0">
                <color theme="0"/>
              </stop>
              <stop position="1">
                <color theme="4"/>
              </stop>
            </gradientFill>
          </fill>
        </dxf>
      </x14:dxfs>
    </ext>
    <ext xmlns:x14="http://schemas.microsoft.com/office/spreadsheetml/2009/9/main" uri="{EB79DEF2-80B8-43e5-95BD-54CBDDF9020C}">
      <x14:slicerStyles defaultSlicerStyle="SlicerStyleLight1">
        <x14:slicerStyle name="slicer"/>
        <x14:slicerStyle name="Slicer Style 1"/>
        <x14:slicerStyle name="Slicer Style 10">
          <x14:slicerStyleElements>
            <x14:slicerStyleElement type="selectedItemWithData" dxfId="4"/>
          </x14:slicerStyleElements>
        </x14:slicerStyle>
        <x14:slicerStyle name="Slicer Style 11">
          <x14:slicerStyleElements>
            <x14:slicerStyleElement type="selectedItemWithData" dxfId="3"/>
          </x14:slicerStyleElements>
        </x14:slicerStyle>
        <x14:slicerStyle name="Slicer Style 2"/>
        <x14:slicerStyle name="Slicer Style 3">
          <x14:slicerStyleElements>
            <x14:slicerStyleElement type="selectedItemWithData" dxfId="16"/>
          </x14:slicerStyleElements>
        </x14:slicerStyle>
        <x14:slicerStyle name="Slicer Style 4">
          <x14:slicerStyleElements>
            <x14:slicerStyleElement type="selectedItemWithData" dxfId="15"/>
          </x14:slicerStyleElements>
        </x14:slicerStyle>
        <x14:slicerStyle name="Slicer Style 5">
          <x14:slicerStyleElements>
            <x14:slicerStyleElement type="unselectedItemWithData" dxfId="13"/>
            <x14:slicerStyleElement type="selectedItemWithData" dxfId="14"/>
          </x14:slicerStyleElements>
        </x14:slicerStyle>
        <x14:slicerStyle name="Slicer Style 6">
          <x14:slicerStyleElements>
            <x14:slicerStyleElement type="unselectedItemWithData" dxfId="10"/>
            <x14:slicerStyleElement type="selectedItemWithData" dxfId="12"/>
            <x14:slicerStyleElement type="selectedItemWithNoData" dxfId="11"/>
          </x14:slicerStyleElements>
        </x14:slicerStyle>
        <x14:slicerStyle name="Slicer Style 7">
          <x14:slicerStyleElements>
            <x14:slicerStyleElement type="selectedItemWithData" dxfId="9"/>
          </x14:slicerStyleElements>
        </x14:slicerStyle>
        <x14:slicerStyle name="Slicer Style 8">
          <x14:slicerStyleElements>
            <x14:slicerStyleElement type="selectedItemWithData" dxfId="8"/>
          </x14:slicerStyleElements>
        </x14:slicerStyle>
        <x14:slicerStyle name="Slicer Style 9">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microsoft.com/office/2007/relationships/slicerCache" Target="slicerCaches/slicerCache6.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5.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7.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093587182199239"/>
          <c:y val="3.7577248496336356E-3"/>
          <c:w val="0.71295214551669417"/>
          <c:h val="0.97438414368607507"/>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065-4A7B-B43E-74FD2AEC8E0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065-4A7B-B43E-74FD2AEC8E0C}"/>
              </c:ext>
            </c:extLst>
          </c:dPt>
          <c:val>
            <c:numRef>
              <c:f>Rating!$C$5:$C$6</c:f>
              <c:numCache>
                <c:formatCode>General</c:formatCode>
                <c:ptCount val="2"/>
                <c:pt idx="0">
                  <c:v>0.875</c:v>
                </c:pt>
                <c:pt idx="1">
                  <c:v>0.125</c:v>
                </c:pt>
              </c:numCache>
            </c:numRef>
          </c:val>
          <c:extLst>
            <c:ext xmlns:c16="http://schemas.microsoft.com/office/drawing/2014/chart" uri="{C3380CC4-5D6E-409C-BE32-E72D297353CC}">
              <c16:uniqueId val="{00000000-E060-4CD2-B70D-FF176F65C6D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03849902534114"/>
          <c:y val="4.8550240655054963E-3"/>
          <c:w val="1"/>
          <c:h val="0.82010223460895926"/>
        </c:manualLayout>
      </c:layout>
      <c:doughnutChart>
        <c:varyColors val="1"/>
        <c:ser>
          <c:idx val="0"/>
          <c:order val="0"/>
          <c:dPt>
            <c:idx val="0"/>
            <c:bubble3D val="0"/>
            <c:spPr>
              <a:solidFill>
                <a:schemeClr val="bg2"/>
              </a:solidFill>
              <a:ln w="19050">
                <a:solidFill>
                  <a:schemeClr val="lt1"/>
                </a:solidFill>
              </a:ln>
              <a:effectLst/>
            </c:spPr>
            <c:extLst>
              <c:ext xmlns:c16="http://schemas.microsoft.com/office/drawing/2014/chart" uri="{C3380CC4-5D6E-409C-BE32-E72D297353CC}">
                <c16:uniqueId val="{00000001-5527-4660-B25B-5DABDA623CDD}"/>
              </c:ext>
            </c:extLst>
          </c:dPt>
          <c:dPt>
            <c:idx val="1"/>
            <c:bubble3D val="0"/>
            <c:spPr>
              <a:gradFill>
                <a:gsLst>
                  <a:gs pos="59000">
                    <a:srgbClr val="00B0F0"/>
                  </a:gs>
                  <a:gs pos="72000">
                    <a:srgbClr val="1793D3"/>
                  </a:gs>
                  <a:gs pos="14000">
                    <a:schemeClr val="accent5">
                      <a:lumMod val="75000"/>
                    </a:schemeClr>
                  </a:gs>
                </a:gsLst>
                <a:lin ang="5400000" scaled="1"/>
              </a:gradFill>
              <a:ln w="19050">
                <a:solidFill>
                  <a:schemeClr val="lt1"/>
                </a:solidFill>
              </a:ln>
              <a:effectLst/>
            </c:spPr>
            <c:extLst>
              <c:ext xmlns:c16="http://schemas.microsoft.com/office/drawing/2014/chart" uri="{C3380CC4-5D6E-409C-BE32-E72D297353CC}">
                <c16:uniqueId val="{00000003-5527-4660-B25B-5DABDA623CDD}"/>
              </c:ext>
            </c:extLst>
          </c:dPt>
          <c:val>
            <c:numRef>
              <c:f>Gender!$C$9:$C$10</c:f>
              <c:numCache>
                <c:formatCode>General</c:formatCode>
                <c:ptCount val="2"/>
                <c:pt idx="0">
                  <c:v>0</c:v>
                </c:pt>
                <c:pt idx="1">
                  <c:v>1</c:v>
                </c:pt>
              </c:numCache>
            </c:numRef>
          </c:val>
          <c:extLst>
            <c:ext xmlns:c16="http://schemas.microsoft.com/office/drawing/2014/chart" uri="{C3380CC4-5D6E-409C-BE32-E72D297353CC}">
              <c16:uniqueId val="{00000004-5527-4660-B25B-5DABDA623CDD}"/>
            </c:ext>
          </c:extLst>
        </c:ser>
        <c:dLbls>
          <c:showLegendKey val="0"/>
          <c:showVal val="0"/>
          <c:showCatName val="0"/>
          <c:showSerName val="0"/>
          <c:showPercent val="0"/>
          <c:showBubbleSize val="0"/>
          <c:showLeaderLines val="1"/>
        </c:dLbls>
        <c:firstSliceAng val="0"/>
        <c:holeSize val="66"/>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Management Dashboard.xlsx]dept wise arition!PivotTable9</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w="19050">
            <a:solidFill>
              <a:schemeClr val="lt1"/>
            </a:solidFill>
          </a:ln>
          <a:effectLst/>
        </c:spPr>
      </c:pivotFmt>
      <c:pivotFmt>
        <c:idx val="7"/>
        <c:spPr>
          <a:gradFill>
            <a:gsLst>
              <a:gs pos="0">
                <a:schemeClr val="accent5">
                  <a:lumMod val="75000"/>
                </a:schemeClr>
              </a:gs>
              <a:gs pos="79000">
                <a:schemeClr val="accent5">
                  <a:lumMod val="60000"/>
                  <a:lumOff val="40000"/>
                </a:schemeClr>
              </a:gs>
            </a:gsLst>
            <a:lin ang="0" scaled="0"/>
          </a:gradFill>
          <a:ln w="19050">
            <a:solidFill>
              <a:schemeClr val="lt1"/>
            </a:solidFill>
          </a:ln>
          <a:effectLst/>
        </c:spPr>
        <c:dLbl>
          <c:idx val="0"/>
          <c:layout>
            <c:manualLayout>
              <c:x val="-0.14782731455389678"/>
              <c:y val="-0.1288267264178445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bg2">
              <a:lumMod val="50000"/>
            </a:schemeClr>
          </a:solidFill>
          <a:ln w="19050">
            <a:solidFill>
              <a:srgbClr val="0066FF"/>
            </a:solidFill>
          </a:ln>
          <a:effectLst/>
        </c:spPr>
      </c:pivotFmt>
    </c:pivotFmts>
    <c:plotArea>
      <c:layout/>
      <c:pieChart>
        <c:varyColors val="1"/>
        <c:ser>
          <c:idx val="0"/>
          <c:order val="0"/>
          <c:tx>
            <c:strRef>
              <c:f>'dept wise arition'!$B$3</c:f>
              <c:strCache>
                <c:ptCount val="1"/>
                <c:pt idx="0">
                  <c:v>Total</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1-01BB-4AC9-A5AE-9499C7966510}"/>
              </c:ext>
            </c:extLst>
          </c:dPt>
          <c:dPt>
            <c:idx val="1"/>
            <c:bubble3D val="0"/>
            <c:spPr>
              <a:gradFill>
                <a:gsLst>
                  <a:gs pos="0">
                    <a:schemeClr val="accent5">
                      <a:lumMod val="75000"/>
                    </a:schemeClr>
                  </a:gs>
                  <a:gs pos="79000">
                    <a:schemeClr val="accent5">
                      <a:lumMod val="60000"/>
                      <a:lumOff val="40000"/>
                    </a:schemeClr>
                  </a:gs>
                </a:gsLst>
                <a:lin ang="0" scaled="0"/>
              </a:gradFill>
              <a:ln w="19050">
                <a:solidFill>
                  <a:schemeClr val="lt1"/>
                </a:solidFill>
              </a:ln>
              <a:effectLst/>
            </c:spPr>
            <c:extLst>
              <c:ext xmlns:c16="http://schemas.microsoft.com/office/drawing/2014/chart" uri="{C3380CC4-5D6E-409C-BE32-E72D297353CC}">
                <c16:uniqueId val="{00000003-01BB-4AC9-A5AE-9499C7966510}"/>
              </c:ext>
            </c:extLst>
          </c:dPt>
          <c:dPt>
            <c:idx val="2"/>
            <c:bubble3D val="0"/>
            <c:spPr>
              <a:solidFill>
                <a:schemeClr val="bg2">
                  <a:lumMod val="50000"/>
                </a:schemeClr>
              </a:solidFill>
              <a:ln w="19050">
                <a:solidFill>
                  <a:srgbClr val="0066FF"/>
                </a:solidFill>
              </a:ln>
              <a:effectLst/>
            </c:spPr>
            <c:extLst>
              <c:ext xmlns:c16="http://schemas.microsoft.com/office/drawing/2014/chart" uri="{C3380CC4-5D6E-409C-BE32-E72D297353CC}">
                <c16:uniqueId val="{00000005-01BB-4AC9-A5AE-9499C796651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'dept wise arition'!$A$4:$A$7</c:f>
              <c:strCache>
                <c:ptCount val="3"/>
                <c:pt idx="0">
                  <c:v>HR</c:v>
                </c:pt>
                <c:pt idx="1">
                  <c:v>R&amp;D</c:v>
                </c:pt>
                <c:pt idx="2">
                  <c:v>Sales</c:v>
                </c:pt>
              </c:strCache>
            </c:strRef>
          </c:cat>
          <c:val>
            <c:numRef>
              <c:f>'dept wise arition'!$B$4:$B$7</c:f>
              <c:numCache>
                <c:formatCode>0.00%</c:formatCode>
                <c:ptCount val="3"/>
                <c:pt idx="0">
                  <c:v>5.8823529411764705E-2</c:v>
                </c:pt>
                <c:pt idx="1">
                  <c:v>0.6470588235294118</c:v>
                </c:pt>
                <c:pt idx="2">
                  <c:v>0.29411764705882354</c:v>
                </c:pt>
              </c:numCache>
            </c:numRef>
          </c:val>
          <c:extLst>
            <c:ext xmlns:c16="http://schemas.microsoft.com/office/drawing/2014/chart" uri="{C3380CC4-5D6E-409C-BE32-E72D297353CC}">
              <c16:uniqueId val="{00000006-01BB-4AC9-A5AE-9499C7966510}"/>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8435673148429133"/>
          <c:y val="0.19115843246165082"/>
          <c:w val="0.29870242474163544"/>
          <c:h val="0.5859307377707017"/>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Management Dashboard.xlsx]Attritition by age!PivotTable10</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73000">
                <a:srgbClr val="9A0000"/>
              </a:gs>
              <a:gs pos="0">
                <a:schemeClr val="accent6">
                  <a:lumMod val="50000"/>
                </a:schemeClr>
              </a:gs>
            </a:gsLst>
            <a:lin ang="132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Algerian" panose="04020705040A02060702" pitchFamily="8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'Attritition by age'!$B$3</c:f>
              <c:strCache>
                <c:ptCount val="1"/>
                <c:pt idx="0">
                  <c:v>Total</c:v>
                </c:pt>
              </c:strCache>
            </c:strRef>
          </c:tx>
          <c:spPr>
            <a:gradFill>
              <a:gsLst>
                <a:gs pos="73000">
                  <a:srgbClr val="9A0000"/>
                </a:gs>
                <a:gs pos="0">
                  <a:schemeClr val="accent6">
                    <a:lumMod val="50000"/>
                  </a:schemeClr>
                </a:gs>
              </a:gsLst>
              <a:lin ang="132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Algerian" panose="04020705040A02060702" pitchFamily="82"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'Attritition by age'!$A$4:$A$9</c:f>
              <c:strCache>
                <c:ptCount val="5"/>
                <c:pt idx="0">
                  <c:v>25 - 34</c:v>
                </c:pt>
                <c:pt idx="1">
                  <c:v>35 - 44</c:v>
                </c:pt>
                <c:pt idx="2">
                  <c:v>Under 25</c:v>
                </c:pt>
                <c:pt idx="3">
                  <c:v>45 - 54</c:v>
                </c:pt>
                <c:pt idx="4">
                  <c:v>Over 55</c:v>
                </c:pt>
              </c:strCache>
            </c:strRef>
          </c:cat>
          <c:val>
            <c:numRef>
              <c:f>'Attritition by age'!$B$4:$B$9</c:f>
              <c:numCache>
                <c:formatCode>General</c:formatCode>
                <c:ptCount val="5"/>
                <c:pt idx="0">
                  <c:v>3</c:v>
                </c:pt>
                <c:pt idx="1">
                  <c:v>2</c:v>
                </c:pt>
                <c:pt idx="2">
                  <c:v>1</c:v>
                </c:pt>
                <c:pt idx="3">
                  <c:v>1</c:v>
                </c:pt>
                <c:pt idx="4">
                  <c:v>0</c:v>
                </c:pt>
              </c:numCache>
            </c:numRef>
          </c:val>
          <c:extLst>
            <c:ext xmlns:c16="http://schemas.microsoft.com/office/drawing/2014/chart" uri="{C3380CC4-5D6E-409C-BE32-E72D297353CC}">
              <c16:uniqueId val="{00000000-86D5-4CD5-B192-1CD08C6E4467}"/>
            </c:ext>
          </c:extLst>
        </c:ser>
        <c:dLbls>
          <c:dLblPos val="outEnd"/>
          <c:showLegendKey val="0"/>
          <c:showVal val="1"/>
          <c:showCatName val="0"/>
          <c:showSerName val="0"/>
          <c:showPercent val="0"/>
          <c:showBubbleSize val="0"/>
        </c:dLbls>
        <c:gapWidth val="159"/>
        <c:overlap val="-27"/>
        <c:axId val="376904848"/>
        <c:axId val="375072272"/>
      </c:barChart>
      <c:catAx>
        <c:axId val="376904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9A0000"/>
                </a:solidFill>
                <a:latin typeface="+mn-lt"/>
                <a:ea typeface="+mn-ea"/>
                <a:cs typeface="+mn-cs"/>
              </a:defRPr>
            </a:pPr>
            <a:endParaRPr lang="en-US"/>
          </a:p>
        </c:txPr>
        <c:crossAx val="375072272"/>
        <c:crosses val="autoZero"/>
        <c:auto val="1"/>
        <c:lblAlgn val="ctr"/>
        <c:lblOffset val="100"/>
        <c:noMultiLvlLbl val="0"/>
      </c:catAx>
      <c:valAx>
        <c:axId val="375072272"/>
        <c:scaling>
          <c:orientation val="minMax"/>
        </c:scaling>
        <c:delete val="1"/>
        <c:axPos val="l"/>
        <c:numFmt formatCode="General" sourceLinked="1"/>
        <c:majorTickMark val="none"/>
        <c:minorTickMark val="none"/>
        <c:tickLblPos val="nextTo"/>
        <c:crossAx val="376904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2.0754726194549919E-2"/>
          <c:w val="0.99444444444444446"/>
          <c:h val="0.97924527380545012"/>
        </c:manualLayout>
      </c:layout>
      <c:barChart>
        <c:barDir val="bar"/>
        <c:grouping val="clustered"/>
        <c:varyColors val="0"/>
        <c:ser>
          <c:idx val="0"/>
          <c:order val="0"/>
          <c:spPr>
            <a:solidFill>
              <a:schemeClr val="accent1"/>
            </a:solidFill>
            <a:ln>
              <a:noFill/>
            </a:ln>
            <a:effectLst/>
          </c:spPr>
          <c:invertIfNegative val="0"/>
          <c:val>
            <c:numRef>
              <c:f>Rating!$B$5</c:f>
              <c:numCache>
                <c:formatCode>0.0</c:formatCode>
                <c:ptCount val="1"/>
                <c:pt idx="0">
                  <c:v>3.5</c:v>
                </c:pt>
              </c:numCache>
            </c:numRef>
          </c:val>
          <c:extLst>
            <c:ext xmlns:c16="http://schemas.microsoft.com/office/drawing/2014/chart" uri="{C3380CC4-5D6E-409C-BE32-E72D297353CC}">
              <c16:uniqueId val="{00000000-668E-414F-AC03-7733F9B6CFF5}"/>
            </c:ext>
          </c:extLst>
        </c:ser>
        <c:ser>
          <c:idx val="1"/>
          <c:order val="1"/>
          <c:spPr>
            <a:solidFill>
              <a:schemeClr val="accent2"/>
            </a:solidFill>
            <a:ln>
              <a:noFill/>
            </a:ln>
            <a:effectLst/>
          </c:spPr>
          <c:invertIfNegative val="0"/>
          <c:val>
            <c:numRef>
              <c:f>Rating!$B$6</c:f>
              <c:numCache>
                <c:formatCode>0.0</c:formatCode>
                <c:ptCount val="1"/>
                <c:pt idx="0">
                  <c:v>0.5</c:v>
                </c:pt>
              </c:numCache>
            </c:numRef>
          </c:val>
          <c:extLst>
            <c:ext xmlns:c16="http://schemas.microsoft.com/office/drawing/2014/chart" uri="{C3380CC4-5D6E-409C-BE32-E72D297353CC}">
              <c16:uniqueId val="{00000001-668E-414F-AC03-7733F9B6CFF5}"/>
            </c:ext>
          </c:extLst>
        </c:ser>
        <c:dLbls>
          <c:showLegendKey val="0"/>
          <c:showVal val="0"/>
          <c:showCatName val="0"/>
          <c:showSerName val="0"/>
          <c:showPercent val="0"/>
          <c:showBubbleSize val="0"/>
        </c:dLbls>
        <c:gapWidth val="39"/>
        <c:overlap val="100"/>
        <c:axId val="75264416"/>
        <c:axId val="206055328"/>
      </c:barChart>
      <c:catAx>
        <c:axId val="75264416"/>
        <c:scaling>
          <c:orientation val="minMax"/>
        </c:scaling>
        <c:delete val="1"/>
        <c:axPos val="l"/>
        <c:majorTickMark val="none"/>
        <c:minorTickMark val="none"/>
        <c:tickLblPos val="nextTo"/>
        <c:crossAx val="206055328"/>
        <c:crosses val="autoZero"/>
        <c:auto val="1"/>
        <c:lblAlgn val="ctr"/>
        <c:lblOffset val="100"/>
        <c:noMultiLvlLbl val="0"/>
      </c:catAx>
      <c:valAx>
        <c:axId val="206055328"/>
        <c:scaling>
          <c:orientation val="minMax"/>
        </c:scaling>
        <c:delete val="1"/>
        <c:axPos val="b"/>
        <c:numFmt formatCode="0.0" sourceLinked="1"/>
        <c:majorTickMark val="none"/>
        <c:minorTickMark val="none"/>
        <c:tickLblPos val="nextTo"/>
        <c:crossAx val="75264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26564394171787"/>
          <c:y val="9.0909090909090912E-2"/>
          <c:w val="0.52066059033445211"/>
          <c:h val="0.75732474349797196"/>
        </c:manualLayout>
      </c:layout>
      <c:doughnut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val>
            <c:numRef>
              <c:f>Gender!$C$9:$C$10</c:f>
              <c:numCache>
                <c:formatCode>General</c:formatCode>
                <c:ptCount val="2"/>
                <c:pt idx="0">
                  <c:v>0</c:v>
                </c:pt>
                <c:pt idx="1">
                  <c:v>1</c:v>
                </c:pt>
              </c:numCache>
            </c:numRef>
          </c:val>
          <c:extLst>
            <c:ext xmlns:c16="http://schemas.microsoft.com/office/drawing/2014/chart" uri="{C3380CC4-5D6E-409C-BE32-E72D297353CC}">
              <c16:uniqueId val="{00000000-B322-4657-875E-84343AE5AC3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Management Dashboard.xlsx]Education !PivotTable7</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983253026207546"/>
          <c:y val="7.407407407407407E-2"/>
          <c:w val="0.73716750891213223"/>
          <c:h val="0.8416746864975212"/>
        </c:manualLayout>
      </c:layout>
      <c:barChart>
        <c:barDir val="bar"/>
        <c:grouping val="clustered"/>
        <c:varyColors val="0"/>
        <c:ser>
          <c:idx val="0"/>
          <c:order val="0"/>
          <c:tx>
            <c:strRef>
              <c:f>'Education '!$B$3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 '!$A$4:$A$9</c:f>
              <c:strCache>
                <c:ptCount val="5"/>
                <c:pt idx="0">
                  <c:v>Doctoral Degree</c:v>
                </c:pt>
                <c:pt idx="1">
                  <c:v>High School</c:v>
                </c:pt>
                <c:pt idx="2">
                  <c:v>Master's Degree</c:v>
                </c:pt>
                <c:pt idx="3">
                  <c:v>Associates Degree</c:v>
                </c:pt>
                <c:pt idx="4">
                  <c:v>Bachelor's Degree</c:v>
                </c:pt>
              </c:strCache>
            </c:strRef>
          </c:cat>
          <c:val>
            <c:numRef>
              <c:f>'Education '!$B$4:$B$9</c:f>
              <c:numCache>
                <c:formatCode>General</c:formatCode>
                <c:ptCount val="5"/>
                <c:pt idx="0">
                  <c:v>0</c:v>
                </c:pt>
                <c:pt idx="1">
                  <c:v>2</c:v>
                </c:pt>
                <c:pt idx="2">
                  <c:v>3</c:v>
                </c:pt>
                <c:pt idx="3">
                  <c:v>5</c:v>
                </c:pt>
                <c:pt idx="4">
                  <c:v>7</c:v>
                </c:pt>
              </c:numCache>
            </c:numRef>
          </c:val>
          <c:extLst>
            <c:ext xmlns:c16="http://schemas.microsoft.com/office/drawing/2014/chart" uri="{C3380CC4-5D6E-409C-BE32-E72D297353CC}">
              <c16:uniqueId val="{00000000-D03E-47E2-8A0A-1556DC69F45E}"/>
            </c:ext>
          </c:extLst>
        </c:ser>
        <c:dLbls>
          <c:showLegendKey val="0"/>
          <c:showVal val="0"/>
          <c:showCatName val="0"/>
          <c:showSerName val="0"/>
          <c:showPercent val="0"/>
          <c:showBubbleSize val="0"/>
        </c:dLbls>
        <c:gapWidth val="182"/>
        <c:axId val="364349936"/>
        <c:axId val="368233808"/>
      </c:barChart>
      <c:catAx>
        <c:axId val="36434993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233808"/>
        <c:crosses val="autoZero"/>
        <c:auto val="1"/>
        <c:lblAlgn val="ctr"/>
        <c:lblOffset val="100"/>
        <c:noMultiLvlLbl val="0"/>
      </c:catAx>
      <c:valAx>
        <c:axId val="368233808"/>
        <c:scaling>
          <c:orientation val="minMax"/>
        </c:scaling>
        <c:delete val="1"/>
        <c:axPos val="b"/>
        <c:numFmt formatCode="General" sourceLinked="1"/>
        <c:majorTickMark val="out"/>
        <c:minorTickMark val="none"/>
        <c:tickLblPos val="nextTo"/>
        <c:crossAx val="364349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Management Dashboard.xlsx]dept wise arition!PivotTable9</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'dept wise arition'!$B$3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'dept wise arition'!$A$4:$A$7</c:f>
              <c:strCache>
                <c:ptCount val="3"/>
                <c:pt idx="0">
                  <c:v>HR</c:v>
                </c:pt>
                <c:pt idx="1">
                  <c:v>R&amp;D</c:v>
                </c:pt>
                <c:pt idx="2">
                  <c:v>Sales</c:v>
                </c:pt>
              </c:strCache>
            </c:strRef>
          </c:cat>
          <c:val>
            <c:numRef>
              <c:f>'dept wise arition'!$B$4:$B$7</c:f>
              <c:numCache>
                <c:formatCode>0.00%</c:formatCode>
                <c:ptCount val="3"/>
                <c:pt idx="0">
                  <c:v>5.8823529411764705E-2</c:v>
                </c:pt>
                <c:pt idx="1">
                  <c:v>0.6470588235294118</c:v>
                </c:pt>
                <c:pt idx="2">
                  <c:v>0.29411764705882354</c:v>
                </c:pt>
              </c:numCache>
            </c:numRef>
          </c:val>
          <c:extLst>
            <c:ext xmlns:c16="http://schemas.microsoft.com/office/drawing/2014/chart" uri="{C3380CC4-5D6E-409C-BE32-E72D297353CC}">
              <c16:uniqueId val="{00000000-4A53-4161-8AA1-CFF93309D2E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Management Dashboard.xlsx]Attritition by age!PivotTable10</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'Attritition by age'!$B$3</c:f>
              <c:strCache>
                <c:ptCount val="1"/>
                <c:pt idx="0">
                  <c:v>Total</c:v>
                </c:pt>
              </c:strCache>
            </c:strRef>
          </c:tx>
          <c:spPr>
            <a:solidFill>
              <a:schemeClr val="accent1"/>
            </a:solidFill>
            <a:ln>
              <a:noFill/>
            </a:ln>
            <a:effectLst/>
          </c:spPr>
          <c:invertIfNegative val="0"/>
          <c:cat>
            <c:strRef>
              <c:f>'Attritition by age'!$A$4:$A$9</c:f>
              <c:strCache>
                <c:ptCount val="5"/>
                <c:pt idx="0">
                  <c:v>25 - 34</c:v>
                </c:pt>
                <c:pt idx="1">
                  <c:v>35 - 44</c:v>
                </c:pt>
                <c:pt idx="2">
                  <c:v>Under 25</c:v>
                </c:pt>
                <c:pt idx="3">
                  <c:v>45 - 54</c:v>
                </c:pt>
                <c:pt idx="4">
                  <c:v>Over 55</c:v>
                </c:pt>
              </c:strCache>
            </c:strRef>
          </c:cat>
          <c:val>
            <c:numRef>
              <c:f>'Attritition by age'!$B$4:$B$9</c:f>
              <c:numCache>
                <c:formatCode>General</c:formatCode>
                <c:ptCount val="5"/>
                <c:pt idx="0">
                  <c:v>3</c:v>
                </c:pt>
                <c:pt idx="1">
                  <c:v>2</c:v>
                </c:pt>
                <c:pt idx="2">
                  <c:v>1</c:v>
                </c:pt>
                <c:pt idx="3">
                  <c:v>1</c:v>
                </c:pt>
                <c:pt idx="4">
                  <c:v>0</c:v>
                </c:pt>
              </c:numCache>
            </c:numRef>
          </c:val>
          <c:extLst>
            <c:ext xmlns:c16="http://schemas.microsoft.com/office/drawing/2014/chart" uri="{C3380CC4-5D6E-409C-BE32-E72D297353CC}">
              <c16:uniqueId val="{00000000-2565-45E0-BE1F-5BAD6ACB3F3A}"/>
            </c:ext>
          </c:extLst>
        </c:ser>
        <c:dLbls>
          <c:showLegendKey val="0"/>
          <c:showVal val="0"/>
          <c:showCatName val="0"/>
          <c:showSerName val="0"/>
          <c:showPercent val="0"/>
          <c:showBubbleSize val="0"/>
        </c:dLbls>
        <c:gapWidth val="219"/>
        <c:overlap val="-27"/>
        <c:axId val="376904848"/>
        <c:axId val="375072272"/>
      </c:barChart>
      <c:catAx>
        <c:axId val="376904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072272"/>
        <c:crosses val="autoZero"/>
        <c:auto val="1"/>
        <c:lblAlgn val="ctr"/>
        <c:lblOffset val="100"/>
        <c:noMultiLvlLbl val="0"/>
      </c:catAx>
      <c:valAx>
        <c:axId val="375072272"/>
        <c:scaling>
          <c:orientation val="minMax"/>
        </c:scaling>
        <c:delete val="1"/>
        <c:axPos val="l"/>
        <c:numFmt formatCode="General" sourceLinked="1"/>
        <c:majorTickMark val="none"/>
        <c:minorTickMark val="none"/>
        <c:tickLblPos val="nextTo"/>
        <c:crossAx val="376904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979675501888911"/>
          <c:y val="1.9058209523442355E-2"/>
          <c:w val="0.63156831925974277"/>
          <c:h val="0.98094179047655761"/>
        </c:manualLayout>
      </c:layout>
      <c:doughnutChart>
        <c:varyColors val="1"/>
        <c:ser>
          <c:idx val="0"/>
          <c:order val="0"/>
          <c:explosion val="1"/>
          <c:dPt>
            <c:idx val="0"/>
            <c:bubble3D val="0"/>
            <c:spPr>
              <a:gradFill>
                <a:gsLst>
                  <a:gs pos="80000">
                    <a:srgbClr val="FF0000"/>
                  </a:gs>
                  <a:gs pos="40500">
                    <a:srgbClr val="90AA5B"/>
                  </a:gs>
                  <a:gs pos="37000">
                    <a:srgbClr val="A8A942"/>
                  </a:gs>
                  <a:gs pos="30000">
                    <a:srgbClr val="D7A710"/>
                  </a:gs>
                  <a:gs pos="10000">
                    <a:schemeClr val="tx2">
                      <a:lumMod val="75000"/>
                    </a:schemeClr>
                  </a:gs>
                  <a:gs pos="9000">
                    <a:srgbClr val="41ADAC"/>
                  </a:gs>
                  <a:gs pos="44000">
                    <a:srgbClr val="78AB73"/>
                  </a:gs>
                  <a:gs pos="62000">
                    <a:srgbClr val="52AC9A"/>
                  </a:gs>
                  <a:gs pos="41000">
                    <a:srgbClr val="FFC000"/>
                  </a:gs>
                </a:gsLst>
                <a:lin ang="5400000" scaled="1"/>
              </a:gradFill>
              <a:ln w="19050">
                <a:solidFill>
                  <a:schemeClr val="lt1"/>
                </a:solidFill>
              </a:ln>
              <a:effectLst/>
            </c:spPr>
            <c:extLst>
              <c:ext xmlns:c16="http://schemas.microsoft.com/office/drawing/2014/chart" uri="{C3380CC4-5D6E-409C-BE32-E72D297353CC}">
                <c16:uniqueId val="{00000001-9769-416E-863A-4791A5C3C74E}"/>
              </c:ext>
            </c:extLst>
          </c:dPt>
          <c:dPt>
            <c:idx val="1"/>
            <c:bubble3D val="0"/>
            <c:spPr>
              <a:solidFill>
                <a:srgbClr val="FFFFFF"/>
              </a:solidFill>
              <a:ln w="19050">
                <a:noFill/>
              </a:ln>
              <a:effectLst/>
            </c:spPr>
            <c:extLst>
              <c:ext xmlns:c16="http://schemas.microsoft.com/office/drawing/2014/chart" uri="{C3380CC4-5D6E-409C-BE32-E72D297353CC}">
                <c16:uniqueId val="{00000003-9769-416E-863A-4791A5C3C74E}"/>
              </c:ext>
            </c:extLst>
          </c:dPt>
          <c:val>
            <c:numRef>
              <c:f>Rating!$C$5:$C$6</c:f>
              <c:numCache>
                <c:formatCode>General</c:formatCode>
                <c:ptCount val="2"/>
                <c:pt idx="0">
                  <c:v>0.875</c:v>
                </c:pt>
                <c:pt idx="1">
                  <c:v>0.125</c:v>
                </c:pt>
              </c:numCache>
            </c:numRef>
          </c:val>
          <c:extLst>
            <c:ext xmlns:c16="http://schemas.microsoft.com/office/drawing/2014/chart" uri="{C3380CC4-5D6E-409C-BE32-E72D297353CC}">
              <c16:uniqueId val="{00000004-9769-416E-863A-4791A5C3C74E}"/>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002534165987872E-2"/>
          <c:y val="4.629368697333886E-3"/>
          <c:w val="0.92748862642169727"/>
          <c:h val="0.91574876057159527"/>
        </c:manualLayout>
      </c:layout>
      <c:barChart>
        <c:barDir val="bar"/>
        <c:grouping val="clustered"/>
        <c:varyColors val="0"/>
        <c:ser>
          <c:idx val="0"/>
          <c:order val="0"/>
          <c:spPr>
            <a:solidFill>
              <a:schemeClr val="accent1"/>
            </a:solidFill>
            <a:ln>
              <a:noFill/>
            </a:ln>
            <a:effectLst/>
          </c:spPr>
          <c:invertIfNegative val="0"/>
          <c:dPt>
            <c:idx val="0"/>
            <c:invertIfNegative val="0"/>
            <c:bubble3D val="0"/>
            <c:spPr>
              <a:solidFill>
                <a:srgbClr val="FFFFFF"/>
              </a:solidFill>
              <a:ln>
                <a:noFill/>
              </a:ln>
              <a:effectLst/>
            </c:spPr>
            <c:extLst>
              <c:ext xmlns:c16="http://schemas.microsoft.com/office/drawing/2014/chart" uri="{C3380CC4-5D6E-409C-BE32-E72D297353CC}">
                <c16:uniqueId val="{00000003-782A-4533-BB79-FFCC2777DC0C}"/>
              </c:ext>
            </c:extLst>
          </c:dPt>
          <c:val>
            <c:numRef>
              <c:f>Rating!$B$5</c:f>
              <c:numCache>
                <c:formatCode>0.0</c:formatCode>
                <c:ptCount val="1"/>
                <c:pt idx="0">
                  <c:v>3.5</c:v>
                </c:pt>
              </c:numCache>
            </c:numRef>
          </c:val>
          <c:extLst>
            <c:ext xmlns:c16="http://schemas.microsoft.com/office/drawing/2014/chart" uri="{C3380CC4-5D6E-409C-BE32-E72D297353CC}">
              <c16:uniqueId val="{00000000-782A-4533-BB79-FFCC2777DC0C}"/>
            </c:ext>
          </c:extLst>
        </c:ser>
        <c:ser>
          <c:idx val="1"/>
          <c:order val="1"/>
          <c:spPr>
            <a:solidFill>
              <a:srgbClr val="321704"/>
            </a:solidFill>
            <a:ln>
              <a:noFill/>
            </a:ln>
            <a:effectLst/>
          </c:spPr>
          <c:invertIfNegative val="0"/>
          <c:val>
            <c:numRef>
              <c:f>Rating!$B$6</c:f>
              <c:numCache>
                <c:formatCode>0.0</c:formatCode>
                <c:ptCount val="1"/>
                <c:pt idx="0">
                  <c:v>0.5</c:v>
                </c:pt>
              </c:numCache>
            </c:numRef>
          </c:val>
          <c:extLst>
            <c:ext xmlns:c16="http://schemas.microsoft.com/office/drawing/2014/chart" uri="{C3380CC4-5D6E-409C-BE32-E72D297353CC}">
              <c16:uniqueId val="{00000001-782A-4533-BB79-FFCC2777DC0C}"/>
            </c:ext>
          </c:extLst>
        </c:ser>
        <c:dLbls>
          <c:showLegendKey val="0"/>
          <c:showVal val="0"/>
          <c:showCatName val="0"/>
          <c:showSerName val="0"/>
          <c:showPercent val="0"/>
          <c:showBubbleSize val="0"/>
        </c:dLbls>
        <c:gapWidth val="0"/>
        <c:overlap val="100"/>
        <c:axId val="75261056"/>
        <c:axId val="206041936"/>
      </c:barChart>
      <c:catAx>
        <c:axId val="75261056"/>
        <c:scaling>
          <c:orientation val="minMax"/>
        </c:scaling>
        <c:delete val="1"/>
        <c:axPos val="l"/>
        <c:majorTickMark val="out"/>
        <c:minorTickMark val="none"/>
        <c:tickLblPos val="nextTo"/>
        <c:crossAx val="206041936"/>
        <c:crosses val="autoZero"/>
        <c:auto val="1"/>
        <c:lblAlgn val="ctr"/>
        <c:lblOffset val="100"/>
        <c:noMultiLvlLbl val="0"/>
      </c:catAx>
      <c:valAx>
        <c:axId val="206041936"/>
        <c:scaling>
          <c:orientation val="minMax"/>
        </c:scaling>
        <c:delete val="1"/>
        <c:axPos val="b"/>
        <c:numFmt formatCode="0.0" sourceLinked="1"/>
        <c:majorTickMark val="out"/>
        <c:minorTickMark val="none"/>
        <c:tickLblPos val="nextTo"/>
        <c:crossAx val="75261056"/>
        <c:crosses val="autoZero"/>
        <c:crossBetween val="between"/>
      </c:valAx>
      <c:spPr>
        <a:solidFill>
          <a:srgbClr val="FFFFFF">
            <a:alpha val="1000"/>
          </a:srgbClr>
        </a:solid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4.8550240655054963E-3"/>
          <c:w val="1"/>
          <c:h val="0.82010223460895926"/>
        </c:manualLayout>
      </c:layout>
      <c:doughnutChart>
        <c:varyColors val="1"/>
        <c:ser>
          <c:idx val="0"/>
          <c:order val="0"/>
          <c:spPr>
            <a:effectLst>
              <a:outerShdw blurRad="50800" dist="50800" dir="5400000" algn="ctr" rotWithShape="0">
                <a:srgbClr val="000000">
                  <a:alpha val="98000"/>
                </a:srgbClr>
              </a:outerShdw>
            </a:effectLst>
          </c:spPr>
          <c:dPt>
            <c:idx val="0"/>
            <c:bubble3D val="0"/>
            <c:spPr>
              <a:gradFill flip="none" rotWithShape="1">
                <a:gsLst>
                  <a:gs pos="76000">
                    <a:srgbClr val="60045C"/>
                  </a:gs>
                  <a:gs pos="0">
                    <a:srgbClr val="7030A0"/>
                  </a:gs>
                </a:gsLst>
                <a:lin ang="5400000" scaled="1"/>
                <a:tileRect/>
              </a:gradFill>
              <a:ln w="19050">
                <a:solidFill>
                  <a:schemeClr val="lt1"/>
                </a:solidFill>
              </a:ln>
              <a:effectLst>
                <a:outerShdw blurRad="50800" dist="50800" dir="5400000" algn="ctr" rotWithShape="0">
                  <a:srgbClr val="000000">
                    <a:alpha val="98000"/>
                  </a:srgbClr>
                </a:outerShdw>
              </a:effectLst>
            </c:spPr>
            <c:extLst>
              <c:ext xmlns:c16="http://schemas.microsoft.com/office/drawing/2014/chart" uri="{C3380CC4-5D6E-409C-BE32-E72D297353CC}">
                <c16:uniqueId val="{00000001-A016-4ED6-9785-A0FADED98FB7}"/>
              </c:ext>
            </c:extLst>
          </c:dPt>
          <c:dPt>
            <c:idx val="1"/>
            <c:bubble3D val="0"/>
            <c:spPr>
              <a:solidFill>
                <a:schemeClr val="bg2">
                  <a:lumMod val="90000"/>
                </a:schemeClr>
              </a:solidFill>
              <a:ln w="19050">
                <a:solidFill>
                  <a:schemeClr val="lt1"/>
                </a:solidFill>
              </a:ln>
              <a:effectLst>
                <a:outerShdw blurRad="50800" dist="50800" dir="5400000" algn="ctr" rotWithShape="0">
                  <a:srgbClr val="000000">
                    <a:alpha val="98000"/>
                  </a:srgbClr>
                </a:outerShdw>
              </a:effectLst>
            </c:spPr>
            <c:extLst>
              <c:ext xmlns:c16="http://schemas.microsoft.com/office/drawing/2014/chart" uri="{C3380CC4-5D6E-409C-BE32-E72D297353CC}">
                <c16:uniqueId val="{00000003-A016-4ED6-9785-A0FADED98FB7}"/>
              </c:ext>
            </c:extLst>
          </c:dPt>
          <c:val>
            <c:numRef>
              <c:f>Gender!$C$9:$C$10</c:f>
              <c:numCache>
                <c:formatCode>General</c:formatCode>
                <c:ptCount val="2"/>
                <c:pt idx="0">
                  <c:v>0</c:v>
                </c:pt>
                <c:pt idx="1">
                  <c:v>1</c:v>
                </c:pt>
              </c:numCache>
            </c:numRef>
          </c:val>
          <c:extLst>
            <c:ext xmlns:c16="http://schemas.microsoft.com/office/drawing/2014/chart" uri="{C3380CC4-5D6E-409C-BE32-E72D297353CC}">
              <c16:uniqueId val="{00000004-A016-4ED6-9785-A0FADED98FB7}"/>
            </c:ext>
          </c:extLst>
        </c:ser>
        <c:dLbls>
          <c:showLegendKey val="0"/>
          <c:showVal val="0"/>
          <c:showCatName val="0"/>
          <c:showSerName val="0"/>
          <c:showPercent val="0"/>
          <c:showBubbleSize val="0"/>
          <c:showLeaderLines val="1"/>
        </c:dLbls>
        <c:firstSliceAng val="10"/>
        <c:holeSize val="66"/>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plotArea>
      <cx:plotAreaRegion>
        <cx:series layoutId="treemap" uniqueId="{668000C2-66CB-4B81-8E39-32841D06AF1D}">
          <cx:tx>
            <cx:txData>
              <cx:f>_xlchart.v1.1</cx:f>
              <cx:v>Attrition</cx:v>
            </cx:txData>
          </cx:tx>
          <cx:dataLabels pos="inEnd">
            <cx:visibility seriesName="0" categoryName="1" value="0"/>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47E3DB5A-598C-4A14-B4F5-068DFFA4DB32}">
          <cx:tx>
            <cx:txData>
              <cx:f>_xlchart.v2.4</cx:f>
              <cx:v>Attrition</cx:v>
            </cx:txData>
          </cx:tx>
          <cx:dataLabels>
            <cx:visibility seriesName="0" categoryName="0" value="1"/>
          </cx:dataLabels>
          <cx:dataId val="0"/>
        </cx:series>
      </cx:plotAreaRegion>
      <cx:axis id="1">
        <cx:catScaling gapWidth="0.0599999987"/>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size">
        <cx:f>_xlchart.v1.11</cx:f>
      </cx:numDim>
    </cx:data>
  </cx:chartData>
  <cx:chart>
    <cx:plotArea>
      <cx:plotAreaRegion>
        <cx:series layoutId="treemap" uniqueId="{668000C2-66CB-4B81-8E39-32841D06AF1D}">
          <cx:tx>
            <cx:txData>
              <cx:f>_xlchart.v1.10</cx:f>
              <cx:v>Attrition</cx:v>
            </cx:txData>
          </cx:tx>
          <cx:spPr>
            <a:ln>
              <a:noFill/>
            </a:ln>
          </cx:spPr>
          <cx:dataPt idx="1">
            <cx:spPr>
              <a:solidFill>
                <a:srgbClr val="70AD47">
                  <a:lumMod val="50000"/>
                </a:srgbClr>
              </a:solidFill>
            </cx:spPr>
          </cx:dataPt>
          <cx:dataPt idx="2">
            <cx:spPr>
              <a:solidFill>
                <a:srgbClr val="321704"/>
              </a:solidFill>
            </cx:spPr>
          </cx:dataPt>
          <cx:dataPt idx="5">
            <cx:spPr>
              <a:solidFill>
                <a:srgbClr val="100010"/>
              </a:solidFill>
            </cx:spPr>
          </cx:dataPt>
          <cx:dataPt idx="6">
            <cx:spPr>
              <a:solidFill>
                <a:srgbClr val="0070C0"/>
              </a:solidFill>
            </cx:spPr>
          </cx:dataPt>
          <cx:dataPt idx="7">
            <cx:spPr>
              <a:solidFill>
                <a:srgbClr val="ED7D31">
                  <a:lumMod val="75000"/>
                </a:srgbClr>
              </a:solidFill>
            </cx:spPr>
          </cx:dataPt>
          <cx:dataPt idx="8">
            <cx:spPr>
              <a:solidFill>
                <a:srgbClr val="FFC000"/>
              </a:solidFill>
            </cx:spPr>
          </cx:dataPt>
          <cx:dataLabels pos="inEnd">
            <cx:txPr>
              <a:bodyPr spcFirstLastPara="1" vertOverflow="ellipsis" horzOverflow="overflow" wrap="square" lIns="0" tIns="0" rIns="0" bIns="0" anchor="ctr" anchorCtr="1"/>
              <a:lstStyle/>
              <a:p>
                <a:pPr algn="ctr" rtl="0">
                  <a:defRPr sz="1600"/>
                </a:pPr>
                <a:endParaRPr lang="en-US" sz="1600" b="0" i="0" u="none" strike="noStrike" baseline="0">
                  <a:solidFill>
                    <a:sysClr val="window" lastClr="FFFFFF"/>
                  </a:solidFill>
                  <a:latin typeface="Calibri" panose="020F0502020204030204"/>
                </a:endParaRPr>
              </a:p>
            </cx:txPr>
            <cx:visibility seriesName="0" categoryName="1" value="0"/>
          </cx:dataLabels>
          <cx:dataId val="0"/>
          <cx:layoutPr>
            <cx:parentLabelLayout val="overlapping"/>
          </cx:layoutPr>
        </cx:series>
      </cx:plotAreaRegion>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_xlchart.v2.6</cx:f>
      </cx:strDim>
      <cx:numDim type="val">
        <cx:f>_xlchart.v2.8</cx:f>
      </cx:numDim>
    </cx:data>
  </cx:chartData>
  <cx:chart>
    <cx:plotArea>
      <cx:plotAreaRegion>
        <cx:plotSurface>
          <cx:spPr>
            <a:ln>
              <a:noFill/>
            </a:ln>
          </cx:spPr>
        </cx:plotSurface>
        <cx:series layoutId="funnel" uniqueId="{47E3DB5A-598C-4A14-B4F5-068DFFA4DB32}">
          <cx:tx>
            <cx:txData>
              <cx:f>_xlchart.v2.7</cx:f>
              <cx:v>Attrition</cx:v>
            </cx:txData>
          </cx:tx>
          <cx:spPr>
            <a:gradFill>
              <a:gsLst>
                <a:gs pos="1000">
                  <a:srgbClr val="9A0000"/>
                </a:gs>
                <a:gs pos="91000">
                  <a:schemeClr val="accent6">
                    <a:lumMod val="75000"/>
                  </a:schemeClr>
                </a:gs>
              </a:gsLst>
              <a:lin ang="13200000" scaled="0"/>
            </a:gradFill>
          </cx:spPr>
          <cx:dataLabels>
            <cx:txPr>
              <a:bodyPr spcFirstLastPara="1" vertOverflow="ellipsis" horzOverflow="overflow" wrap="square" lIns="0" tIns="0" rIns="0" bIns="0" anchor="ctr" anchorCtr="1"/>
              <a:lstStyle/>
              <a:p>
                <a:pPr algn="ctr" rtl="0">
                  <a:defRPr sz="2000">
                    <a:solidFill>
                      <a:schemeClr val="bg1"/>
                    </a:solidFill>
                    <a:latin typeface="Algerian" panose="04020705040A02060702" pitchFamily="82" charset="0"/>
                    <a:ea typeface="Algerian" panose="04020705040A02060702" pitchFamily="82" charset="0"/>
                    <a:cs typeface="Algerian" panose="04020705040A02060702" pitchFamily="82" charset="0"/>
                  </a:defRPr>
                </a:pPr>
                <a:endParaRPr lang="en-US" sz="2000" b="0" i="0" u="none" strike="noStrike" baseline="0">
                  <a:solidFill>
                    <a:schemeClr val="bg1"/>
                  </a:solidFill>
                  <a:latin typeface="Algerian" panose="04020705040A02060702" pitchFamily="82" charset="0"/>
                </a:endParaRPr>
              </a:p>
            </cx:txPr>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sz="1800">
                <a:solidFill>
                  <a:srgbClr val="9A0000"/>
                </a:solidFill>
              </a:defRPr>
            </a:pPr>
            <a:endParaRPr lang="en-US" sz="1800" b="0" i="0" u="none" strike="noStrike" baseline="0">
              <a:solidFill>
                <a:srgbClr val="9A0000"/>
              </a:solidFill>
              <a:latin typeface="Calibri" panose="020F0502020204030204"/>
            </a:endParaRPr>
          </a:p>
        </cx:txPr>
      </cx:axis>
    </cx:plotArea>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microsoft.com/office/2014/relationships/chartEx" Target="../charts/chartEx2.xml"/></Relationships>
</file>

<file path=xl/drawings/_rels/drawing9.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image" Target="../media/image9.svg"/><Relationship Id="rId18" Type="http://schemas.openxmlformats.org/officeDocument/2006/relationships/chart" Target="../charts/chart12.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8.png"/><Relationship Id="rId17" Type="http://schemas.openxmlformats.org/officeDocument/2006/relationships/chart" Target="../charts/chart11.xml"/><Relationship Id="rId2" Type="http://schemas.openxmlformats.org/officeDocument/2006/relationships/image" Target="../media/image2.png"/><Relationship Id="rId16" Type="http://schemas.microsoft.com/office/2014/relationships/chartEx" Target="../charts/chartEx3.xml"/><Relationship Id="rId20" Type="http://schemas.openxmlformats.org/officeDocument/2006/relationships/image" Target="../media/image12.emf"/><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10.xml"/><Relationship Id="rId5" Type="http://schemas.openxmlformats.org/officeDocument/2006/relationships/image" Target="../media/image5.png"/><Relationship Id="rId15" Type="http://schemas.openxmlformats.org/officeDocument/2006/relationships/image" Target="../media/image11.svg"/><Relationship Id="rId10" Type="http://schemas.openxmlformats.org/officeDocument/2006/relationships/chart" Target="../charts/chart9.xml"/><Relationship Id="rId19" Type="http://schemas.microsoft.com/office/2014/relationships/chartEx" Target="../charts/chartEx4.xml"/><Relationship Id="rId4" Type="http://schemas.openxmlformats.org/officeDocument/2006/relationships/image" Target="../media/image4.png"/><Relationship Id="rId9" Type="http://schemas.openxmlformats.org/officeDocument/2006/relationships/chart" Target="../charts/chart8.xml"/><Relationship Id="rId14"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6</xdr:col>
      <xdr:colOff>448796</xdr:colOff>
      <xdr:row>0</xdr:row>
      <xdr:rowOff>12327</xdr:rowOff>
    </xdr:from>
    <xdr:to>
      <xdr:col>9</xdr:col>
      <xdr:colOff>462243</xdr:colOff>
      <xdr:row>4</xdr:row>
      <xdr:rowOff>156883</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3663272F-4250-11A9-AEA3-9F3172086BB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452472" y="12327"/>
              <a:ext cx="1828800" cy="9065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257175</xdr:colOff>
      <xdr:row>0</xdr:row>
      <xdr:rowOff>19050</xdr:rowOff>
    </xdr:from>
    <xdr:to>
      <xdr:col>7</xdr:col>
      <xdr:colOff>371475</xdr:colOff>
      <xdr:row>9</xdr:row>
      <xdr:rowOff>47626</xdr:rowOff>
    </xdr:to>
    <xdr:graphicFrame macro="">
      <xdr:nvGraphicFramePr>
        <xdr:cNvPr id="2" name="Chart 1">
          <a:extLst>
            <a:ext uri="{FF2B5EF4-FFF2-40B4-BE49-F238E27FC236}">
              <a16:creationId xmlns:a16="http://schemas.microsoft.com/office/drawing/2014/main" id="{C0BCA301-B078-75AB-30CE-6F180ABBCD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247650</xdr:colOff>
      <xdr:row>0</xdr:row>
      <xdr:rowOff>114300</xdr:rowOff>
    </xdr:from>
    <xdr:to>
      <xdr:col>11</xdr:col>
      <xdr:colOff>247650</xdr:colOff>
      <xdr:row>5</xdr:row>
      <xdr:rowOff>104775</xdr:rowOff>
    </xdr:to>
    <mc:AlternateContent xmlns:mc="http://schemas.openxmlformats.org/markup-compatibility/2006" xmlns:a14="http://schemas.microsoft.com/office/drawing/2010/main">
      <mc:Choice Requires="a14">
        <xdr:graphicFrame macro="">
          <xdr:nvGraphicFramePr>
            <xdr:cNvPr id="3" name="Gender 1">
              <a:extLst>
                <a:ext uri="{FF2B5EF4-FFF2-40B4-BE49-F238E27FC236}">
                  <a16:creationId xmlns:a16="http://schemas.microsoft.com/office/drawing/2014/main" id="{B28D7A31-9D9F-B4D9-6B23-8A115AD745B9}"/>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6219825" y="114300"/>
              <a:ext cx="1828800" cy="942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1200150</xdr:colOff>
      <xdr:row>14</xdr:row>
      <xdr:rowOff>161925</xdr:rowOff>
    </xdr:from>
    <xdr:to>
      <xdr:col>6</xdr:col>
      <xdr:colOff>590551</xdr:colOff>
      <xdr:row>20</xdr:row>
      <xdr:rowOff>38100</xdr:rowOff>
    </xdr:to>
    <xdr:graphicFrame macro="">
      <xdr:nvGraphicFramePr>
        <xdr:cNvPr id="7" name="Chart 6">
          <a:extLst>
            <a:ext uri="{FF2B5EF4-FFF2-40B4-BE49-F238E27FC236}">
              <a16:creationId xmlns:a16="http://schemas.microsoft.com/office/drawing/2014/main" id="{82784A06-AD04-483B-A177-DEECA6AA00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590550</xdr:colOff>
      <xdr:row>7</xdr:row>
      <xdr:rowOff>66675</xdr:rowOff>
    </xdr:from>
    <xdr:to>
      <xdr:col>12</xdr:col>
      <xdr:colOff>590550</xdr:colOff>
      <xdr:row>20</xdr:row>
      <xdr:rowOff>114300</xdr:rowOff>
    </xdr:to>
    <mc:AlternateContent xmlns:mc="http://schemas.openxmlformats.org/markup-compatibility/2006">
      <mc:Choice xmlns:a14="http://schemas.microsoft.com/office/drawing/2010/main" Requires="a14">
        <xdr:graphicFrame macro="">
          <xdr:nvGraphicFramePr>
            <xdr:cNvPr id="8" name="Education Field">
              <a:extLst>
                <a:ext uri="{FF2B5EF4-FFF2-40B4-BE49-F238E27FC236}">
                  <a16:creationId xmlns:a16="http://schemas.microsoft.com/office/drawing/2014/main" id="{8DBD8F27-E105-81E1-CFB5-CDC53AC5ABE7}"/>
                </a:ext>
              </a:extLst>
            </xdr:cNvPr>
            <xdr:cNvGraphicFramePr/>
          </xdr:nvGraphicFramePr>
          <xdr:xfrm>
            <a:off x="0" y="0"/>
            <a:ext cx="0" cy="0"/>
          </xdr:xfrm>
          <a:graphic>
            <a:graphicData uri="http://schemas.microsoft.com/office/drawing/2010/slicer">
              <sle:slicer xmlns:sle="http://schemas.microsoft.com/office/drawing/2010/slicer" name="Education Field"/>
            </a:graphicData>
          </a:graphic>
        </xdr:graphicFrame>
      </mc:Choice>
      <mc:Fallback>
        <xdr:sp macro="" textlink="">
          <xdr:nvSpPr>
            <xdr:cNvPr id="0" name=""/>
            <xdr:cNvSpPr>
              <a:spLocks noTextEdit="1"/>
            </xdr:cNvSpPr>
          </xdr:nvSpPr>
          <xdr:spPr>
            <a:xfrm>
              <a:off x="7172325" y="14001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495300</xdr:colOff>
      <xdr:row>3</xdr:row>
      <xdr:rowOff>38100</xdr:rowOff>
    </xdr:from>
    <xdr:to>
      <xdr:col>6</xdr:col>
      <xdr:colOff>495300</xdr:colOff>
      <xdr:row>16</xdr:row>
      <xdr:rowOff>85725</xdr:rowOff>
    </xdr:to>
    <mc:AlternateContent xmlns:mc="http://schemas.openxmlformats.org/markup-compatibility/2006">
      <mc:Choice xmlns:a14="http://schemas.microsoft.com/office/drawing/2010/main" Requires="a14">
        <xdr:graphicFrame macro="">
          <xdr:nvGraphicFramePr>
            <xdr:cNvPr id="2" name="Education Field 1">
              <a:extLst>
                <a:ext uri="{FF2B5EF4-FFF2-40B4-BE49-F238E27FC236}">
                  <a16:creationId xmlns:a16="http://schemas.microsoft.com/office/drawing/2014/main" id="{C2CDDC03-22E6-3BBB-6571-F19054C1D38C}"/>
                </a:ext>
              </a:extLst>
            </xdr:cNvPr>
            <xdr:cNvGraphicFramePr/>
          </xdr:nvGraphicFramePr>
          <xdr:xfrm>
            <a:off x="0" y="0"/>
            <a:ext cx="0" cy="0"/>
          </xdr:xfrm>
          <a:graphic>
            <a:graphicData uri="http://schemas.microsoft.com/office/drawing/2010/slicer">
              <sle:slicer xmlns:sle="http://schemas.microsoft.com/office/drawing/2010/slicer" name="Education Field 1"/>
            </a:graphicData>
          </a:graphic>
        </xdr:graphicFrame>
      </mc:Choice>
      <mc:Fallback>
        <xdr:sp macro="" textlink="">
          <xdr:nvSpPr>
            <xdr:cNvPr id="0" name=""/>
            <xdr:cNvSpPr>
              <a:spLocks noTextEdit="1"/>
            </xdr:cNvSpPr>
          </xdr:nvSpPr>
          <xdr:spPr>
            <a:xfrm>
              <a:off x="3581400" y="6096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0</xdr:colOff>
      <xdr:row>1</xdr:row>
      <xdr:rowOff>142875</xdr:rowOff>
    </xdr:from>
    <xdr:to>
      <xdr:col>10</xdr:col>
      <xdr:colOff>0</xdr:colOff>
      <xdr:row>15</xdr:row>
      <xdr:rowOff>0</xdr:rowOff>
    </xdr:to>
    <mc:AlternateContent xmlns:mc="http://schemas.openxmlformats.org/markup-compatibility/2006">
      <mc:Choice xmlns:a14="http://schemas.microsoft.com/office/drawing/2010/main" Requires="a14">
        <xdr:graphicFrame macro="">
          <xdr:nvGraphicFramePr>
            <xdr:cNvPr id="3" name="Gender 2">
              <a:extLst>
                <a:ext uri="{FF2B5EF4-FFF2-40B4-BE49-F238E27FC236}">
                  <a16:creationId xmlns:a16="http://schemas.microsoft.com/office/drawing/2014/main" id="{7A6C9836-47F0-EA2D-8B35-54017DF93A39}"/>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dr:sp macro="" textlink="">
          <xdr:nvSpPr>
            <xdr:cNvPr id="0" name=""/>
            <xdr:cNvSpPr>
              <a:spLocks noTextEdit="1"/>
            </xdr:cNvSpPr>
          </xdr:nvSpPr>
          <xdr:spPr>
            <a:xfrm>
              <a:off x="5524500" y="3333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276226</xdr:colOff>
      <xdr:row>12</xdr:row>
      <xdr:rowOff>0</xdr:rowOff>
    </xdr:from>
    <xdr:to>
      <xdr:col>3</xdr:col>
      <xdr:colOff>238127</xdr:colOff>
      <xdr:row>23</xdr:row>
      <xdr:rowOff>0</xdr:rowOff>
    </xdr:to>
    <xdr:graphicFrame macro="">
      <xdr:nvGraphicFramePr>
        <xdr:cNvPr id="4" name="Chart 3">
          <a:extLst>
            <a:ext uri="{FF2B5EF4-FFF2-40B4-BE49-F238E27FC236}">
              <a16:creationId xmlns:a16="http://schemas.microsoft.com/office/drawing/2014/main" id="{A77F0E01-C246-EFDF-4562-DEB5B92F7F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1</xdr:row>
      <xdr:rowOff>114300</xdr:rowOff>
    </xdr:from>
    <xdr:to>
      <xdr:col>11</xdr:col>
      <xdr:colOff>228600</xdr:colOff>
      <xdr:row>15</xdr:row>
      <xdr:rowOff>0</xdr:rowOff>
    </xdr:to>
    <xdr:graphicFrame macro="">
      <xdr:nvGraphicFramePr>
        <xdr:cNvPr id="2" name="Chart 1">
          <a:extLst>
            <a:ext uri="{FF2B5EF4-FFF2-40B4-BE49-F238E27FC236}">
              <a16:creationId xmlns:a16="http://schemas.microsoft.com/office/drawing/2014/main" id="{313E9467-18F4-B153-80EE-94831124FB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333375</xdr:colOff>
      <xdr:row>1</xdr:row>
      <xdr:rowOff>0</xdr:rowOff>
    </xdr:from>
    <xdr:to>
      <xdr:col>13</xdr:col>
      <xdr:colOff>28575</xdr:colOff>
      <xdr:row>16</xdr:row>
      <xdr:rowOff>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D94A25EA-30E1-9FA6-43B1-8470C05ACDD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438900" y="190500"/>
              <a:ext cx="4572000" cy="28575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1</xdr:col>
      <xdr:colOff>1447800</xdr:colOff>
      <xdr:row>3</xdr:row>
      <xdr:rowOff>190499</xdr:rowOff>
    </xdr:from>
    <xdr:to>
      <xdr:col>9</xdr:col>
      <xdr:colOff>161925</xdr:colOff>
      <xdr:row>18</xdr:row>
      <xdr:rowOff>14286</xdr:rowOff>
    </xdr:to>
    <xdr:graphicFrame macro="">
      <xdr:nvGraphicFramePr>
        <xdr:cNvPr id="2" name="Chart 1">
          <a:extLst>
            <a:ext uri="{FF2B5EF4-FFF2-40B4-BE49-F238E27FC236}">
              <a16:creationId xmlns:a16="http://schemas.microsoft.com/office/drawing/2014/main" id="{0C6F0A35-48A1-C0D3-EC5F-8C46E0C1CC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323850</xdr:colOff>
      <xdr:row>1</xdr:row>
      <xdr:rowOff>114300</xdr:rowOff>
    </xdr:from>
    <xdr:to>
      <xdr:col>10</xdr:col>
      <xdr:colOff>19050</xdr:colOff>
      <xdr:row>16</xdr:row>
      <xdr:rowOff>0</xdr:rowOff>
    </xdr:to>
    <xdr:graphicFrame macro="">
      <xdr:nvGraphicFramePr>
        <xdr:cNvPr id="2" name="Chart 1">
          <a:extLst>
            <a:ext uri="{FF2B5EF4-FFF2-40B4-BE49-F238E27FC236}">
              <a16:creationId xmlns:a16="http://schemas.microsoft.com/office/drawing/2014/main" id="{11D865DF-CA42-E532-20BF-3E3556FD48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466725</xdr:colOff>
      <xdr:row>3</xdr:row>
      <xdr:rowOff>0</xdr:rowOff>
    </xdr:from>
    <xdr:to>
      <xdr:col>11</xdr:col>
      <xdr:colOff>466725</xdr:colOff>
      <xdr:row>9</xdr:row>
      <xdr:rowOff>152400</xdr:rowOff>
    </xdr:to>
    <mc:AlternateContent xmlns:mc="http://schemas.openxmlformats.org/markup-compatibility/2006">
      <mc:Choice xmlns:a14="http://schemas.microsoft.com/office/drawing/2010/main" Requires="a14">
        <xdr:graphicFrame macro="">
          <xdr:nvGraphicFramePr>
            <xdr:cNvPr id="3" name="Department">
              <a:extLst>
                <a:ext uri="{FF2B5EF4-FFF2-40B4-BE49-F238E27FC236}">
                  <a16:creationId xmlns:a16="http://schemas.microsoft.com/office/drawing/2014/main" id="{6B074251-8303-AA4B-6D1C-4A33972D5D4A}"/>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6591300" y="571500"/>
              <a:ext cx="1828800" cy="1295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571500</xdr:colOff>
      <xdr:row>2</xdr:row>
      <xdr:rowOff>1</xdr:rowOff>
    </xdr:from>
    <xdr:to>
      <xdr:col>14</xdr:col>
      <xdr:colOff>571500</xdr:colOff>
      <xdr:row>13</xdr:row>
      <xdr:rowOff>1</xdr:rowOff>
    </xdr:to>
    <mc:AlternateContent xmlns:mc="http://schemas.openxmlformats.org/markup-compatibility/2006">
      <mc:Choice xmlns:a14="http://schemas.microsoft.com/office/drawing/2010/main" Requires="a14">
        <xdr:graphicFrame macro="">
          <xdr:nvGraphicFramePr>
            <xdr:cNvPr id="4" name="Education Field 2">
              <a:extLst>
                <a:ext uri="{FF2B5EF4-FFF2-40B4-BE49-F238E27FC236}">
                  <a16:creationId xmlns:a16="http://schemas.microsoft.com/office/drawing/2014/main" id="{76CB8BC1-0426-3B75-CE48-64B8C2D04EE7}"/>
                </a:ext>
              </a:extLst>
            </xdr:cNvPr>
            <xdr:cNvGraphicFramePr/>
          </xdr:nvGraphicFramePr>
          <xdr:xfrm>
            <a:off x="0" y="0"/>
            <a:ext cx="0" cy="0"/>
          </xdr:xfrm>
          <a:graphic>
            <a:graphicData uri="http://schemas.microsoft.com/office/drawing/2010/slicer">
              <sle:slicer xmlns:sle="http://schemas.microsoft.com/office/drawing/2010/slicer" name="Education Field 2"/>
            </a:graphicData>
          </a:graphic>
        </xdr:graphicFrame>
      </mc:Choice>
      <mc:Fallback>
        <xdr:sp macro="" textlink="">
          <xdr:nvSpPr>
            <xdr:cNvPr id="0" name=""/>
            <xdr:cNvSpPr>
              <a:spLocks noTextEdit="1"/>
            </xdr:cNvSpPr>
          </xdr:nvSpPr>
          <xdr:spPr>
            <a:xfrm>
              <a:off x="8524875" y="381001"/>
              <a:ext cx="1828800" cy="2095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7</xdr:col>
      <xdr:colOff>609599</xdr:colOff>
      <xdr:row>1</xdr:row>
      <xdr:rowOff>19050</xdr:rowOff>
    </xdr:from>
    <xdr:to>
      <xdr:col>14</xdr:col>
      <xdr:colOff>523874</xdr:colOff>
      <xdr:row>15</xdr:row>
      <xdr:rowOff>95250</xdr:rowOff>
    </xdr:to>
    <mc:AlternateContent xmlns:mc="http://schemas.openxmlformats.org/markup-compatibility/2006">
      <mc:Choice xmlns:cx2="http://schemas.microsoft.com/office/drawing/2015/10/21/chartex" Requires="cx2">
        <xdr:graphicFrame macro="">
          <xdr:nvGraphicFramePr>
            <xdr:cNvPr id="3" name="Chart 2">
              <a:extLst>
                <a:ext uri="{FF2B5EF4-FFF2-40B4-BE49-F238E27FC236}">
                  <a16:creationId xmlns:a16="http://schemas.microsoft.com/office/drawing/2014/main" id="{71BAF8B0-BE57-5583-77CC-86E4DBCF92F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524499" y="209550"/>
              <a:ext cx="4181475"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4</xdr:col>
      <xdr:colOff>340556</xdr:colOff>
      <xdr:row>1</xdr:row>
      <xdr:rowOff>98212</xdr:rowOff>
    </xdr:from>
    <xdr:to>
      <xdr:col>36</xdr:col>
      <xdr:colOff>75789</xdr:colOff>
      <xdr:row>41</xdr:row>
      <xdr:rowOff>33240</xdr:rowOff>
    </xdr:to>
    <xdr:grpSp>
      <xdr:nvGrpSpPr>
        <xdr:cNvPr id="483" name="Group 482">
          <a:extLst>
            <a:ext uri="{FF2B5EF4-FFF2-40B4-BE49-F238E27FC236}">
              <a16:creationId xmlns:a16="http://schemas.microsoft.com/office/drawing/2014/main" id="{37699E48-4C86-9DB9-7146-DBEE1DF62AB3}"/>
            </a:ext>
          </a:extLst>
        </xdr:cNvPr>
        <xdr:cNvGrpSpPr/>
      </xdr:nvGrpSpPr>
      <xdr:grpSpPr>
        <a:xfrm>
          <a:off x="2781337" y="291689"/>
          <a:ext cx="19261483" cy="7674090"/>
          <a:chOff x="2440781" y="383774"/>
          <a:chExt cx="19261483" cy="7674090"/>
        </a:xfrm>
      </xdr:grpSpPr>
      <xdr:grpSp>
        <xdr:nvGrpSpPr>
          <xdr:cNvPr id="481" name="Group 480">
            <a:extLst>
              <a:ext uri="{FF2B5EF4-FFF2-40B4-BE49-F238E27FC236}">
                <a16:creationId xmlns:a16="http://schemas.microsoft.com/office/drawing/2014/main" id="{FBBFF83E-E603-1014-C8C2-BB3BE52FEDB2}"/>
              </a:ext>
            </a:extLst>
          </xdr:cNvPr>
          <xdr:cNvGrpSpPr/>
        </xdr:nvGrpSpPr>
        <xdr:grpSpPr>
          <a:xfrm>
            <a:off x="2440781" y="383774"/>
            <a:ext cx="19261483" cy="7674090"/>
            <a:chOff x="2440781" y="383774"/>
            <a:chExt cx="19261483" cy="7674090"/>
          </a:xfrm>
        </xdr:grpSpPr>
        <xdr:grpSp>
          <xdr:nvGrpSpPr>
            <xdr:cNvPr id="458" name="Group 457">
              <a:extLst>
                <a:ext uri="{FF2B5EF4-FFF2-40B4-BE49-F238E27FC236}">
                  <a16:creationId xmlns:a16="http://schemas.microsoft.com/office/drawing/2014/main" id="{F6993391-A2B0-9150-0BD2-EBF458FF0B66}"/>
                </a:ext>
              </a:extLst>
            </xdr:cNvPr>
            <xdr:cNvGrpSpPr/>
          </xdr:nvGrpSpPr>
          <xdr:grpSpPr>
            <a:xfrm>
              <a:off x="2440781" y="383774"/>
              <a:ext cx="19261483" cy="7674090"/>
              <a:chOff x="3050977" y="38385"/>
              <a:chExt cx="19261483" cy="7674090"/>
            </a:xfrm>
          </xdr:grpSpPr>
          <xdr:grpSp>
            <xdr:nvGrpSpPr>
              <xdr:cNvPr id="55" name="Group 54">
                <a:extLst>
                  <a:ext uri="{FF2B5EF4-FFF2-40B4-BE49-F238E27FC236}">
                    <a16:creationId xmlns:a16="http://schemas.microsoft.com/office/drawing/2014/main" id="{06DC0DEC-D66C-3B09-7AB2-E525DB7F8884}"/>
                  </a:ext>
                </a:extLst>
              </xdr:cNvPr>
              <xdr:cNvGrpSpPr/>
            </xdr:nvGrpSpPr>
            <xdr:grpSpPr>
              <a:xfrm>
                <a:off x="3260613" y="38385"/>
                <a:ext cx="19051847" cy="7674090"/>
                <a:chOff x="3148704" y="80616"/>
                <a:chExt cx="19117832" cy="7556594"/>
              </a:xfrm>
            </xdr:grpSpPr>
            <xdr:grpSp>
              <xdr:nvGrpSpPr>
                <xdr:cNvPr id="415" name="Group 414">
                  <a:extLst>
                    <a:ext uri="{FF2B5EF4-FFF2-40B4-BE49-F238E27FC236}">
                      <a16:creationId xmlns:a16="http://schemas.microsoft.com/office/drawing/2014/main" id="{2C1D23A3-04E4-B750-EEB0-47D270064AD8}"/>
                    </a:ext>
                  </a:extLst>
                </xdr:cNvPr>
                <xdr:cNvGrpSpPr/>
              </xdr:nvGrpSpPr>
              <xdr:grpSpPr>
                <a:xfrm>
                  <a:off x="3148704" y="80616"/>
                  <a:ext cx="19117832" cy="7556594"/>
                  <a:chOff x="2903775" y="148651"/>
                  <a:chExt cx="19117832" cy="7556594"/>
                </a:xfrm>
              </xdr:grpSpPr>
              <xdr:grpSp>
                <xdr:nvGrpSpPr>
                  <xdr:cNvPr id="409" name="Group 408">
                    <a:extLst>
                      <a:ext uri="{FF2B5EF4-FFF2-40B4-BE49-F238E27FC236}">
                        <a16:creationId xmlns:a16="http://schemas.microsoft.com/office/drawing/2014/main" id="{0386B112-7C56-B646-A831-77D3B06E3B29}"/>
                      </a:ext>
                    </a:extLst>
                  </xdr:cNvPr>
                  <xdr:cNvGrpSpPr/>
                </xdr:nvGrpSpPr>
                <xdr:grpSpPr>
                  <a:xfrm>
                    <a:off x="2903775" y="148651"/>
                    <a:ext cx="19117832" cy="7556594"/>
                    <a:chOff x="223168" y="-1028"/>
                    <a:chExt cx="19117832" cy="7556594"/>
                  </a:xfrm>
                </xdr:grpSpPr>
                <xdr:grpSp>
                  <xdr:nvGrpSpPr>
                    <xdr:cNvPr id="57" name="Shape 2">
                      <a:extLst>
                        <a:ext uri="{FF2B5EF4-FFF2-40B4-BE49-F238E27FC236}">
                          <a16:creationId xmlns:a16="http://schemas.microsoft.com/office/drawing/2014/main" id="{6C6B546B-DAB4-4527-AE03-1FD8E9217817}"/>
                        </a:ext>
                      </a:extLst>
                    </xdr:cNvPr>
                    <xdr:cNvGrpSpPr/>
                  </xdr:nvGrpSpPr>
                  <xdr:grpSpPr>
                    <a:xfrm>
                      <a:off x="223168" y="-1028"/>
                      <a:ext cx="16657212" cy="7556594"/>
                      <a:chOff x="-13986" y="-49373"/>
                      <a:chExt cx="10705985" cy="7567936"/>
                    </a:xfrm>
                  </xdr:grpSpPr>
                  <xdr:grpSp>
                    <xdr:nvGrpSpPr>
                      <xdr:cNvPr id="58" name="Shape 3">
                        <a:extLst>
                          <a:ext uri="{FF2B5EF4-FFF2-40B4-BE49-F238E27FC236}">
                            <a16:creationId xmlns:a16="http://schemas.microsoft.com/office/drawing/2014/main" id="{FE1DFAE5-0D49-F7B0-94D0-9BE6A1636455}"/>
                          </a:ext>
                        </a:extLst>
                      </xdr:cNvPr>
                      <xdr:cNvGrpSpPr/>
                    </xdr:nvGrpSpPr>
                    <xdr:grpSpPr>
                      <a:xfrm>
                        <a:off x="-13986" y="-49373"/>
                        <a:ext cx="10705985" cy="7567936"/>
                        <a:chOff x="1734983" y="96059"/>
                        <a:chExt cx="13485967" cy="7870441"/>
                      </a:xfrm>
                    </xdr:grpSpPr>
                    <xdr:sp macro="" textlink="">
                      <xdr:nvSpPr>
                        <xdr:cNvPr id="59" name="Shape 4">
                          <a:extLst>
                            <a:ext uri="{FF2B5EF4-FFF2-40B4-BE49-F238E27FC236}">
                              <a16:creationId xmlns:a16="http://schemas.microsoft.com/office/drawing/2014/main" id="{6E0DE49A-A6A0-1A1E-C9A5-C1BE8CDCF315}"/>
                            </a:ext>
                          </a:extLst>
                        </xdr:cNvPr>
                        <xdr:cNvSpPr/>
                      </xdr:nvSpPr>
                      <xdr:spPr>
                        <a:xfrm>
                          <a:off x="1752600" y="190500"/>
                          <a:ext cx="13468350" cy="777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ln>
                              <a:noFill/>
                            </a:ln>
                            <a:solidFill>
                              <a:srgbClr val="7030A0"/>
                            </a:solidFill>
                            <a:latin typeface="Arial Black" panose="020B0A04020102020204" pitchFamily="34" charset="0"/>
                          </a:endParaRPr>
                        </a:p>
                      </xdr:txBody>
                    </xdr:sp>
                    <xdr:sp macro="" textlink="">
                      <xdr:nvSpPr>
                        <xdr:cNvPr id="60" name="Shape 5">
                          <a:extLst>
                            <a:ext uri="{FF2B5EF4-FFF2-40B4-BE49-F238E27FC236}">
                              <a16:creationId xmlns:a16="http://schemas.microsoft.com/office/drawing/2014/main" id="{5126AFA2-8736-7EE4-E207-7914CE955FE7}"/>
                            </a:ext>
                          </a:extLst>
                        </xdr:cNvPr>
                        <xdr:cNvSpPr/>
                      </xdr:nvSpPr>
                      <xdr:spPr>
                        <a:xfrm>
                          <a:off x="1734983" y="96059"/>
                          <a:ext cx="13341011" cy="7776000"/>
                        </a:xfrm>
                        <a:prstGeom prst="roundRect">
                          <a:avLst>
                            <a:gd name="adj" fmla="val 1112"/>
                          </a:avLst>
                        </a:prstGeom>
                        <a:solidFill>
                          <a:schemeClr val="tx2"/>
                        </a:solid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r>
                            <a:rPr lang="en-US" sz="1100">
                              <a:ln>
                                <a:noFill/>
                              </a:ln>
                              <a:solidFill>
                                <a:srgbClr val="7030A0"/>
                              </a:solidFill>
                              <a:latin typeface="Arial Black" panose="020B0A04020102020204" pitchFamily="34" charset="0"/>
                              <a:ea typeface="Calibri"/>
                              <a:cs typeface="Calibri"/>
                              <a:sym typeface="Calibri"/>
                            </a:rPr>
                            <a:t>`</a:t>
                          </a:r>
                          <a:endParaRPr sz="1400">
                            <a:ln>
                              <a:noFill/>
                            </a:ln>
                            <a:solidFill>
                              <a:srgbClr val="7030A0"/>
                            </a:solidFill>
                            <a:latin typeface="Arial Black" panose="020B0A04020102020204" pitchFamily="34" charset="0"/>
                          </a:endParaRPr>
                        </a:p>
                      </xdr:txBody>
                    </xdr:sp>
                    <xdr:sp macro="" textlink="">
                      <xdr:nvSpPr>
                        <xdr:cNvPr id="61" name="Shape 6">
                          <a:extLst>
                            <a:ext uri="{FF2B5EF4-FFF2-40B4-BE49-F238E27FC236}">
                              <a16:creationId xmlns:a16="http://schemas.microsoft.com/office/drawing/2014/main" id="{6C80080D-A720-68D8-5BE9-D3B42B0C74C6}"/>
                            </a:ext>
                          </a:extLst>
                        </xdr:cNvPr>
                        <xdr:cNvSpPr/>
                      </xdr:nvSpPr>
                      <xdr:spPr>
                        <a:xfrm>
                          <a:off x="1852449" y="270899"/>
                          <a:ext cx="7691601" cy="834001"/>
                        </a:xfrm>
                        <a:prstGeom prst="roundRect">
                          <a:avLst>
                            <a:gd name="adj" fmla="val 10000"/>
                          </a:avLst>
                        </a:prstGeom>
                        <a:solidFill>
                          <a:srgbClr val="FFFFFF"/>
                        </a:solid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3800">
                            <a:ln>
                              <a:noFill/>
                            </a:ln>
                            <a:solidFill>
                              <a:srgbClr val="7030A0"/>
                            </a:solidFill>
                            <a:latin typeface="Arial Black" panose="020B0A04020102020204" pitchFamily="34" charset="0"/>
                            <a:ea typeface="Lato"/>
                            <a:cs typeface="Lato"/>
                            <a:sym typeface="Lato"/>
                          </a:endParaRPr>
                        </a:p>
                      </xdr:txBody>
                    </xdr:sp>
                    <xdr:sp macro="" textlink="">
                      <xdr:nvSpPr>
                        <xdr:cNvPr id="62" name="Shape 7">
                          <a:extLst>
                            <a:ext uri="{FF2B5EF4-FFF2-40B4-BE49-F238E27FC236}">
                              <a16:creationId xmlns:a16="http://schemas.microsoft.com/office/drawing/2014/main" id="{64D22F50-ACF0-F04D-676F-8FE2237B77B1}"/>
                            </a:ext>
                          </a:extLst>
                        </xdr:cNvPr>
                        <xdr:cNvSpPr/>
                      </xdr:nvSpPr>
                      <xdr:spPr>
                        <a:xfrm>
                          <a:off x="9658350" y="270899"/>
                          <a:ext cx="5248044" cy="834001"/>
                        </a:xfrm>
                        <a:prstGeom prst="roundRect">
                          <a:avLst>
                            <a:gd name="adj" fmla="val 10000"/>
                          </a:avLst>
                        </a:prstGeom>
                        <a:solidFill>
                          <a:srgbClr val="FFFFFF"/>
                        </a:solid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ln>
                              <a:noFill/>
                            </a:ln>
                            <a:solidFill>
                              <a:srgbClr val="7030A0"/>
                            </a:solidFill>
                            <a:latin typeface="Arial Black" panose="020B0A04020102020204" pitchFamily="34" charset="0"/>
                          </a:endParaRPr>
                        </a:p>
                      </xdr:txBody>
                    </xdr:sp>
                    <xdr:sp macro="" textlink="">
                      <xdr:nvSpPr>
                        <xdr:cNvPr id="63" name="Shape 8">
                          <a:extLst>
                            <a:ext uri="{FF2B5EF4-FFF2-40B4-BE49-F238E27FC236}">
                              <a16:creationId xmlns:a16="http://schemas.microsoft.com/office/drawing/2014/main" id="{BEA8C462-CC52-1224-42AC-CB95D490E7B9}"/>
                            </a:ext>
                          </a:extLst>
                        </xdr:cNvPr>
                        <xdr:cNvSpPr/>
                      </xdr:nvSpPr>
                      <xdr:spPr>
                        <a:xfrm>
                          <a:off x="5819774" y="2304895"/>
                          <a:ext cx="4819651" cy="2772878"/>
                        </a:xfrm>
                        <a:prstGeom prst="roundRect">
                          <a:avLst>
                            <a:gd name="adj" fmla="val 3303"/>
                          </a:avLst>
                        </a:prstGeom>
                        <a:solidFill>
                          <a:srgbClr val="FFFFFF"/>
                        </a:solid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ln>
                              <a:noFill/>
                            </a:ln>
                            <a:solidFill>
                              <a:srgbClr val="7030A0"/>
                            </a:solidFill>
                            <a:latin typeface="Arial Black" panose="020B0A04020102020204" pitchFamily="34" charset="0"/>
                          </a:endParaRPr>
                        </a:p>
                      </xdr:txBody>
                    </xdr:sp>
                    <xdr:grpSp>
                      <xdr:nvGrpSpPr>
                        <xdr:cNvPr id="64" name="Shape 9">
                          <a:extLst>
                            <a:ext uri="{FF2B5EF4-FFF2-40B4-BE49-F238E27FC236}">
                              <a16:creationId xmlns:a16="http://schemas.microsoft.com/office/drawing/2014/main" id="{D38DA6DE-E8E0-1717-8E93-520872DC9723}"/>
                            </a:ext>
                          </a:extLst>
                        </xdr:cNvPr>
                        <xdr:cNvGrpSpPr/>
                      </xdr:nvGrpSpPr>
                      <xdr:grpSpPr>
                        <a:xfrm>
                          <a:off x="1846116" y="1215714"/>
                          <a:ext cx="13289109" cy="998848"/>
                          <a:chOff x="1846116" y="1215714"/>
                          <a:chExt cx="13403409" cy="998848"/>
                        </a:xfrm>
                      </xdr:grpSpPr>
                      <xdr:sp macro="" textlink="">
                        <xdr:nvSpPr>
                          <xdr:cNvPr id="79" name="Shape 10">
                            <a:extLst>
                              <a:ext uri="{FF2B5EF4-FFF2-40B4-BE49-F238E27FC236}">
                                <a16:creationId xmlns:a16="http://schemas.microsoft.com/office/drawing/2014/main" id="{71DF0A06-F578-B489-C2CA-4648CE384C0A}"/>
                              </a:ext>
                            </a:extLst>
                          </xdr:cNvPr>
                          <xdr:cNvSpPr/>
                        </xdr:nvSpPr>
                        <xdr:spPr>
                          <a:xfrm>
                            <a:off x="1846116" y="1215714"/>
                            <a:ext cx="2602058" cy="998848"/>
                          </a:xfrm>
                          <a:prstGeom prst="roundRect">
                            <a:avLst>
                              <a:gd name="adj" fmla="val 6048"/>
                            </a:avLst>
                          </a:prstGeom>
                          <a:solidFill>
                            <a:srgbClr val="FFFFFF"/>
                          </a:solid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ln>
                                <a:noFill/>
                              </a:ln>
                              <a:solidFill>
                                <a:srgbClr val="7030A0"/>
                              </a:solidFill>
                              <a:latin typeface="Arial Black" panose="020B0A04020102020204" pitchFamily="34" charset="0"/>
                            </a:endParaRPr>
                          </a:p>
                        </xdr:txBody>
                      </xdr:sp>
                      <xdr:sp macro="" textlink="">
                        <xdr:nvSpPr>
                          <xdr:cNvPr id="80" name="Shape 11">
                            <a:extLst>
                              <a:ext uri="{FF2B5EF4-FFF2-40B4-BE49-F238E27FC236}">
                                <a16:creationId xmlns:a16="http://schemas.microsoft.com/office/drawing/2014/main" id="{04AF7722-B1BA-EF26-D9C3-406E9F9D959D}"/>
                              </a:ext>
                            </a:extLst>
                          </xdr:cNvPr>
                          <xdr:cNvSpPr/>
                        </xdr:nvSpPr>
                        <xdr:spPr>
                          <a:xfrm>
                            <a:off x="4546454" y="1215714"/>
                            <a:ext cx="2602058" cy="998848"/>
                          </a:xfrm>
                          <a:prstGeom prst="roundRect">
                            <a:avLst>
                              <a:gd name="adj" fmla="val 6048"/>
                            </a:avLst>
                          </a:prstGeom>
                          <a:solidFill>
                            <a:srgbClr val="FFFFFF"/>
                          </a:solid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ln>
                                <a:noFill/>
                              </a:ln>
                              <a:solidFill>
                                <a:srgbClr val="7030A0"/>
                              </a:solidFill>
                              <a:latin typeface="Arial Black" panose="020B0A04020102020204" pitchFamily="34" charset="0"/>
                            </a:endParaRPr>
                          </a:p>
                        </xdr:txBody>
                      </xdr:sp>
                      <xdr:sp macro="" textlink="">
                        <xdr:nvSpPr>
                          <xdr:cNvPr id="81" name="Shape 12">
                            <a:extLst>
                              <a:ext uri="{FF2B5EF4-FFF2-40B4-BE49-F238E27FC236}">
                                <a16:creationId xmlns:a16="http://schemas.microsoft.com/office/drawing/2014/main" id="{360E3077-98C8-CED9-3A58-C13E8CA7E9B7}"/>
                              </a:ext>
                            </a:extLst>
                          </xdr:cNvPr>
                          <xdr:cNvSpPr/>
                        </xdr:nvSpPr>
                        <xdr:spPr>
                          <a:xfrm>
                            <a:off x="7246792" y="1215714"/>
                            <a:ext cx="2602058" cy="998848"/>
                          </a:xfrm>
                          <a:prstGeom prst="roundRect">
                            <a:avLst>
                              <a:gd name="adj" fmla="val 6048"/>
                            </a:avLst>
                          </a:prstGeom>
                          <a:solidFill>
                            <a:srgbClr val="FFFFFF"/>
                          </a:solid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ln>
                                <a:noFill/>
                              </a:ln>
                              <a:solidFill>
                                <a:srgbClr val="7030A0"/>
                              </a:solidFill>
                              <a:latin typeface="Arial Black" panose="020B0A04020102020204" pitchFamily="34" charset="0"/>
                            </a:endParaRPr>
                          </a:p>
                        </xdr:txBody>
                      </xdr:sp>
                      <xdr:sp macro="" textlink="">
                        <xdr:nvSpPr>
                          <xdr:cNvPr id="82" name="Shape 13">
                            <a:extLst>
                              <a:ext uri="{FF2B5EF4-FFF2-40B4-BE49-F238E27FC236}">
                                <a16:creationId xmlns:a16="http://schemas.microsoft.com/office/drawing/2014/main" id="{C96A6F23-E026-120F-A8A2-0F509F003DE7}"/>
                              </a:ext>
                            </a:extLst>
                          </xdr:cNvPr>
                          <xdr:cNvSpPr/>
                        </xdr:nvSpPr>
                        <xdr:spPr>
                          <a:xfrm>
                            <a:off x="9947130" y="1215714"/>
                            <a:ext cx="2602058" cy="998848"/>
                          </a:xfrm>
                          <a:prstGeom prst="roundRect">
                            <a:avLst>
                              <a:gd name="adj" fmla="val 6048"/>
                            </a:avLst>
                          </a:prstGeom>
                          <a:solidFill>
                            <a:srgbClr val="FFFFFF"/>
                          </a:solid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ln>
                                <a:noFill/>
                              </a:ln>
                              <a:solidFill>
                                <a:srgbClr val="7030A0"/>
                              </a:solidFill>
                              <a:latin typeface="Arial Black" panose="020B0A04020102020204" pitchFamily="34" charset="0"/>
                            </a:endParaRPr>
                          </a:p>
                        </xdr:txBody>
                      </xdr:sp>
                      <xdr:sp macro="" textlink="">
                        <xdr:nvSpPr>
                          <xdr:cNvPr id="83" name="Shape 14">
                            <a:extLst>
                              <a:ext uri="{FF2B5EF4-FFF2-40B4-BE49-F238E27FC236}">
                                <a16:creationId xmlns:a16="http://schemas.microsoft.com/office/drawing/2014/main" id="{0611AAE1-84F6-6482-4337-5DB15220CA61}"/>
                              </a:ext>
                            </a:extLst>
                          </xdr:cNvPr>
                          <xdr:cNvSpPr/>
                        </xdr:nvSpPr>
                        <xdr:spPr>
                          <a:xfrm>
                            <a:off x="12647467" y="1215714"/>
                            <a:ext cx="2602058" cy="998848"/>
                          </a:xfrm>
                          <a:prstGeom prst="roundRect">
                            <a:avLst>
                              <a:gd name="adj" fmla="val 6048"/>
                            </a:avLst>
                          </a:prstGeom>
                          <a:solidFill>
                            <a:srgbClr val="FFFFFF"/>
                          </a:solid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ln>
                                <a:noFill/>
                              </a:ln>
                              <a:solidFill>
                                <a:srgbClr val="7030A0"/>
                              </a:solidFill>
                              <a:latin typeface="Arial Black" panose="020B0A04020102020204" pitchFamily="34" charset="0"/>
                            </a:endParaRPr>
                          </a:p>
                        </xdr:txBody>
                      </xdr:sp>
                    </xdr:grpSp>
                    <xdr:grpSp>
                      <xdr:nvGrpSpPr>
                        <xdr:cNvPr id="65" name="Shape 15">
                          <a:extLst>
                            <a:ext uri="{FF2B5EF4-FFF2-40B4-BE49-F238E27FC236}">
                              <a16:creationId xmlns:a16="http://schemas.microsoft.com/office/drawing/2014/main" id="{FCFB246A-8D3E-5032-45A7-EE59986C0F4E}"/>
                            </a:ext>
                          </a:extLst>
                        </xdr:cNvPr>
                        <xdr:cNvGrpSpPr/>
                      </xdr:nvGrpSpPr>
                      <xdr:grpSpPr>
                        <a:xfrm>
                          <a:off x="1852448" y="5283250"/>
                          <a:ext cx="3719677" cy="2356291"/>
                          <a:chOff x="1852448" y="2428418"/>
                          <a:chExt cx="3719677" cy="2411399"/>
                        </a:xfrm>
                      </xdr:grpSpPr>
                      <xdr:sp macro="" textlink="">
                        <xdr:nvSpPr>
                          <xdr:cNvPr id="77" name="Shape 16">
                            <a:extLst>
                              <a:ext uri="{FF2B5EF4-FFF2-40B4-BE49-F238E27FC236}">
                                <a16:creationId xmlns:a16="http://schemas.microsoft.com/office/drawing/2014/main" id="{33A7122F-5AD8-F60F-258B-156936797C2D}"/>
                              </a:ext>
                            </a:extLst>
                          </xdr:cNvPr>
                          <xdr:cNvSpPr/>
                        </xdr:nvSpPr>
                        <xdr:spPr>
                          <a:xfrm>
                            <a:off x="1852448" y="2428418"/>
                            <a:ext cx="3719677" cy="2411399"/>
                          </a:xfrm>
                          <a:prstGeom prst="roundRect">
                            <a:avLst>
                              <a:gd name="adj" fmla="val 3303"/>
                            </a:avLst>
                          </a:prstGeom>
                          <a:solidFill>
                            <a:schemeClr val="bg1">
                              <a:alpha val="94510"/>
                            </a:schemeClr>
                          </a:solid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ln>
                                <a:noFill/>
                              </a:ln>
                              <a:solidFill>
                                <a:srgbClr val="7030A0"/>
                              </a:solidFill>
                              <a:latin typeface="Arial Black" panose="020B0A04020102020204" pitchFamily="34" charset="0"/>
                            </a:endParaRPr>
                          </a:p>
                        </xdr:txBody>
                      </xdr:sp>
                      <xdr:cxnSp macro="">
                        <xdr:nvCxnSpPr>
                          <xdr:cNvPr id="78" name="Shape 17">
                            <a:extLst>
                              <a:ext uri="{FF2B5EF4-FFF2-40B4-BE49-F238E27FC236}">
                                <a16:creationId xmlns:a16="http://schemas.microsoft.com/office/drawing/2014/main" id="{D6FA2F30-DAA0-DB64-CDD7-80C299DE13A0}"/>
                              </a:ext>
                            </a:extLst>
                          </xdr:cNvPr>
                          <xdr:cNvCxnSpPr/>
                        </xdr:nvCxnSpPr>
                        <xdr:spPr>
                          <a:xfrm rot="10800000" flipH="1">
                            <a:off x="1963706" y="2678637"/>
                            <a:ext cx="3608419" cy="5300"/>
                          </a:xfrm>
                          <a:prstGeom prst="straightConnector1">
                            <a:avLst/>
                          </a:prstGeom>
                          <a:noFill/>
                          <a:ln w="12700" cap="flat" cmpd="sng">
                            <a:noFill/>
                            <a:prstDash val="solid"/>
                            <a:miter lim="800000"/>
                            <a:headEnd type="none" w="sm" len="sm"/>
                            <a:tailEnd type="none" w="sm" len="sm"/>
                          </a:ln>
                        </xdr:spPr>
                      </xdr:cxnSp>
                    </xdr:grpSp>
                    <xdr:cxnSp macro="">
                      <xdr:nvCxnSpPr>
                        <xdr:cNvPr id="66" name="Shape 18">
                          <a:extLst>
                            <a:ext uri="{FF2B5EF4-FFF2-40B4-BE49-F238E27FC236}">
                              <a16:creationId xmlns:a16="http://schemas.microsoft.com/office/drawing/2014/main" id="{757766F1-B761-3C6E-407B-1B97FF9FB5C3}"/>
                            </a:ext>
                          </a:extLst>
                        </xdr:cNvPr>
                        <xdr:cNvCxnSpPr/>
                      </xdr:nvCxnSpPr>
                      <xdr:spPr>
                        <a:xfrm flipH="1">
                          <a:off x="6021356" y="2667000"/>
                          <a:ext cx="4464000" cy="2650"/>
                        </a:xfrm>
                        <a:prstGeom prst="straightConnector1">
                          <a:avLst/>
                        </a:prstGeom>
                        <a:noFill/>
                        <a:ln w="12700" cap="flat" cmpd="sng">
                          <a:noFill/>
                          <a:prstDash val="solid"/>
                          <a:miter lim="800000"/>
                          <a:headEnd type="none" w="sm" len="sm"/>
                          <a:tailEnd type="none" w="sm" len="sm"/>
                        </a:ln>
                      </xdr:spPr>
                    </xdr:cxnSp>
                    <xdr:sp macro="" textlink="">
                      <xdr:nvSpPr>
                        <xdr:cNvPr id="67" name="Shape 19">
                          <a:extLst>
                            <a:ext uri="{FF2B5EF4-FFF2-40B4-BE49-F238E27FC236}">
                              <a16:creationId xmlns:a16="http://schemas.microsoft.com/office/drawing/2014/main" id="{2736B70F-D212-2E2C-D5A2-BCD8A3FC281F}"/>
                            </a:ext>
                          </a:extLst>
                        </xdr:cNvPr>
                        <xdr:cNvSpPr/>
                      </xdr:nvSpPr>
                      <xdr:spPr>
                        <a:xfrm>
                          <a:off x="10744199" y="2304895"/>
                          <a:ext cx="4381501" cy="2772878"/>
                        </a:xfrm>
                        <a:prstGeom prst="roundRect">
                          <a:avLst>
                            <a:gd name="adj" fmla="val 3303"/>
                          </a:avLst>
                        </a:prstGeom>
                        <a:solidFill>
                          <a:sysClr val="window" lastClr="FFFFFF"/>
                        </a:solid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ln>
                              <a:noFill/>
                            </a:ln>
                            <a:solidFill>
                              <a:srgbClr val="7030A0"/>
                            </a:solidFill>
                            <a:latin typeface="Arial Black" panose="020B0A04020102020204" pitchFamily="34" charset="0"/>
                          </a:endParaRPr>
                        </a:p>
                      </xdr:txBody>
                    </xdr:sp>
                    <xdr:cxnSp macro="">
                      <xdr:nvCxnSpPr>
                        <xdr:cNvPr id="68" name="Shape 20">
                          <a:extLst>
                            <a:ext uri="{FF2B5EF4-FFF2-40B4-BE49-F238E27FC236}">
                              <a16:creationId xmlns:a16="http://schemas.microsoft.com/office/drawing/2014/main" id="{3E91E0DE-839B-BFA2-95BA-0F0159EDD65B}"/>
                            </a:ext>
                          </a:extLst>
                        </xdr:cNvPr>
                        <xdr:cNvCxnSpPr/>
                      </xdr:nvCxnSpPr>
                      <xdr:spPr>
                        <a:xfrm rot="10800000" flipH="1">
                          <a:off x="10917205" y="2678637"/>
                          <a:ext cx="4068000" cy="5300"/>
                        </a:xfrm>
                        <a:prstGeom prst="straightConnector1">
                          <a:avLst/>
                        </a:prstGeom>
                        <a:noFill/>
                        <a:ln w="12700" cap="flat" cmpd="sng">
                          <a:noFill/>
                          <a:prstDash val="solid"/>
                          <a:miter lim="800000"/>
                          <a:headEnd type="none" w="sm" len="sm"/>
                          <a:tailEnd type="none" w="sm" len="sm"/>
                        </a:ln>
                      </xdr:spPr>
                    </xdr:cxnSp>
                    <xdr:sp macro="" textlink="">
                      <xdr:nvSpPr>
                        <xdr:cNvPr id="69" name="Shape 21">
                          <a:extLst>
                            <a:ext uri="{FF2B5EF4-FFF2-40B4-BE49-F238E27FC236}">
                              <a16:creationId xmlns:a16="http://schemas.microsoft.com/office/drawing/2014/main" id="{0FBEDC70-D7C2-E026-8127-3FC64D08265F}"/>
                            </a:ext>
                          </a:extLst>
                        </xdr:cNvPr>
                        <xdr:cNvSpPr/>
                      </xdr:nvSpPr>
                      <xdr:spPr>
                        <a:xfrm>
                          <a:off x="1847145" y="2314575"/>
                          <a:ext cx="3867930" cy="2754668"/>
                        </a:xfrm>
                        <a:prstGeom prst="roundRect">
                          <a:avLst>
                            <a:gd name="adj" fmla="val 3303"/>
                          </a:avLst>
                        </a:prstGeom>
                        <a:solidFill>
                          <a:srgbClr val="FFFFFF"/>
                        </a:solid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ln>
                              <a:noFill/>
                            </a:ln>
                            <a:solidFill>
                              <a:srgbClr val="7030A0"/>
                            </a:solidFill>
                            <a:latin typeface="Arial Black" panose="020B0A04020102020204" pitchFamily="34" charset="0"/>
                          </a:endParaRPr>
                        </a:p>
                      </xdr:txBody>
                    </xdr:sp>
                    <xdr:cxnSp macro="">
                      <xdr:nvCxnSpPr>
                        <xdr:cNvPr id="70" name="Shape 22">
                          <a:extLst>
                            <a:ext uri="{FF2B5EF4-FFF2-40B4-BE49-F238E27FC236}">
                              <a16:creationId xmlns:a16="http://schemas.microsoft.com/office/drawing/2014/main" id="{981EC411-C2B3-771D-9AEF-93A8B53C64EA}"/>
                            </a:ext>
                          </a:extLst>
                        </xdr:cNvPr>
                        <xdr:cNvCxnSpPr/>
                      </xdr:nvCxnSpPr>
                      <xdr:spPr>
                        <a:xfrm rot="10800000" flipH="1">
                          <a:off x="1963706" y="2666813"/>
                          <a:ext cx="3608419" cy="5265"/>
                        </a:xfrm>
                        <a:prstGeom prst="straightConnector1">
                          <a:avLst/>
                        </a:prstGeom>
                        <a:noFill/>
                        <a:ln w="12700" cap="flat" cmpd="sng">
                          <a:noFill/>
                          <a:prstDash val="solid"/>
                          <a:miter lim="800000"/>
                          <a:headEnd type="none" w="sm" len="sm"/>
                          <a:tailEnd type="none" w="sm" len="sm"/>
                        </a:ln>
                      </xdr:spPr>
                    </xdr:cxnSp>
                    <xdr:sp macro="" textlink="">
                      <xdr:nvSpPr>
                        <xdr:cNvPr id="71" name="Shape 23">
                          <a:extLst>
                            <a:ext uri="{FF2B5EF4-FFF2-40B4-BE49-F238E27FC236}">
                              <a16:creationId xmlns:a16="http://schemas.microsoft.com/office/drawing/2014/main" id="{8131C05B-8ED3-BCC9-66F0-8D1E18161E90}"/>
                            </a:ext>
                          </a:extLst>
                        </xdr:cNvPr>
                        <xdr:cNvSpPr/>
                      </xdr:nvSpPr>
                      <xdr:spPr>
                        <a:xfrm>
                          <a:off x="5809545" y="5162550"/>
                          <a:ext cx="3564000" cy="2709509"/>
                        </a:xfrm>
                        <a:prstGeom prst="roundRect">
                          <a:avLst>
                            <a:gd name="adj" fmla="val 3303"/>
                          </a:avLst>
                        </a:prstGeom>
                        <a:solidFill>
                          <a:schemeClr val="bg1">
                            <a:alpha val="94510"/>
                          </a:schemeClr>
                        </a:solid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ln>
                              <a:noFill/>
                            </a:ln>
                            <a:solidFill>
                              <a:srgbClr val="7030A0"/>
                            </a:solidFill>
                            <a:latin typeface="Arial Black" panose="020B0A04020102020204" pitchFamily="34" charset="0"/>
                          </a:endParaRPr>
                        </a:p>
                      </xdr:txBody>
                    </xdr:sp>
                    <xdr:cxnSp macro="">
                      <xdr:nvCxnSpPr>
                        <xdr:cNvPr id="72" name="Shape 24">
                          <a:extLst>
                            <a:ext uri="{FF2B5EF4-FFF2-40B4-BE49-F238E27FC236}">
                              <a16:creationId xmlns:a16="http://schemas.microsoft.com/office/drawing/2014/main" id="{7CAE9D11-ED49-9EF7-962F-4018A278DB3A}"/>
                            </a:ext>
                          </a:extLst>
                        </xdr:cNvPr>
                        <xdr:cNvCxnSpPr/>
                      </xdr:nvCxnSpPr>
                      <xdr:spPr>
                        <a:xfrm rot="10800000" flipH="1">
                          <a:off x="6009569" y="5524500"/>
                          <a:ext cx="3096000" cy="5179"/>
                        </a:xfrm>
                        <a:prstGeom prst="straightConnector1">
                          <a:avLst/>
                        </a:prstGeom>
                        <a:noFill/>
                        <a:ln w="12700" cap="flat" cmpd="sng">
                          <a:noFill/>
                          <a:prstDash val="solid"/>
                          <a:miter lim="800000"/>
                          <a:headEnd type="none" w="sm" len="sm"/>
                          <a:tailEnd type="none" w="sm" len="sm"/>
                        </a:ln>
                      </xdr:spPr>
                    </xdr:cxnSp>
                    <xdr:sp macro="" textlink="">
                      <xdr:nvSpPr>
                        <xdr:cNvPr id="73" name="Shape 25">
                          <a:extLst>
                            <a:ext uri="{FF2B5EF4-FFF2-40B4-BE49-F238E27FC236}">
                              <a16:creationId xmlns:a16="http://schemas.microsoft.com/office/drawing/2014/main" id="{057EF396-1117-AFBC-B4D0-6F7B38457DD2}"/>
                            </a:ext>
                          </a:extLst>
                        </xdr:cNvPr>
                        <xdr:cNvSpPr/>
                      </xdr:nvSpPr>
                      <xdr:spPr>
                        <a:xfrm>
                          <a:off x="9467145" y="5162550"/>
                          <a:ext cx="2844000" cy="2700000"/>
                        </a:xfrm>
                        <a:prstGeom prst="roundRect">
                          <a:avLst>
                            <a:gd name="adj" fmla="val 3303"/>
                          </a:avLst>
                        </a:prstGeom>
                        <a:solidFill>
                          <a:schemeClr val="bg1">
                            <a:alpha val="94510"/>
                          </a:schemeClr>
                        </a:solid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ln>
                              <a:noFill/>
                            </a:ln>
                            <a:solidFill>
                              <a:srgbClr val="7030A0"/>
                            </a:solidFill>
                            <a:latin typeface="Arial Black" panose="020B0A04020102020204" pitchFamily="34" charset="0"/>
                          </a:endParaRPr>
                        </a:p>
                      </xdr:txBody>
                    </xdr:sp>
                    <xdr:cxnSp macro="">
                      <xdr:nvCxnSpPr>
                        <xdr:cNvPr id="74" name="Shape 26">
                          <a:extLst>
                            <a:ext uri="{FF2B5EF4-FFF2-40B4-BE49-F238E27FC236}">
                              <a16:creationId xmlns:a16="http://schemas.microsoft.com/office/drawing/2014/main" id="{1EC70035-F8DB-2622-5C4E-C350BF6E86CA}"/>
                            </a:ext>
                          </a:extLst>
                        </xdr:cNvPr>
                        <xdr:cNvCxnSpPr/>
                      </xdr:nvCxnSpPr>
                      <xdr:spPr>
                        <a:xfrm rot="10800000" flipH="1">
                          <a:off x="9686219" y="5524500"/>
                          <a:ext cx="2448000" cy="5179"/>
                        </a:xfrm>
                        <a:prstGeom prst="straightConnector1">
                          <a:avLst/>
                        </a:prstGeom>
                        <a:noFill/>
                        <a:ln w="12700" cap="flat" cmpd="sng">
                          <a:noFill/>
                          <a:prstDash val="solid"/>
                          <a:miter lim="800000"/>
                          <a:headEnd type="none" w="sm" len="sm"/>
                          <a:tailEnd type="none" w="sm" len="sm"/>
                        </a:ln>
                      </xdr:spPr>
                    </xdr:cxnSp>
                    <xdr:sp macro="" textlink="">
                      <xdr:nvSpPr>
                        <xdr:cNvPr id="75" name="Shape 27">
                          <a:extLst>
                            <a:ext uri="{FF2B5EF4-FFF2-40B4-BE49-F238E27FC236}">
                              <a16:creationId xmlns:a16="http://schemas.microsoft.com/office/drawing/2014/main" id="{F6119736-C02E-DB3E-3E2F-46297D52A4D5}"/>
                            </a:ext>
                          </a:extLst>
                        </xdr:cNvPr>
                        <xdr:cNvSpPr/>
                      </xdr:nvSpPr>
                      <xdr:spPr>
                        <a:xfrm>
                          <a:off x="12419895" y="5162550"/>
                          <a:ext cx="2700000" cy="2700000"/>
                        </a:xfrm>
                        <a:prstGeom prst="roundRect">
                          <a:avLst>
                            <a:gd name="adj" fmla="val 3303"/>
                          </a:avLst>
                        </a:prstGeom>
                        <a:solidFill>
                          <a:schemeClr val="bg1">
                            <a:alpha val="94510"/>
                          </a:schemeClr>
                        </a:solid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ln>
                              <a:noFill/>
                            </a:ln>
                            <a:solidFill>
                              <a:srgbClr val="7030A0"/>
                            </a:solidFill>
                            <a:latin typeface="Arial Black" panose="020B0A04020102020204" pitchFamily="34" charset="0"/>
                          </a:endParaRPr>
                        </a:p>
                      </xdr:txBody>
                    </xdr:sp>
                    <xdr:cxnSp macro="">
                      <xdr:nvCxnSpPr>
                        <xdr:cNvPr id="76" name="Shape 28">
                          <a:extLst>
                            <a:ext uri="{FF2B5EF4-FFF2-40B4-BE49-F238E27FC236}">
                              <a16:creationId xmlns:a16="http://schemas.microsoft.com/office/drawing/2014/main" id="{0A78A5A6-6499-F1F9-D61D-AF56FCDEB8DD}"/>
                            </a:ext>
                          </a:extLst>
                        </xdr:cNvPr>
                        <xdr:cNvCxnSpPr/>
                      </xdr:nvCxnSpPr>
                      <xdr:spPr>
                        <a:xfrm rot="10800000" flipH="1">
                          <a:off x="12543719" y="5514975"/>
                          <a:ext cx="2448000" cy="5179"/>
                        </a:xfrm>
                        <a:prstGeom prst="straightConnector1">
                          <a:avLst/>
                        </a:prstGeom>
                        <a:noFill/>
                        <a:ln w="12700" cap="flat" cmpd="sng">
                          <a:noFill/>
                          <a:prstDash val="solid"/>
                          <a:miter lim="800000"/>
                          <a:headEnd type="none" w="sm" len="sm"/>
                          <a:tailEnd type="none" w="sm" len="sm"/>
                        </a:ln>
                      </xdr:spPr>
                    </xdr:cxnSp>
                  </xdr:grpSp>
                </xdr:grpSp>
                <xdr:sp macro="" textlink="">
                  <xdr:nvSpPr>
                    <xdr:cNvPr id="391" name="TextBox 390">
                      <a:extLst>
                        <a:ext uri="{FF2B5EF4-FFF2-40B4-BE49-F238E27FC236}">
                          <a16:creationId xmlns:a16="http://schemas.microsoft.com/office/drawing/2014/main" id="{FD57C439-F127-43CA-8E6F-A5CA1513B9FB}"/>
                        </a:ext>
                      </a:extLst>
                    </xdr:cNvPr>
                    <xdr:cNvSpPr txBox="1"/>
                  </xdr:nvSpPr>
                  <xdr:spPr>
                    <a:xfrm>
                      <a:off x="7021286" y="1105753"/>
                      <a:ext cx="2196000" cy="3502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800">
                          <a:ln>
                            <a:noFill/>
                          </a:ln>
                          <a:solidFill>
                            <a:srgbClr val="C00000"/>
                          </a:solidFill>
                          <a:latin typeface="Algerian" panose="04020705040A02060702" pitchFamily="82" charset="0"/>
                        </a:rPr>
                        <a:t>Active Employee </a:t>
                      </a:r>
                    </a:p>
                  </xdr:txBody>
                </xdr:sp>
                <xdr:sp macro="" textlink="KPI!D8">
                  <xdr:nvSpPr>
                    <xdr:cNvPr id="392" name="TextBox 391">
                      <a:extLst>
                        <a:ext uri="{FF2B5EF4-FFF2-40B4-BE49-F238E27FC236}">
                          <a16:creationId xmlns:a16="http://schemas.microsoft.com/office/drawing/2014/main" id="{661CEE8F-AAFE-4545-BFA9-FD04E0B01AE7}"/>
                        </a:ext>
                      </a:extLst>
                    </xdr:cNvPr>
                    <xdr:cNvSpPr txBox="1"/>
                  </xdr:nvSpPr>
                  <xdr:spPr>
                    <a:xfrm>
                      <a:off x="7402285" y="1496787"/>
                      <a:ext cx="2196000" cy="5032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4399BC5-2001-4976-AF49-36A2EE6D5582}" type="TxLink">
                        <a:rPr lang="en-US" sz="4000" b="0" i="0" u="none" strike="noStrike">
                          <a:ln>
                            <a:noFill/>
                          </a:ln>
                          <a:solidFill>
                            <a:srgbClr val="7030A0"/>
                          </a:solidFill>
                          <a:latin typeface="Arial Black" panose="020B0A04020102020204" pitchFamily="34" charset="0"/>
                          <a:cs typeface="Calibri"/>
                        </a:rPr>
                        <a:pPr algn="ctr"/>
                        <a:t>54</a:t>
                      </a:fld>
                      <a:endParaRPr lang="en-IN" sz="4000">
                        <a:ln>
                          <a:noFill/>
                        </a:ln>
                        <a:solidFill>
                          <a:srgbClr val="7030A0"/>
                        </a:solidFill>
                        <a:latin typeface="Arial Black" panose="020B0A04020102020204" pitchFamily="34" charset="0"/>
                      </a:endParaRPr>
                    </a:p>
                  </xdr:txBody>
                </xdr:sp>
                <xdr:sp macro="" textlink="">
                  <xdr:nvSpPr>
                    <xdr:cNvPr id="395" name="TextBox 394">
                      <a:extLst>
                        <a:ext uri="{FF2B5EF4-FFF2-40B4-BE49-F238E27FC236}">
                          <a16:creationId xmlns:a16="http://schemas.microsoft.com/office/drawing/2014/main" id="{4BD23B96-08A9-46B6-9353-41C494F10BE6}"/>
                        </a:ext>
                      </a:extLst>
                    </xdr:cNvPr>
                    <xdr:cNvSpPr txBox="1"/>
                  </xdr:nvSpPr>
                  <xdr:spPr>
                    <a:xfrm>
                      <a:off x="17145000" y="571500"/>
                      <a:ext cx="2196000" cy="5848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endParaRPr lang="en-IN" sz="1800">
                        <a:ln>
                          <a:noFill/>
                        </a:ln>
                        <a:solidFill>
                          <a:srgbClr val="7030A0"/>
                        </a:solidFill>
                        <a:latin typeface="Algerian" panose="04020705040A02060702" pitchFamily="82" charset="0"/>
                      </a:endParaRPr>
                    </a:p>
                  </xdr:txBody>
                </xdr:sp>
                <xdr:sp macro="" textlink="">
                  <xdr:nvSpPr>
                    <xdr:cNvPr id="397" name="TextBox 396">
                      <a:extLst>
                        <a:ext uri="{FF2B5EF4-FFF2-40B4-BE49-F238E27FC236}">
                          <a16:creationId xmlns:a16="http://schemas.microsoft.com/office/drawing/2014/main" id="{CD82DA33-AC74-4CBF-9F52-5E360A66BAE4}"/>
                        </a:ext>
                      </a:extLst>
                    </xdr:cNvPr>
                    <xdr:cNvSpPr txBox="1"/>
                  </xdr:nvSpPr>
                  <xdr:spPr>
                    <a:xfrm>
                      <a:off x="3714750" y="1090164"/>
                      <a:ext cx="1442357" cy="4888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800">
                          <a:ln>
                            <a:noFill/>
                          </a:ln>
                          <a:solidFill>
                            <a:srgbClr val="7030A0"/>
                          </a:solidFill>
                          <a:latin typeface="Algerian" panose="04020705040A02060702" pitchFamily="82" charset="0"/>
                        </a:rPr>
                        <a:t> </a:t>
                      </a:r>
                      <a:r>
                        <a:rPr lang="en-IN" sz="1800">
                          <a:ln>
                            <a:noFill/>
                          </a:ln>
                          <a:solidFill>
                            <a:srgbClr val="C00000"/>
                          </a:solidFill>
                          <a:latin typeface="Algerian" panose="04020705040A02060702" pitchFamily="82" charset="0"/>
                        </a:rPr>
                        <a:t>Attrition</a:t>
                      </a:r>
                      <a:r>
                        <a:rPr lang="en-IN" sz="1800">
                          <a:ln>
                            <a:noFill/>
                          </a:ln>
                          <a:solidFill>
                            <a:srgbClr val="7030A0"/>
                          </a:solidFill>
                          <a:latin typeface="Algerian" panose="04020705040A02060702" pitchFamily="82" charset="0"/>
                        </a:rPr>
                        <a:t> </a:t>
                      </a:r>
                    </a:p>
                  </xdr:txBody>
                </xdr:sp>
                <xdr:sp macro="" textlink="KPI!B8">
                  <xdr:nvSpPr>
                    <xdr:cNvPr id="398" name="TextBox 397">
                      <a:extLst>
                        <a:ext uri="{FF2B5EF4-FFF2-40B4-BE49-F238E27FC236}">
                          <a16:creationId xmlns:a16="http://schemas.microsoft.com/office/drawing/2014/main" id="{BFB23994-11BF-4CCF-B360-892597D40E37}"/>
                        </a:ext>
                      </a:extLst>
                    </xdr:cNvPr>
                    <xdr:cNvSpPr txBox="1"/>
                  </xdr:nvSpPr>
                  <xdr:spPr>
                    <a:xfrm>
                      <a:off x="4109357" y="1592036"/>
                      <a:ext cx="2196000" cy="3911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4513E55-6243-46B2-8E07-7F5D281EA22B}" type="TxLink">
                        <a:rPr lang="en-US" sz="4000" b="1" i="0" u="none" strike="noStrike">
                          <a:ln>
                            <a:noFill/>
                          </a:ln>
                          <a:solidFill>
                            <a:srgbClr val="7030A0"/>
                          </a:solidFill>
                          <a:latin typeface="Arial Black" panose="020B0A04020102020204" pitchFamily="34" charset="0"/>
                          <a:cs typeface="Calibri"/>
                        </a:rPr>
                        <a:pPr algn="ctr"/>
                        <a:t>13</a:t>
                      </a:fld>
                      <a:endParaRPr lang="en-IN" sz="4000" b="1">
                        <a:ln>
                          <a:noFill/>
                        </a:ln>
                        <a:solidFill>
                          <a:srgbClr val="7030A0"/>
                        </a:solidFill>
                        <a:latin typeface="Arial Black" panose="020B0A04020102020204" pitchFamily="34" charset="0"/>
                      </a:endParaRPr>
                    </a:p>
                  </xdr:txBody>
                </xdr:sp>
                <xdr:sp macro="" textlink="">
                  <xdr:nvSpPr>
                    <xdr:cNvPr id="399" name="TextBox 398">
                      <a:extLst>
                        <a:ext uri="{FF2B5EF4-FFF2-40B4-BE49-F238E27FC236}">
                          <a16:creationId xmlns:a16="http://schemas.microsoft.com/office/drawing/2014/main" id="{2DC47461-B4E1-4DA4-8812-C4F84A9AFA29}"/>
                        </a:ext>
                      </a:extLst>
                    </xdr:cNvPr>
                    <xdr:cNvSpPr txBox="1"/>
                  </xdr:nvSpPr>
                  <xdr:spPr>
                    <a:xfrm>
                      <a:off x="10355036" y="1110183"/>
                      <a:ext cx="2149928" cy="3457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800">
                          <a:ln>
                            <a:noFill/>
                          </a:ln>
                          <a:solidFill>
                            <a:srgbClr val="C00000"/>
                          </a:solidFill>
                          <a:latin typeface="Algerian" panose="04020705040A02060702" pitchFamily="82" charset="0"/>
                        </a:rPr>
                        <a:t>Attrition Rate</a:t>
                      </a:r>
                    </a:p>
                  </xdr:txBody>
                </xdr:sp>
                <xdr:sp macro="" textlink="KPI!E8">
                  <xdr:nvSpPr>
                    <xdr:cNvPr id="400" name="TextBox 399">
                      <a:extLst>
                        <a:ext uri="{FF2B5EF4-FFF2-40B4-BE49-F238E27FC236}">
                          <a16:creationId xmlns:a16="http://schemas.microsoft.com/office/drawing/2014/main" id="{CF8D5438-422B-4E2F-BEBE-8973D2076227}"/>
                        </a:ext>
                      </a:extLst>
                    </xdr:cNvPr>
                    <xdr:cNvSpPr txBox="1"/>
                  </xdr:nvSpPr>
                  <xdr:spPr>
                    <a:xfrm>
                      <a:off x="11076214" y="1496784"/>
                      <a:ext cx="1728108" cy="530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86DBB96-76D8-4060-8CF4-E32AB2CEC840}" type="TxLink">
                        <a:rPr lang="en-US" sz="4000" b="0" i="0" u="none" strike="noStrike">
                          <a:ln>
                            <a:noFill/>
                          </a:ln>
                          <a:solidFill>
                            <a:srgbClr val="7030A0"/>
                          </a:solidFill>
                          <a:latin typeface="Berlin Sans FB Demi" panose="020E0802020502020306" pitchFamily="34" charset="0"/>
                          <a:cs typeface="Calibri"/>
                        </a:rPr>
                        <a:pPr algn="ctr"/>
                        <a:t>19.4%</a:t>
                      </a:fld>
                      <a:endParaRPr lang="en-IN" sz="4000">
                        <a:ln>
                          <a:noFill/>
                        </a:ln>
                        <a:solidFill>
                          <a:srgbClr val="7030A0"/>
                        </a:solidFill>
                        <a:latin typeface="Berlin Sans FB Demi" panose="020E0802020502020306" pitchFamily="34" charset="0"/>
                      </a:endParaRPr>
                    </a:p>
                  </xdr:txBody>
                </xdr:sp>
                <xdr:sp macro="" textlink="">
                  <xdr:nvSpPr>
                    <xdr:cNvPr id="404" name="TextBox 403">
                      <a:extLst>
                        <a:ext uri="{FF2B5EF4-FFF2-40B4-BE49-F238E27FC236}">
                          <a16:creationId xmlns:a16="http://schemas.microsoft.com/office/drawing/2014/main" id="{772976CD-97DF-40F4-9460-701D0677B0C4}"/>
                        </a:ext>
                      </a:extLst>
                    </xdr:cNvPr>
                    <xdr:cNvSpPr txBox="1"/>
                  </xdr:nvSpPr>
                  <xdr:spPr>
                    <a:xfrm>
                      <a:off x="13688786" y="1055754"/>
                      <a:ext cx="2196000" cy="4546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800">
                          <a:ln>
                            <a:noFill/>
                          </a:ln>
                          <a:solidFill>
                            <a:srgbClr val="C00000"/>
                          </a:solidFill>
                          <a:latin typeface="Algerian" panose="04020705040A02060702" pitchFamily="82" charset="0"/>
                        </a:rPr>
                        <a:t>Average Age</a:t>
                      </a:r>
                    </a:p>
                  </xdr:txBody>
                </xdr:sp>
                <xdr:sp macro="" textlink="KPI!C8">
                  <xdr:nvSpPr>
                    <xdr:cNvPr id="405" name="TextBox 404">
                      <a:extLst>
                        <a:ext uri="{FF2B5EF4-FFF2-40B4-BE49-F238E27FC236}">
                          <a16:creationId xmlns:a16="http://schemas.microsoft.com/office/drawing/2014/main" id="{6BDC7B0F-FE8B-49EA-BEF3-50897E3BC2D4}"/>
                        </a:ext>
                      </a:extLst>
                    </xdr:cNvPr>
                    <xdr:cNvSpPr txBox="1"/>
                  </xdr:nvSpPr>
                  <xdr:spPr>
                    <a:xfrm>
                      <a:off x="14083393" y="1512792"/>
                      <a:ext cx="2196000" cy="46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80726BF-1A3A-4F32-AC33-BA34053F32A2}" type="TxLink">
                        <a:rPr lang="en-US" sz="4000" b="0" i="0" u="none" strike="noStrike">
                          <a:ln>
                            <a:noFill/>
                          </a:ln>
                          <a:solidFill>
                            <a:srgbClr val="7030A0"/>
                          </a:solidFill>
                          <a:latin typeface="Berlin Sans FB Demi" panose="020E0802020502020306" pitchFamily="34" charset="0"/>
                          <a:cs typeface="Calibri"/>
                        </a:rPr>
                        <a:pPr algn="ctr"/>
                        <a:t>36</a:t>
                      </a:fld>
                      <a:endParaRPr lang="en-IN" sz="4000">
                        <a:ln>
                          <a:noFill/>
                        </a:ln>
                        <a:solidFill>
                          <a:srgbClr val="7030A0"/>
                        </a:solidFill>
                        <a:latin typeface="Berlin Sans FB Demi" panose="020E0802020502020306" pitchFamily="34" charset="0"/>
                      </a:endParaRPr>
                    </a:p>
                  </xdr:txBody>
                </xdr:sp>
                <xdr:sp macro="" textlink="">
                  <xdr:nvSpPr>
                    <xdr:cNvPr id="406" name="TextBox 405">
                      <a:extLst>
                        <a:ext uri="{FF2B5EF4-FFF2-40B4-BE49-F238E27FC236}">
                          <a16:creationId xmlns:a16="http://schemas.microsoft.com/office/drawing/2014/main" id="{A005F19E-E3C0-42C9-8CA0-4FCC21D47D74}"/>
                        </a:ext>
                      </a:extLst>
                    </xdr:cNvPr>
                    <xdr:cNvSpPr txBox="1"/>
                  </xdr:nvSpPr>
                  <xdr:spPr>
                    <a:xfrm>
                      <a:off x="449036" y="1082968"/>
                      <a:ext cx="2196000" cy="3866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800">
                          <a:ln>
                            <a:noFill/>
                          </a:ln>
                          <a:solidFill>
                            <a:srgbClr val="C00000"/>
                          </a:solidFill>
                          <a:latin typeface="Algerian" panose="04020705040A02060702" pitchFamily="82" charset="0"/>
                        </a:rPr>
                        <a:t>Total Employee </a:t>
                      </a:r>
                    </a:p>
                  </xdr:txBody>
                </xdr:sp>
                <xdr:sp macro="" textlink="KPI!A8">
                  <xdr:nvSpPr>
                    <xdr:cNvPr id="407" name="TextBox 406">
                      <a:extLst>
                        <a:ext uri="{FF2B5EF4-FFF2-40B4-BE49-F238E27FC236}">
                          <a16:creationId xmlns:a16="http://schemas.microsoft.com/office/drawing/2014/main" id="{ABB5131B-D841-4C47-B7DC-18FE4BEC577C}"/>
                        </a:ext>
                      </a:extLst>
                    </xdr:cNvPr>
                    <xdr:cNvSpPr txBox="1"/>
                  </xdr:nvSpPr>
                  <xdr:spPr>
                    <a:xfrm>
                      <a:off x="1129393" y="1523999"/>
                      <a:ext cx="1809750" cy="4626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55FA4B6-0611-4AF0-8457-4BCE4732F918}" type="TxLink">
                        <a:rPr lang="en-US" sz="4000" b="0" i="0" u="none" strike="noStrike">
                          <a:ln>
                            <a:noFill/>
                          </a:ln>
                          <a:solidFill>
                            <a:srgbClr val="7030A0"/>
                          </a:solidFill>
                          <a:latin typeface="Bauhaus 93" panose="04030905020B02020C02" pitchFamily="82" charset="0"/>
                          <a:cs typeface="Calibri"/>
                        </a:rPr>
                        <a:pPr algn="ctr"/>
                        <a:t>67</a:t>
                      </a:fld>
                      <a:endParaRPr lang="en-IN" sz="4000">
                        <a:ln>
                          <a:noFill/>
                        </a:ln>
                        <a:solidFill>
                          <a:srgbClr val="7030A0"/>
                        </a:solidFill>
                        <a:latin typeface="Bauhaus 93" panose="04030905020B02020C02" pitchFamily="82" charset="0"/>
                      </a:endParaRPr>
                    </a:p>
                  </xdr:txBody>
                </xdr:sp>
              </xdr:grpSp>
              <xdr:pic>
                <xdr:nvPicPr>
                  <xdr:cNvPr id="410" name="image4.png">
                    <a:extLst>
                      <a:ext uri="{FF2B5EF4-FFF2-40B4-BE49-F238E27FC236}">
                        <a16:creationId xmlns:a16="http://schemas.microsoft.com/office/drawing/2014/main" id="{FC171404-61B7-485A-8FDA-776A5F94A8FB}"/>
                      </a:ext>
                    </a:extLst>
                  </xdr:cNvPr>
                  <xdr:cNvPicPr preferRelativeResize="0"/>
                </xdr:nvPicPr>
                <xdr:blipFill>
                  <a:blip xmlns:r="http://schemas.openxmlformats.org/officeDocument/2006/relationships" r:embed="rId1" cstate="print"/>
                  <a:stretch>
                    <a:fillRect/>
                  </a:stretch>
                </xdr:blipFill>
                <xdr:spPr>
                  <a:xfrm>
                    <a:off x="5619750" y="1300683"/>
                    <a:ext cx="530679" cy="427424"/>
                  </a:xfrm>
                  <a:prstGeom prst="rect">
                    <a:avLst/>
                  </a:prstGeom>
                  <a:noFill/>
                  <a:ln>
                    <a:noFill/>
                  </a:ln>
                </xdr:spPr>
              </xdr:pic>
              <xdr:pic>
                <xdr:nvPicPr>
                  <xdr:cNvPr id="411" name="image7.png">
                    <a:extLst>
                      <a:ext uri="{FF2B5EF4-FFF2-40B4-BE49-F238E27FC236}">
                        <a16:creationId xmlns:a16="http://schemas.microsoft.com/office/drawing/2014/main" id="{64FBE6DE-F340-4E19-AA48-9ABA1EF7962E}"/>
                      </a:ext>
                    </a:extLst>
                  </xdr:cNvPr>
                  <xdr:cNvPicPr preferRelativeResize="0"/>
                </xdr:nvPicPr>
                <xdr:blipFill>
                  <a:blip xmlns:r="http://schemas.openxmlformats.org/officeDocument/2006/relationships" r:embed="rId2" cstate="print"/>
                  <a:stretch>
                    <a:fillRect/>
                  </a:stretch>
                </xdr:blipFill>
                <xdr:spPr>
                  <a:xfrm>
                    <a:off x="8558893" y="1279071"/>
                    <a:ext cx="966107" cy="449036"/>
                  </a:xfrm>
                  <a:prstGeom prst="rect">
                    <a:avLst/>
                  </a:prstGeom>
                  <a:noFill/>
                  <a:ln>
                    <a:noFill/>
                  </a:ln>
                </xdr:spPr>
              </xdr:pic>
              <xdr:pic>
                <xdr:nvPicPr>
                  <xdr:cNvPr id="412" name="image5.png">
                    <a:extLst>
                      <a:ext uri="{FF2B5EF4-FFF2-40B4-BE49-F238E27FC236}">
                        <a16:creationId xmlns:a16="http://schemas.microsoft.com/office/drawing/2014/main" id="{D8B96E85-E908-4DC1-87E1-E2A153908E74}"/>
                      </a:ext>
                    </a:extLst>
                  </xdr:cNvPr>
                  <xdr:cNvPicPr preferRelativeResize="0"/>
                </xdr:nvPicPr>
                <xdr:blipFill>
                  <a:blip xmlns:r="http://schemas.openxmlformats.org/officeDocument/2006/relationships" r:embed="rId3" cstate="print"/>
                  <a:stretch>
                    <a:fillRect/>
                  </a:stretch>
                </xdr:blipFill>
                <xdr:spPr>
                  <a:xfrm>
                    <a:off x="12246428" y="1314289"/>
                    <a:ext cx="585107" cy="386603"/>
                  </a:xfrm>
                  <a:prstGeom prst="rect">
                    <a:avLst/>
                  </a:prstGeom>
                  <a:noFill/>
                  <a:ln>
                    <a:noFill/>
                  </a:ln>
                </xdr:spPr>
              </xdr:pic>
              <xdr:pic>
                <xdr:nvPicPr>
                  <xdr:cNvPr id="413" name="image2.png">
                    <a:extLst>
                      <a:ext uri="{FF2B5EF4-FFF2-40B4-BE49-F238E27FC236}">
                        <a16:creationId xmlns:a16="http://schemas.microsoft.com/office/drawing/2014/main" id="{238353EC-8941-4B40-B3DA-F99C7C76F138}"/>
                      </a:ext>
                    </a:extLst>
                  </xdr:cNvPr>
                  <xdr:cNvPicPr preferRelativeResize="0"/>
                </xdr:nvPicPr>
                <xdr:blipFill>
                  <a:blip xmlns:r="http://schemas.openxmlformats.org/officeDocument/2006/relationships" r:embed="rId4" cstate="print"/>
                  <a:stretch>
                    <a:fillRect/>
                  </a:stretch>
                </xdr:blipFill>
                <xdr:spPr>
                  <a:xfrm>
                    <a:off x="15484929" y="1287076"/>
                    <a:ext cx="653142" cy="427424"/>
                  </a:xfrm>
                  <a:prstGeom prst="rect">
                    <a:avLst/>
                  </a:prstGeom>
                  <a:noFill/>
                  <a:ln>
                    <a:noFill/>
                  </a:ln>
                </xdr:spPr>
              </xdr:pic>
              <xdr:pic>
                <xdr:nvPicPr>
                  <xdr:cNvPr id="414" name="image6.png">
                    <a:extLst>
                      <a:ext uri="{FF2B5EF4-FFF2-40B4-BE49-F238E27FC236}">
                        <a16:creationId xmlns:a16="http://schemas.microsoft.com/office/drawing/2014/main" id="{A2710D6E-0D60-45D0-81A7-DB7BF4213D01}"/>
                      </a:ext>
                    </a:extLst>
                  </xdr:cNvPr>
                  <xdr:cNvPicPr preferRelativeResize="0"/>
                </xdr:nvPicPr>
                <xdr:blipFill>
                  <a:blip xmlns:r="http://schemas.openxmlformats.org/officeDocument/2006/relationships" r:embed="rId5" cstate="print"/>
                  <a:stretch>
                    <a:fillRect/>
                  </a:stretch>
                </xdr:blipFill>
                <xdr:spPr>
                  <a:xfrm>
                    <a:off x="18845893" y="1265464"/>
                    <a:ext cx="598714" cy="421821"/>
                  </a:xfrm>
                  <a:prstGeom prst="rect">
                    <a:avLst/>
                  </a:prstGeom>
                  <a:noFill/>
                  <a:ln>
                    <a:noFill/>
                  </a:ln>
                </xdr:spPr>
              </xdr:pic>
            </xdr:grpSp>
            <xdr:sp macro="" textlink="">
              <xdr:nvSpPr>
                <xdr:cNvPr id="462" name="TextBox 461">
                  <a:extLst>
                    <a:ext uri="{FF2B5EF4-FFF2-40B4-BE49-F238E27FC236}">
                      <a16:creationId xmlns:a16="http://schemas.microsoft.com/office/drawing/2014/main" id="{9FC3E97A-E4AF-C471-2C07-9B5F1D46B7F5}"/>
                    </a:ext>
                  </a:extLst>
                </xdr:cNvPr>
                <xdr:cNvSpPr txBox="1"/>
              </xdr:nvSpPr>
              <xdr:spPr>
                <a:xfrm>
                  <a:off x="4775268" y="320970"/>
                  <a:ext cx="7756910" cy="67235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400">
                      <a:ln>
                        <a:noFill/>
                      </a:ln>
                      <a:solidFill>
                        <a:srgbClr val="002060"/>
                      </a:solidFill>
                      <a:latin typeface="Algerian" panose="04020705040A02060702" pitchFamily="82" charset="0"/>
                    </a:rPr>
                    <a:t>HR  Analyitics Dashboard</a:t>
                  </a:r>
                </a:p>
              </xdr:txBody>
            </xdr:sp>
            <xdr:pic>
              <xdr:nvPicPr>
                <xdr:cNvPr id="463" name="image1.png">
                  <a:extLst>
                    <a:ext uri="{FF2B5EF4-FFF2-40B4-BE49-F238E27FC236}">
                      <a16:creationId xmlns:a16="http://schemas.microsoft.com/office/drawing/2014/main" id="{2591D187-937E-425F-81D4-0A3DA795A885}"/>
                    </a:ext>
                  </a:extLst>
                </xdr:cNvPr>
                <xdr:cNvPicPr preferRelativeResize="0"/>
              </xdr:nvPicPr>
              <xdr:blipFill>
                <a:blip xmlns:r="http://schemas.openxmlformats.org/officeDocument/2006/relationships" r:embed="rId6" cstate="print"/>
                <a:stretch>
                  <a:fillRect/>
                </a:stretch>
              </xdr:blipFill>
              <xdr:spPr>
                <a:xfrm>
                  <a:off x="3456214" y="320970"/>
                  <a:ext cx="993322" cy="577102"/>
                </a:xfrm>
                <a:prstGeom prst="rect">
                  <a:avLst/>
                </a:prstGeom>
                <a:noFill/>
                <a:ln>
                  <a:noFill/>
                </a:ln>
              </xdr:spPr>
            </xdr:pic>
            <xdr:pic>
              <xdr:nvPicPr>
                <xdr:cNvPr id="464" name="image3.png">
                  <a:extLst>
                    <a:ext uri="{FF2B5EF4-FFF2-40B4-BE49-F238E27FC236}">
                      <a16:creationId xmlns:a16="http://schemas.microsoft.com/office/drawing/2014/main" id="{9DC28FD0-AE3D-46D0-A854-7F65CAC03057}"/>
                    </a:ext>
                  </a:extLst>
                </xdr:cNvPr>
                <xdr:cNvPicPr preferRelativeResize="0"/>
              </xdr:nvPicPr>
              <xdr:blipFill>
                <a:blip xmlns:r="http://schemas.openxmlformats.org/officeDocument/2006/relationships" r:embed="rId7" cstate="print"/>
                <a:stretch>
                  <a:fillRect/>
                </a:stretch>
              </xdr:blipFill>
              <xdr:spPr>
                <a:xfrm>
                  <a:off x="12953999" y="252933"/>
                  <a:ext cx="707572" cy="713175"/>
                </a:xfrm>
                <a:prstGeom prst="rect">
                  <a:avLst/>
                </a:prstGeom>
                <a:noFill/>
                <a:ln>
                  <a:noFill/>
                </a:ln>
              </xdr:spPr>
            </xdr:pic>
            <xdr:sp macro="" textlink="">
              <xdr:nvSpPr>
                <xdr:cNvPr id="465" name="TextBox 464">
                  <a:extLst>
                    <a:ext uri="{FF2B5EF4-FFF2-40B4-BE49-F238E27FC236}">
                      <a16:creationId xmlns:a16="http://schemas.microsoft.com/office/drawing/2014/main" id="{7D74B25F-1FEE-F5DA-2289-F65671DE0D71}"/>
                    </a:ext>
                  </a:extLst>
                </xdr:cNvPr>
                <xdr:cNvSpPr txBox="1"/>
              </xdr:nvSpPr>
              <xdr:spPr>
                <a:xfrm>
                  <a:off x="13688786" y="258536"/>
                  <a:ext cx="1864178" cy="7619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n>
                        <a:noFill/>
                      </a:ln>
                      <a:solidFill>
                        <a:srgbClr val="C00000"/>
                      </a:solidFill>
                      <a:latin typeface="Arial Black" panose="020B0A04020102020204" pitchFamily="34" charset="0"/>
                    </a:rPr>
                    <a:t>Job</a:t>
                  </a:r>
                </a:p>
                <a:p>
                  <a:pPr algn="ctr"/>
                  <a:r>
                    <a:rPr lang="en-IN" sz="1200">
                      <a:ln>
                        <a:noFill/>
                      </a:ln>
                      <a:solidFill>
                        <a:srgbClr val="C00000"/>
                      </a:solidFill>
                      <a:latin typeface="Arial Black" panose="020B0A04020102020204" pitchFamily="34" charset="0"/>
                    </a:rPr>
                    <a:t>Satisfication</a:t>
                  </a:r>
                </a:p>
                <a:p>
                  <a:pPr algn="ctr"/>
                  <a:r>
                    <a:rPr lang="en-IN" sz="1200">
                      <a:ln>
                        <a:noFill/>
                      </a:ln>
                      <a:solidFill>
                        <a:srgbClr val="C00000"/>
                      </a:solidFill>
                      <a:latin typeface="Arial Black" panose="020B0A04020102020204" pitchFamily="34" charset="0"/>
                    </a:rPr>
                    <a:t>Rating </a:t>
                  </a:r>
                </a:p>
              </xdr:txBody>
            </xdr:sp>
            <xdr:graphicFrame macro="">
              <xdr:nvGraphicFramePr>
                <xdr:cNvPr id="466" name="Chart 465">
                  <a:extLst>
                    <a:ext uri="{FF2B5EF4-FFF2-40B4-BE49-F238E27FC236}">
                      <a16:creationId xmlns:a16="http://schemas.microsoft.com/office/drawing/2014/main" id="{2A361D44-EC58-47F2-ADFD-A983C3727E7F}"/>
                    </a:ext>
                  </a:extLst>
                </xdr:cNvPr>
                <xdr:cNvGraphicFramePr>
                  <a:graphicFrameLocks/>
                </xdr:cNvGraphicFramePr>
              </xdr:nvGraphicFramePr>
              <xdr:xfrm>
                <a:off x="15158358" y="285750"/>
                <a:ext cx="1592036" cy="693965"/>
              </xdr:xfrm>
              <a:graphic>
                <a:graphicData uri="http://schemas.openxmlformats.org/drawingml/2006/chart">
                  <c:chart xmlns:c="http://schemas.openxmlformats.org/drawingml/2006/chart" xmlns:r="http://schemas.openxmlformats.org/officeDocument/2006/relationships" r:id="rId8"/>
                </a:graphicData>
              </a:graphic>
            </xdr:graphicFrame>
            <xdr:sp macro="" textlink="Rating!$B$5">
              <xdr:nvSpPr>
                <xdr:cNvPr id="467" name="TextBox 466">
                  <a:extLst>
                    <a:ext uri="{FF2B5EF4-FFF2-40B4-BE49-F238E27FC236}">
                      <a16:creationId xmlns:a16="http://schemas.microsoft.com/office/drawing/2014/main" id="{559595E8-9352-9456-DE5F-D39BE586872D}"/>
                    </a:ext>
                  </a:extLst>
                </xdr:cNvPr>
                <xdr:cNvSpPr txBox="1"/>
              </xdr:nvSpPr>
              <xdr:spPr>
                <a:xfrm>
                  <a:off x="15716251" y="449037"/>
                  <a:ext cx="530678"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2CEE009-F5B3-46FD-B6AF-1B722AF6F095}" type="TxLink">
                    <a:rPr lang="en-US" sz="1600" b="0" i="0" u="none" strike="noStrike">
                      <a:ln>
                        <a:noFill/>
                      </a:ln>
                      <a:solidFill>
                        <a:schemeClr val="accent1"/>
                      </a:solidFill>
                      <a:latin typeface="Arial Black" panose="020B0A04020102020204" pitchFamily="34" charset="0"/>
                      <a:cs typeface="Calibri"/>
                    </a:rPr>
                    <a:pPr algn="ctr"/>
                    <a:t>3.5</a:t>
                  </a:fld>
                  <a:endParaRPr lang="en-IN" sz="1600">
                    <a:ln>
                      <a:noFill/>
                    </a:ln>
                    <a:solidFill>
                      <a:schemeClr val="accent1"/>
                    </a:solidFill>
                    <a:latin typeface="Arial Black" panose="020B0A04020102020204" pitchFamily="34" charset="0"/>
                  </a:endParaRPr>
                </a:p>
              </xdr:txBody>
            </xdr:sp>
            <xdr:graphicFrame macro="">
              <xdr:nvGraphicFramePr>
                <xdr:cNvPr id="5" name="Chart 4">
                  <a:extLst>
                    <a:ext uri="{FF2B5EF4-FFF2-40B4-BE49-F238E27FC236}">
                      <a16:creationId xmlns:a16="http://schemas.microsoft.com/office/drawing/2014/main" id="{8278BBBB-D9E7-4A69-AB38-03D49AE87540}"/>
                    </a:ext>
                  </a:extLst>
                </xdr:cNvPr>
                <xdr:cNvGraphicFramePr>
                  <a:graphicFrameLocks/>
                </xdr:cNvGraphicFramePr>
              </xdr:nvGraphicFramePr>
              <xdr:xfrm>
                <a:off x="16437429" y="285750"/>
                <a:ext cx="2911927" cy="707572"/>
              </xdr:xfrm>
              <a:graphic>
                <a:graphicData uri="http://schemas.openxmlformats.org/drawingml/2006/chart">
                  <c:chart xmlns:c="http://schemas.openxmlformats.org/drawingml/2006/chart" xmlns:r="http://schemas.openxmlformats.org/officeDocument/2006/relationships" r:id="rId9"/>
                </a:graphicData>
              </a:graphic>
            </xdr:graphicFrame>
          </xdr:grpSp>
          <xdr:sp macro="" textlink="">
            <xdr:nvSpPr>
              <xdr:cNvPr id="56" name="Freeform: Shape 55">
                <a:extLst>
                  <a:ext uri="{FF2B5EF4-FFF2-40B4-BE49-F238E27FC236}">
                    <a16:creationId xmlns:a16="http://schemas.microsoft.com/office/drawing/2014/main" id="{863A07B7-2A48-4F8A-766B-FB0DB5435717}"/>
                  </a:ext>
                </a:extLst>
              </xdr:cNvPr>
              <xdr:cNvSpPr/>
            </xdr:nvSpPr>
            <xdr:spPr>
              <a:xfrm>
                <a:off x="16463792" y="261512"/>
                <a:ext cx="3010157" cy="719478"/>
              </a:xfrm>
              <a:custGeom>
                <a:avLst/>
                <a:gdLst>
                  <a:gd name="connsiteX0" fmla="*/ 2655278 w 4131217"/>
                  <a:gd name="connsiteY0" fmla="*/ 151228 h 1167618"/>
                  <a:gd name="connsiteX1" fmla="*/ 2548180 w 4131217"/>
                  <a:gd name="connsiteY1" fmla="*/ 452139 h 1167618"/>
                  <a:gd name="connsiteX2" fmla="*/ 2201595 w 4131217"/>
                  <a:gd name="connsiteY2" fmla="*/ 452137 h 1167618"/>
                  <a:gd name="connsiteX3" fmla="*/ 2481989 w 4131217"/>
                  <a:gd name="connsiteY3" fmla="*/ 638108 h 1167618"/>
                  <a:gd name="connsiteX4" fmla="*/ 2374886 w 4131217"/>
                  <a:gd name="connsiteY4" fmla="*/ 939018 h 1167618"/>
                  <a:gd name="connsiteX5" fmla="*/ 2655278 w 4131217"/>
                  <a:gd name="connsiteY5" fmla="*/ 753043 h 1167618"/>
                  <a:gd name="connsiteX6" fmla="*/ 2935670 w 4131217"/>
                  <a:gd name="connsiteY6" fmla="*/ 939018 h 1167618"/>
                  <a:gd name="connsiteX7" fmla="*/ 2828567 w 4131217"/>
                  <a:gd name="connsiteY7" fmla="*/ 638108 h 1167618"/>
                  <a:gd name="connsiteX8" fmla="*/ 3108961 w 4131217"/>
                  <a:gd name="connsiteY8" fmla="*/ 452137 h 1167618"/>
                  <a:gd name="connsiteX9" fmla="*/ 2762376 w 4131217"/>
                  <a:gd name="connsiteY9" fmla="*/ 452139 h 1167618"/>
                  <a:gd name="connsiteX10" fmla="*/ 3620090 w 4131217"/>
                  <a:gd name="connsiteY10" fmla="*/ 151227 h 1167618"/>
                  <a:gd name="connsiteX11" fmla="*/ 3499431 w 4131217"/>
                  <a:gd name="connsiteY11" fmla="*/ 452138 h 1167618"/>
                  <a:gd name="connsiteX12" fmla="*/ 3108963 w 4131217"/>
                  <a:gd name="connsiteY12" fmla="*/ 452136 h 1167618"/>
                  <a:gd name="connsiteX13" fmla="*/ 3424860 w 4131217"/>
                  <a:gd name="connsiteY13" fmla="*/ 638107 h 1167618"/>
                  <a:gd name="connsiteX14" fmla="*/ 3304196 w 4131217"/>
                  <a:gd name="connsiteY14" fmla="*/ 939016 h 1167618"/>
                  <a:gd name="connsiteX15" fmla="*/ 3620090 w 4131217"/>
                  <a:gd name="connsiteY15" fmla="*/ 753042 h 1167618"/>
                  <a:gd name="connsiteX16" fmla="*/ 3935983 w 4131217"/>
                  <a:gd name="connsiteY16" fmla="*/ 939016 h 1167618"/>
                  <a:gd name="connsiteX17" fmla="*/ 3815319 w 4131217"/>
                  <a:gd name="connsiteY17" fmla="*/ 638107 h 1167618"/>
                  <a:gd name="connsiteX18" fmla="*/ 4131216 w 4131217"/>
                  <a:gd name="connsiteY18" fmla="*/ 452136 h 1167618"/>
                  <a:gd name="connsiteX19" fmla="*/ 3740748 w 4131217"/>
                  <a:gd name="connsiteY19" fmla="*/ 452138 h 1167618"/>
                  <a:gd name="connsiteX20" fmla="*/ 1633024 w 4131217"/>
                  <a:gd name="connsiteY20" fmla="*/ 151226 h 1167618"/>
                  <a:gd name="connsiteX21" fmla="*/ 1512365 w 4131217"/>
                  <a:gd name="connsiteY21" fmla="*/ 452137 h 1167618"/>
                  <a:gd name="connsiteX22" fmla="*/ 1121897 w 4131217"/>
                  <a:gd name="connsiteY22" fmla="*/ 452135 h 1167618"/>
                  <a:gd name="connsiteX23" fmla="*/ 1437794 w 4131217"/>
                  <a:gd name="connsiteY23" fmla="*/ 638106 h 1167618"/>
                  <a:gd name="connsiteX24" fmla="*/ 1317130 w 4131217"/>
                  <a:gd name="connsiteY24" fmla="*/ 939015 h 1167618"/>
                  <a:gd name="connsiteX25" fmla="*/ 1633024 w 4131217"/>
                  <a:gd name="connsiteY25" fmla="*/ 753041 h 1167618"/>
                  <a:gd name="connsiteX26" fmla="*/ 1948917 w 4131217"/>
                  <a:gd name="connsiteY26" fmla="*/ 939015 h 1167618"/>
                  <a:gd name="connsiteX27" fmla="*/ 1828253 w 4131217"/>
                  <a:gd name="connsiteY27" fmla="*/ 638106 h 1167618"/>
                  <a:gd name="connsiteX28" fmla="*/ 2144150 w 4131217"/>
                  <a:gd name="connsiteY28" fmla="*/ 452135 h 1167618"/>
                  <a:gd name="connsiteX29" fmla="*/ 1753682 w 4131217"/>
                  <a:gd name="connsiteY29" fmla="*/ 452137 h 1167618"/>
                  <a:gd name="connsiteX30" fmla="*/ 597871 w 4131217"/>
                  <a:gd name="connsiteY30" fmla="*/ 151226 h 1167618"/>
                  <a:gd name="connsiteX31" fmla="*/ 490773 w 4131217"/>
                  <a:gd name="connsiteY31" fmla="*/ 452137 h 1167618"/>
                  <a:gd name="connsiteX32" fmla="*/ 144188 w 4131217"/>
                  <a:gd name="connsiteY32" fmla="*/ 452135 h 1167618"/>
                  <a:gd name="connsiteX33" fmla="*/ 424582 w 4131217"/>
                  <a:gd name="connsiteY33" fmla="*/ 638106 h 1167618"/>
                  <a:gd name="connsiteX34" fmla="*/ 317479 w 4131217"/>
                  <a:gd name="connsiteY34" fmla="*/ 939015 h 1167618"/>
                  <a:gd name="connsiteX35" fmla="*/ 597871 w 4131217"/>
                  <a:gd name="connsiteY35" fmla="*/ 753041 h 1167618"/>
                  <a:gd name="connsiteX36" fmla="*/ 878263 w 4131217"/>
                  <a:gd name="connsiteY36" fmla="*/ 939015 h 1167618"/>
                  <a:gd name="connsiteX37" fmla="*/ 771160 w 4131217"/>
                  <a:gd name="connsiteY37" fmla="*/ 638106 h 1167618"/>
                  <a:gd name="connsiteX38" fmla="*/ 1051554 w 4131217"/>
                  <a:gd name="connsiteY38" fmla="*/ 452135 h 1167618"/>
                  <a:gd name="connsiteX39" fmla="*/ 704969 w 4131217"/>
                  <a:gd name="connsiteY39" fmla="*/ 452137 h 1167618"/>
                  <a:gd name="connsiteX40" fmla="*/ 0 w 4131217"/>
                  <a:gd name="connsiteY40" fmla="*/ 0 h 1167618"/>
                  <a:gd name="connsiteX41" fmla="*/ 4131217 w 4131217"/>
                  <a:gd name="connsiteY41" fmla="*/ 0 h 1167618"/>
                  <a:gd name="connsiteX42" fmla="*/ 4131217 w 4131217"/>
                  <a:gd name="connsiteY42" fmla="*/ 1167618 h 1167618"/>
                  <a:gd name="connsiteX43" fmla="*/ 0 w 4131217"/>
                  <a:gd name="connsiteY43" fmla="*/ 1167618 h 116761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Lst>
                <a:rect l="l" t="t" r="r" b="b"/>
                <a:pathLst>
                  <a:path w="4131217" h="1167618">
                    <a:moveTo>
                      <a:pt x="2655278" y="151228"/>
                    </a:moveTo>
                    <a:lnTo>
                      <a:pt x="2548180" y="452139"/>
                    </a:lnTo>
                    <a:lnTo>
                      <a:pt x="2201595" y="452137"/>
                    </a:lnTo>
                    <a:lnTo>
                      <a:pt x="2481989" y="638108"/>
                    </a:lnTo>
                    <a:lnTo>
                      <a:pt x="2374886" y="939018"/>
                    </a:lnTo>
                    <a:lnTo>
                      <a:pt x="2655278" y="753043"/>
                    </a:lnTo>
                    <a:lnTo>
                      <a:pt x="2935670" y="939018"/>
                    </a:lnTo>
                    <a:lnTo>
                      <a:pt x="2828567" y="638108"/>
                    </a:lnTo>
                    <a:lnTo>
                      <a:pt x="3108961" y="452137"/>
                    </a:lnTo>
                    <a:lnTo>
                      <a:pt x="2762376" y="452139"/>
                    </a:lnTo>
                    <a:close/>
                    <a:moveTo>
                      <a:pt x="3620090" y="151227"/>
                    </a:moveTo>
                    <a:lnTo>
                      <a:pt x="3499431" y="452138"/>
                    </a:lnTo>
                    <a:lnTo>
                      <a:pt x="3108963" y="452136"/>
                    </a:lnTo>
                    <a:lnTo>
                      <a:pt x="3424860" y="638107"/>
                    </a:lnTo>
                    <a:lnTo>
                      <a:pt x="3304196" y="939016"/>
                    </a:lnTo>
                    <a:lnTo>
                      <a:pt x="3620090" y="753042"/>
                    </a:lnTo>
                    <a:lnTo>
                      <a:pt x="3935983" y="939016"/>
                    </a:lnTo>
                    <a:lnTo>
                      <a:pt x="3815319" y="638107"/>
                    </a:lnTo>
                    <a:lnTo>
                      <a:pt x="4131216" y="452136"/>
                    </a:lnTo>
                    <a:lnTo>
                      <a:pt x="3740748" y="452138"/>
                    </a:lnTo>
                    <a:close/>
                    <a:moveTo>
                      <a:pt x="1633024" y="151226"/>
                    </a:moveTo>
                    <a:lnTo>
                      <a:pt x="1512365" y="452137"/>
                    </a:lnTo>
                    <a:lnTo>
                      <a:pt x="1121897" y="452135"/>
                    </a:lnTo>
                    <a:lnTo>
                      <a:pt x="1437794" y="638106"/>
                    </a:lnTo>
                    <a:lnTo>
                      <a:pt x="1317130" y="939015"/>
                    </a:lnTo>
                    <a:lnTo>
                      <a:pt x="1633024" y="753041"/>
                    </a:lnTo>
                    <a:lnTo>
                      <a:pt x="1948917" y="939015"/>
                    </a:lnTo>
                    <a:lnTo>
                      <a:pt x="1828253" y="638106"/>
                    </a:lnTo>
                    <a:lnTo>
                      <a:pt x="2144150" y="452135"/>
                    </a:lnTo>
                    <a:lnTo>
                      <a:pt x="1753682" y="452137"/>
                    </a:lnTo>
                    <a:close/>
                    <a:moveTo>
                      <a:pt x="597871" y="151226"/>
                    </a:moveTo>
                    <a:lnTo>
                      <a:pt x="490773" y="452137"/>
                    </a:lnTo>
                    <a:lnTo>
                      <a:pt x="144188" y="452135"/>
                    </a:lnTo>
                    <a:lnTo>
                      <a:pt x="424582" y="638106"/>
                    </a:lnTo>
                    <a:lnTo>
                      <a:pt x="317479" y="939015"/>
                    </a:lnTo>
                    <a:lnTo>
                      <a:pt x="597871" y="753041"/>
                    </a:lnTo>
                    <a:lnTo>
                      <a:pt x="878263" y="939015"/>
                    </a:lnTo>
                    <a:lnTo>
                      <a:pt x="771160" y="638106"/>
                    </a:lnTo>
                    <a:lnTo>
                      <a:pt x="1051554" y="452135"/>
                    </a:lnTo>
                    <a:lnTo>
                      <a:pt x="704969" y="452137"/>
                    </a:lnTo>
                    <a:close/>
                    <a:moveTo>
                      <a:pt x="0" y="0"/>
                    </a:moveTo>
                    <a:lnTo>
                      <a:pt x="4131217" y="0"/>
                    </a:lnTo>
                    <a:lnTo>
                      <a:pt x="4131217" y="1167618"/>
                    </a:lnTo>
                    <a:lnTo>
                      <a:pt x="0" y="1167618"/>
                    </a:lnTo>
                    <a:close/>
                  </a:path>
                </a:pathLst>
              </a:cu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ln>
                    <a:noFill/>
                  </a:ln>
                </a:endParaRPr>
              </a:p>
            </xdr:txBody>
          </xdr:sp>
          <xdr:grpSp>
            <xdr:nvGrpSpPr>
              <xdr:cNvPr id="457" name="Group 456">
                <a:extLst>
                  <a:ext uri="{FF2B5EF4-FFF2-40B4-BE49-F238E27FC236}">
                    <a16:creationId xmlns:a16="http://schemas.microsoft.com/office/drawing/2014/main" id="{D2D785F0-FF52-2220-6049-009F78514605}"/>
                  </a:ext>
                </a:extLst>
              </xdr:cNvPr>
              <xdr:cNvGrpSpPr/>
            </xdr:nvGrpSpPr>
            <xdr:grpSpPr>
              <a:xfrm>
                <a:off x="3050977" y="3354877"/>
                <a:ext cx="5471174" cy="1741289"/>
                <a:chOff x="3050977" y="3354877"/>
                <a:chExt cx="5471174" cy="1741289"/>
              </a:xfrm>
            </xdr:grpSpPr>
            <xdr:graphicFrame macro="">
              <xdr:nvGraphicFramePr>
                <xdr:cNvPr id="449" name="Chart 448">
                  <a:extLst>
                    <a:ext uri="{FF2B5EF4-FFF2-40B4-BE49-F238E27FC236}">
                      <a16:creationId xmlns:a16="http://schemas.microsoft.com/office/drawing/2014/main" id="{AB98F8F3-7B6B-4821-9253-3A65FA353DED}"/>
                    </a:ext>
                  </a:extLst>
                </xdr:cNvPr>
                <xdr:cNvGraphicFramePr>
                  <a:graphicFrameLocks/>
                </xdr:cNvGraphicFramePr>
              </xdr:nvGraphicFramePr>
              <xdr:xfrm>
                <a:off x="3050977" y="3360586"/>
                <a:ext cx="2352486" cy="1729871"/>
              </xdr:xfrm>
              <a:graphic>
                <a:graphicData uri="http://schemas.openxmlformats.org/drawingml/2006/chart">
                  <c:chart xmlns:c="http://schemas.openxmlformats.org/drawingml/2006/chart" xmlns:r="http://schemas.openxmlformats.org/officeDocument/2006/relationships" r:id="rId10"/>
                </a:graphicData>
              </a:graphic>
            </xdr:graphicFrame>
            <xdr:graphicFrame macro="">
              <xdr:nvGraphicFramePr>
                <xdr:cNvPr id="450" name="Chart 449">
                  <a:extLst>
                    <a:ext uri="{FF2B5EF4-FFF2-40B4-BE49-F238E27FC236}">
                      <a16:creationId xmlns:a16="http://schemas.microsoft.com/office/drawing/2014/main" id="{68A8CBC4-8E4C-4842-B95C-15A8EC8AF9EC}"/>
                    </a:ext>
                  </a:extLst>
                </xdr:cNvPr>
                <xdr:cNvGraphicFramePr>
                  <a:graphicFrameLocks/>
                </xdr:cNvGraphicFramePr>
              </xdr:nvGraphicFramePr>
              <xdr:xfrm>
                <a:off x="6104917" y="3354877"/>
                <a:ext cx="2417234" cy="1741289"/>
              </xdr:xfrm>
              <a:graphic>
                <a:graphicData uri="http://schemas.openxmlformats.org/drawingml/2006/chart">
                  <c:chart xmlns:c="http://schemas.openxmlformats.org/drawingml/2006/chart" xmlns:r="http://schemas.openxmlformats.org/officeDocument/2006/relationships" r:id="rId11"/>
                </a:graphicData>
              </a:graphic>
            </xdr:graphicFrame>
            <xdr:pic>
              <xdr:nvPicPr>
                <xdr:cNvPr id="452" name="Graphic 451" descr="Female Profile with solid fill">
                  <a:extLst>
                    <a:ext uri="{FF2B5EF4-FFF2-40B4-BE49-F238E27FC236}">
                      <a16:creationId xmlns:a16="http://schemas.microsoft.com/office/drawing/2014/main" id="{76073583-56AA-EF59-F07D-549F0934EBA2}"/>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4934962" y="3793521"/>
                  <a:ext cx="885417" cy="864000"/>
                </a:xfrm>
                <a:prstGeom prst="rect">
                  <a:avLst/>
                </a:prstGeom>
              </xdr:spPr>
            </xdr:pic>
            <xdr:pic>
              <xdr:nvPicPr>
                <xdr:cNvPr id="454" name="Graphic 453" descr="Male profile with solid fill">
                  <a:extLst>
                    <a:ext uri="{FF2B5EF4-FFF2-40B4-BE49-F238E27FC236}">
                      <a16:creationId xmlns:a16="http://schemas.microsoft.com/office/drawing/2014/main" id="{34D29B56-8EDC-9404-FE4C-1D61A9267AF2}"/>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5807458" y="3793521"/>
                  <a:ext cx="885417" cy="864000"/>
                </a:xfrm>
                <a:prstGeom prst="rect">
                  <a:avLst/>
                </a:prstGeom>
              </xdr:spPr>
            </xdr:pic>
            <xdr:sp macro="" textlink="Gender!B9">
              <xdr:nvSpPr>
                <xdr:cNvPr id="455" name="TextBox 454">
                  <a:extLst>
                    <a:ext uri="{FF2B5EF4-FFF2-40B4-BE49-F238E27FC236}">
                      <a16:creationId xmlns:a16="http://schemas.microsoft.com/office/drawing/2014/main" id="{690B275C-9140-67FD-802C-0C4BD99D857A}"/>
                    </a:ext>
                  </a:extLst>
                </xdr:cNvPr>
                <xdr:cNvSpPr txBox="1"/>
              </xdr:nvSpPr>
              <xdr:spPr>
                <a:xfrm>
                  <a:off x="3999999" y="3836681"/>
                  <a:ext cx="393246" cy="38695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C67CE71-41DF-4C4F-8944-D85782705500}" type="TxLink">
                    <a:rPr lang="en-US" sz="4000" b="0" i="0" u="none" strike="noStrike">
                      <a:ln>
                        <a:noFill/>
                      </a:ln>
                      <a:solidFill>
                        <a:srgbClr val="60045C"/>
                      </a:solidFill>
                      <a:latin typeface="Elephant" panose="02020904090505020303" pitchFamily="18" charset="0"/>
                      <a:cs typeface="Calibri"/>
                    </a:rPr>
                    <a:t>0</a:t>
                  </a:fld>
                  <a:endParaRPr lang="en-IN" sz="4000">
                    <a:ln>
                      <a:noFill/>
                    </a:ln>
                    <a:solidFill>
                      <a:srgbClr val="60045C"/>
                    </a:solidFill>
                    <a:latin typeface="Elephant" panose="02020904090505020303" pitchFamily="18" charset="0"/>
                  </a:endParaRPr>
                </a:p>
              </xdr:txBody>
            </xdr:sp>
            <xdr:sp macro="" textlink="Gender!B10">
              <xdr:nvSpPr>
                <xdr:cNvPr id="456" name="TextBox 455">
                  <a:extLst>
                    <a:ext uri="{FF2B5EF4-FFF2-40B4-BE49-F238E27FC236}">
                      <a16:creationId xmlns:a16="http://schemas.microsoft.com/office/drawing/2014/main" id="{E38942D3-44F5-D4E1-A884-7B64F931939B}"/>
                    </a:ext>
                  </a:extLst>
                </xdr:cNvPr>
                <xdr:cNvSpPr txBox="1"/>
              </xdr:nvSpPr>
              <xdr:spPr>
                <a:xfrm>
                  <a:off x="6931550" y="3782902"/>
                  <a:ext cx="799150" cy="54491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94607F7-FFD6-488A-B6FF-8B648CF99ACE}" type="TxLink">
                    <a:rPr lang="en-US" sz="4000" b="0" i="0" u="none" strike="noStrike">
                      <a:ln>
                        <a:noFill/>
                      </a:ln>
                      <a:solidFill>
                        <a:srgbClr val="0070C0"/>
                      </a:solidFill>
                      <a:latin typeface="Bernard MT Condensed" panose="02050806060905020404" pitchFamily="18" charset="0"/>
                      <a:cs typeface="Calibri"/>
                    </a:rPr>
                    <a:t>6</a:t>
                  </a:fld>
                  <a:endParaRPr lang="en-IN" sz="4000">
                    <a:ln>
                      <a:noFill/>
                    </a:ln>
                    <a:solidFill>
                      <a:srgbClr val="0070C0"/>
                    </a:solidFill>
                    <a:latin typeface="Bernard MT Condensed" panose="02050806060905020404" pitchFamily="18" charset="0"/>
                  </a:endParaRPr>
                </a:p>
              </xdr:txBody>
            </xdr:sp>
          </xdr:grpSp>
        </xdr:grpSp>
        <xdr:sp macro="" textlink="">
          <xdr:nvSpPr>
            <xdr:cNvPr id="459" name="TextBox 458">
              <a:extLst>
                <a:ext uri="{FF2B5EF4-FFF2-40B4-BE49-F238E27FC236}">
                  <a16:creationId xmlns:a16="http://schemas.microsoft.com/office/drawing/2014/main" id="{D57A8811-3AB3-C875-97E9-0097B82ACFAE}"/>
                </a:ext>
              </a:extLst>
            </xdr:cNvPr>
            <xdr:cNvSpPr txBox="1"/>
          </xdr:nvSpPr>
          <xdr:spPr>
            <a:xfrm>
              <a:off x="2872542" y="2546944"/>
              <a:ext cx="4449802" cy="36014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a:ln>
                    <a:noFill/>
                  </a:ln>
                  <a:solidFill>
                    <a:srgbClr val="C00000"/>
                  </a:solidFill>
                  <a:latin typeface="Algerian" panose="04020705040A02060702" pitchFamily="82" charset="0"/>
                </a:rPr>
                <a:t>Total Employee by Gender</a:t>
              </a:r>
            </a:p>
          </xdr:txBody>
        </xdr:sp>
        <mc:AlternateContent xmlns:mc="http://schemas.openxmlformats.org/markup-compatibility/2006">
          <mc:Choice xmlns:a14="http://schemas.microsoft.com/office/drawing/2010/main" Requires="a14">
            <xdr:graphicFrame macro="">
              <xdr:nvGraphicFramePr>
                <xdr:cNvPr id="460" name="Gender 3">
                  <a:extLst>
                    <a:ext uri="{FF2B5EF4-FFF2-40B4-BE49-F238E27FC236}">
                      <a16:creationId xmlns:a16="http://schemas.microsoft.com/office/drawing/2014/main" id="{BB6AA643-B181-467A-A25E-C309F43D743B}"/>
                    </a:ext>
                  </a:extLst>
                </xdr:cNvPr>
                <xdr:cNvGraphicFramePr/>
              </xdr:nvGraphicFramePr>
              <xdr:xfrm>
                <a:off x="3661172" y="3023728"/>
                <a:ext cx="2969679" cy="652327"/>
              </xdr:xfrm>
              <a:graphic>
                <a:graphicData uri="http://schemas.microsoft.com/office/drawing/2010/slicer">
                  <sle:slicer xmlns:sle="http://schemas.microsoft.com/office/drawing/2010/slicer" name="Gender 3"/>
                </a:graphicData>
              </a:graphic>
            </xdr:graphicFrame>
          </mc:Choice>
          <mc:Fallback>
            <xdr:sp macro="" textlink="">
              <xdr:nvSpPr>
                <xdr:cNvPr id="0" name=""/>
                <xdr:cNvSpPr>
                  <a:spLocks noTextEdit="1"/>
                </xdr:cNvSpPr>
              </xdr:nvSpPr>
              <xdr:spPr>
                <a:xfrm>
                  <a:off x="4001728" y="2931643"/>
                  <a:ext cx="2969679" cy="6523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468" name="TextBox 467">
              <a:extLst>
                <a:ext uri="{FF2B5EF4-FFF2-40B4-BE49-F238E27FC236}">
                  <a16:creationId xmlns:a16="http://schemas.microsoft.com/office/drawing/2014/main" id="{682DB808-A2BA-811C-AA68-612D4480836F}"/>
                </a:ext>
              </a:extLst>
            </xdr:cNvPr>
            <xdr:cNvSpPr txBox="1"/>
          </xdr:nvSpPr>
          <xdr:spPr>
            <a:xfrm>
              <a:off x="7932539" y="2546944"/>
              <a:ext cx="4811813" cy="343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ln>
                    <a:noFill/>
                  </a:ln>
                  <a:solidFill>
                    <a:srgbClr val="C00000"/>
                  </a:solidFill>
                  <a:latin typeface="Algerian" panose="04020705040A02060702" pitchFamily="82" charset="0"/>
                </a:rPr>
                <a:t>Education While</a:t>
              </a:r>
              <a:r>
                <a:rPr lang="en-IN" sz="1800" baseline="0">
                  <a:ln>
                    <a:noFill/>
                  </a:ln>
                  <a:solidFill>
                    <a:srgbClr val="C00000"/>
                  </a:solidFill>
                  <a:latin typeface="Algerian" panose="04020705040A02060702" pitchFamily="82" charset="0"/>
                </a:rPr>
                <a:t> Attrition</a:t>
              </a:r>
              <a:endParaRPr lang="en-IN" sz="1800">
                <a:ln>
                  <a:noFill/>
                </a:ln>
                <a:solidFill>
                  <a:srgbClr val="C00000"/>
                </a:solidFill>
                <a:latin typeface="Algerian" panose="04020705040A02060702" pitchFamily="82" charset="0"/>
              </a:endParaRPr>
            </a:p>
          </xdr:txBody>
        </xdr:sp>
        <mc:AlternateContent xmlns:mc="http://schemas.openxmlformats.org/markup-compatibility/2006">
          <mc:Choice xmlns:cx1="http://schemas.microsoft.com/office/drawing/2015/9/8/chartex" Requires="cx1">
            <xdr:graphicFrame macro="">
              <xdr:nvGraphicFramePr>
                <xdr:cNvPr id="469" name="Chart 468">
                  <a:extLst>
                    <a:ext uri="{FF2B5EF4-FFF2-40B4-BE49-F238E27FC236}">
                      <a16:creationId xmlns:a16="http://schemas.microsoft.com/office/drawing/2014/main" id="{8FDF78A0-4EC0-45AD-9945-6B1B4147B1A0}"/>
                    </a:ext>
                  </a:extLst>
                </xdr:cNvPr>
                <xdr:cNvGraphicFramePr/>
              </xdr:nvGraphicFramePr>
              <xdr:xfrm>
                <a:off x="13736794" y="3023727"/>
                <a:ext cx="5179262" cy="2217476"/>
              </xdr:xfrm>
              <a:graphic>
                <a:graphicData uri="http://schemas.microsoft.com/office/drawing/2014/chartex">
                  <cx:chart xmlns:cx="http://schemas.microsoft.com/office/drawing/2014/chartex" xmlns:r="http://schemas.openxmlformats.org/officeDocument/2006/relationships" r:id="rId16"/>
                </a:graphicData>
              </a:graphic>
            </xdr:graphicFrame>
          </mc:Choice>
          <mc:Fallback>
            <xdr:sp macro="" textlink="">
              <xdr:nvSpPr>
                <xdr:cNvPr id="0" name=""/>
                <xdr:cNvSpPr>
                  <a:spLocks noTextEdit="1"/>
                </xdr:cNvSpPr>
              </xdr:nvSpPr>
              <xdr:spPr>
                <a:xfrm>
                  <a:off x="13736794" y="3023727"/>
                  <a:ext cx="5179262" cy="221747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sp macro="" textlink="">
          <xdr:nvSpPr>
            <xdr:cNvPr id="470" name="TextBox 469">
              <a:extLst>
                <a:ext uri="{FF2B5EF4-FFF2-40B4-BE49-F238E27FC236}">
                  <a16:creationId xmlns:a16="http://schemas.microsoft.com/office/drawing/2014/main" id="{A207BDDE-529F-2E14-DF01-F6683562DD9B}"/>
                </a:ext>
              </a:extLst>
            </xdr:cNvPr>
            <xdr:cNvSpPr txBox="1"/>
          </xdr:nvSpPr>
          <xdr:spPr>
            <a:xfrm>
              <a:off x="13949744" y="2537504"/>
              <a:ext cx="4842446" cy="3695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a:ln>
                    <a:noFill/>
                  </a:ln>
                  <a:solidFill>
                    <a:srgbClr val="C00000"/>
                  </a:solidFill>
                  <a:latin typeface="Algerian" panose="04020705040A02060702" pitchFamily="82" charset="0"/>
                </a:rPr>
                <a:t>Attrition by job role </a:t>
              </a:r>
            </a:p>
          </xdr:txBody>
        </xdr:sp>
        <xdr:graphicFrame macro="">
          <xdr:nvGraphicFramePr>
            <xdr:cNvPr id="471" name="Chart 470">
              <a:extLst>
                <a:ext uri="{FF2B5EF4-FFF2-40B4-BE49-F238E27FC236}">
                  <a16:creationId xmlns:a16="http://schemas.microsoft.com/office/drawing/2014/main" id="{BF6F7B66-0293-431C-A701-15EF5DD19002}"/>
                </a:ext>
              </a:extLst>
            </xdr:cNvPr>
            <xdr:cNvGraphicFramePr>
              <a:graphicFrameLocks/>
            </xdr:cNvGraphicFramePr>
          </xdr:nvGraphicFramePr>
          <xdr:xfrm>
            <a:off x="2872542" y="5804297"/>
            <a:ext cx="4498005" cy="1999849"/>
          </xdr:xfrm>
          <a:graphic>
            <a:graphicData uri="http://schemas.openxmlformats.org/drawingml/2006/chart">
              <c:chart xmlns:c="http://schemas.openxmlformats.org/drawingml/2006/chart" xmlns:r="http://schemas.openxmlformats.org/officeDocument/2006/relationships" r:id="rId17"/>
            </a:graphicData>
          </a:graphic>
        </xdr:graphicFrame>
        <xdr:sp macro="" textlink="">
          <xdr:nvSpPr>
            <xdr:cNvPr id="472" name="TextBox 471">
              <a:extLst>
                <a:ext uri="{FF2B5EF4-FFF2-40B4-BE49-F238E27FC236}">
                  <a16:creationId xmlns:a16="http://schemas.microsoft.com/office/drawing/2014/main" id="{C27EB532-5928-0EA8-3FC4-7F73A50D79C2}"/>
                </a:ext>
              </a:extLst>
            </xdr:cNvPr>
            <xdr:cNvSpPr txBox="1"/>
          </xdr:nvSpPr>
          <xdr:spPr>
            <a:xfrm>
              <a:off x="2953903" y="5441555"/>
              <a:ext cx="4163638" cy="3627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ln>
                    <a:noFill/>
                  </a:ln>
                  <a:solidFill>
                    <a:srgbClr val="C00000"/>
                  </a:solidFill>
                  <a:latin typeface="Algerian" panose="04020705040A02060702" pitchFamily="82" charset="0"/>
                </a:rPr>
                <a:t>Department wise Attrition</a:t>
              </a:r>
            </a:p>
          </xdr:txBody>
        </xdr:sp>
        <xdr:graphicFrame macro="">
          <xdr:nvGraphicFramePr>
            <xdr:cNvPr id="473" name="Chart 472">
              <a:extLst>
                <a:ext uri="{FF2B5EF4-FFF2-40B4-BE49-F238E27FC236}">
                  <a16:creationId xmlns:a16="http://schemas.microsoft.com/office/drawing/2014/main" id="{FD831661-6ABF-4AA8-AB33-78D9866FA043}"/>
                </a:ext>
              </a:extLst>
            </xdr:cNvPr>
            <xdr:cNvGraphicFramePr>
              <a:graphicFrameLocks/>
            </xdr:cNvGraphicFramePr>
          </xdr:nvGraphicFramePr>
          <xdr:xfrm>
            <a:off x="7678339" y="5672548"/>
            <a:ext cx="4314837" cy="2131597"/>
          </xdr:xfrm>
          <a:graphic>
            <a:graphicData uri="http://schemas.openxmlformats.org/drawingml/2006/chart">
              <c:chart xmlns:c="http://schemas.openxmlformats.org/drawingml/2006/chart" xmlns:r="http://schemas.openxmlformats.org/officeDocument/2006/relationships" r:id="rId18"/>
            </a:graphicData>
          </a:graphic>
        </xdr:graphicFrame>
        <xdr:sp macro="" textlink="">
          <xdr:nvSpPr>
            <xdr:cNvPr id="474" name="TextBox 473">
              <a:extLst>
                <a:ext uri="{FF2B5EF4-FFF2-40B4-BE49-F238E27FC236}">
                  <a16:creationId xmlns:a16="http://schemas.microsoft.com/office/drawing/2014/main" id="{2A0E6645-AB12-CABF-922D-3E55AF3F4174}"/>
                </a:ext>
              </a:extLst>
            </xdr:cNvPr>
            <xdr:cNvSpPr txBox="1"/>
          </xdr:nvSpPr>
          <xdr:spPr>
            <a:xfrm>
              <a:off x="7678338" y="5323867"/>
              <a:ext cx="4282485" cy="3611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ln>
                    <a:noFill/>
                  </a:ln>
                  <a:solidFill>
                    <a:srgbClr val="9A0000"/>
                  </a:solidFill>
                  <a:latin typeface="Algerian" panose="04020705040A02060702" pitchFamily="82" charset="0"/>
                </a:rPr>
                <a:t>Attrition by Age </a:t>
              </a:r>
            </a:p>
          </xdr:txBody>
        </xdr:sp>
        <mc:AlternateContent xmlns:mc="http://schemas.openxmlformats.org/markup-compatibility/2006">
          <mc:Choice xmlns:cx2="http://schemas.microsoft.com/office/drawing/2015/10/21/chartex" Requires="cx2">
            <xdr:graphicFrame macro="">
              <xdr:nvGraphicFramePr>
                <xdr:cNvPr id="475" name="Chart 474">
                  <a:extLst>
                    <a:ext uri="{FF2B5EF4-FFF2-40B4-BE49-F238E27FC236}">
                      <a16:creationId xmlns:a16="http://schemas.microsoft.com/office/drawing/2014/main" id="{2685659B-8809-4689-9674-200727E94E9B}"/>
                    </a:ext>
                  </a:extLst>
                </xdr:cNvPr>
                <xdr:cNvGraphicFramePr/>
              </xdr:nvGraphicFramePr>
              <xdr:xfrm>
                <a:off x="12262506" y="5804297"/>
                <a:ext cx="3405986" cy="1999849"/>
              </xdr:xfrm>
              <a:graphic>
                <a:graphicData uri="http://schemas.microsoft.com/office/drawing/2014/chartex">
                  <cx:chart xmlns:cx="http://schemas.microsoft.com/office/drawing/2014/chartex" xmlns:r="http://schemas.openxmlformats.org/officeDocument/2006/relationships" r:id="rId19"/>
                </a:graphicData>
              </a:graphic>
            </xdr:graphicFrame>
          </mc:Choice>
          <mc:Fallback>
            <xdr:sp macro="" textlink="">
              <xdr:nvSpPr>
                <xdr:cNvPr id="0" name=""/>
                <xdr:cNvSpPr>
                  <a:spLocks noTextEdit="1"/>
                </xdr:cNvSpPr>
              </xdr:nvSpPr>
              <xdr:spPr>
                <a:xfrm>
                  <a:off x="12262506" y="5804297"/>
                  <a:ext cx="3405986" cy="199984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sp macro="" textlink="">
          <xdr:nvSpPr>
            <xdr:cNvPr id="476" name="TextBox 475">
              <a:extLst>
                <a:ext uri="{FF2B5EF4-FFF2-40B4-BE49-F238E27FC236}">
                  <a16:creationId xmlns:a16="http://schemas.microsoft.com/office/drawing/2014/main" id="{E991E3C3-C70C-27A5-FD5A-C13D854144DA}"/>
                </a:ext>
              </a:extLst>
            </xdr:cNvPr>
            <xdr:cNvSpPr txBox="1"/>
          </xdr:nvSpPr>
          <xdr:spPr>
            <a:xfrm>
              <a:off x="12167846" y="5304757"/>
              <a:ext cx="3500646" cy="4995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ln>
                    <a:noFill/>
                  </a:ln>
                  <a:solidFill>
                    <a:srgbClr val="C00000"/>
                  </a:solidFill>
                </a:rPr>
                <a:t>Attrition by Marial Status</a:t>
              </a:r>
            </a:p>
          </xdr:txBody>
        </xdr:sp>
        <mc:AlternateContent xmlns:mc="http://schemas.openxmlformats.org/markup-compatibility/2006">
          <mc:Choice xmlns:a14="http://schemas.microsoft.com/office/drawing/2010/main" Requires="a14">
            <xdr:graphicFrame macro="">
              <xdr:nvGraphicFramePr>
                <xdr:cNvPr id="479" name="Department 1">
                  <a:extLst>
                    <a:ext uri="{FF2B5EF4-FFF2-40B4-BE49-F238E27FC236}">
                      <a16:creationId xmlns:a16="http://schemas.microsoft.com/office/drawing/2014/main" id="{89AAC3C5-78C7-4B2D-B069-6CB403FECA75}"/>
                    </a:ext>
                  </a:extLst>
                </xdr:cNvPr>
                <xdr:cNvGraphicFramePr/>
              </xdr:nvGraphicFramePr>
              <xdr:xfrm>
                <a:off x="15839035" y="5938242"/>
                <a:ext cx="1246434" cy="1551027"/>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16179591" y="5846157"/>
                  <a:ext cx="1246434" cy="15510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480" name="Education Field 3">
                  <a:extLst>
                    <a:ext uri="{FF2B5EF4-FFF2-40B4-BE49-F238E27FC236}">
                      <a16:creationId xmlns:a16="http://schemas.microsoft.com/office/drawing/2014/main" id="{C2F625AC-AA23-4EBD-BA7C-B39EC9EB2751}"/>
                    </a:ext>
                  </a:extLst>
                </xdr:cNvPr>
                <xdr:cNvGraphicFramePr/>
              </xdr:nvGraphicFramePr>
              <xdr:xfrm>
                <a:off x="17131161" y="5615720"/>
                <a:ext cx="1828800" cy="2095500"/>
              </xdr:xfrm>
              <a:graphic>
                <a:graphicData uri="http://schemas.microsoft.com/office/drawing/2010/slicer">
                  <sle:slicer xmlns:sle="http://schemas.microsoft.com/office/drawing/2010/slicer" name="Education Field 3"/>
                </a:graphicData>
              </a:graphic>
            </xdr:graphicFrame>
          </mc:Choice>
          <mc:Fallback>
            <xdr:sp macro="" textlink="">
              <xdr:nvSpPr>
                <xdr:cNvPr id="0" name=""/>
                <xdr:cNvSpPr>
                  <a:spLocks noTextEdit="1"/>
                </xdr:cNvSpPr>
              </xdr:nvSpPr>
              <xdr:spPr>
                <a:xfrm>
                  <a:off x="17471717" y="5523635"/>
                  <a:ext cx="1828800" cy="2095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pic>
        <xdr:nvPicPr>
          <xdr:cNvPr id="482" name="Picture 481">
            <a:extLst>
              <a:ext uri="{FF2B5EF4-FFF2-40B4-BE49-F238E27FC236}">
                <a16:creationId xmlns:a16="http://schemas.microsoft.com/office/drawing/2014/main" id="{EAE3D52D-3A4D-4C50-74A9-CE4ECE29B667}"/>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7790569" y="2865142"/>
            <a:ext cx="5501283" cy="2137768"/>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arWorld" refreshedDate="45293.893458680555" createdVersion="8" refreshedVersion="8" minRefreshableVersion="3" recordCount="104" xr:uid="{9C770D44-13EB-4B9A-B662-962D045FD7DC}">
  <cacheSource type="worksheet">
    <worksheetSource ref="A1:AR105" sheet="Sheet1"/>
  </cacheSource>
  <cacheFields count="44">
    <cacheField name="A" numFmtId="0">
      <sharedItems count="2">
        <s v="Yes"/>
        <s v="No"/>
      </sharedItems>
    </cacheField>
    <cacheField name="Business Travel" numFmtId="0">
      <sharedItems/>
    </cacheField>
    <cacheField name="CF_age band" numFmtId="0">
      <sharedItems count="5">
        <s v="35 - 44"/>
        <s v="45 - 54"/>
        <s v="25 - 34"/>
        <s v="Over 55"/>
        <s v="Under 25"/>
      </sharedItems>
    </cacheField>
    <cacheField name="CF_attrition label" numFmtId="0">
      <sharedItems/>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 no" numFmtId="0">
      <sharedItems/>
    </cacheField>
    <cacheField name="Employee Number" numFmtId="0">
      <sharedItems containsSemiMixedTypes="0" containsString="0" containsNumber="1" containsInteger="1" minValue="1" maxValue="138"/>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ount="3">
        <s v="Single"/>
        <s v="Married"/>
        <s v="Divorced"/>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20" maxValue="59"/>
    </cacheField>
    <cacheField name="CF_attrition count" numFmtId="0">
      <sharedItems containsSemiMixedTypes="0" containsString="0" containsNumber="1" containsInteger="1" minValue="0" maxValue="1"/>
    </cacheField>
    <cacheField name="CF_attrition counts" numFmtId="0">
      <sharedItems containsString="0" containsBlank="1" containsNumber="1" containsInteger="1" minValue="1" maxValue="1"/>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3" maxValue="1488"/>
    </cacheField>
    <cacheField name="Distance From Home" numFmtId="0">
      <sharedItems containsSemiMixedTypes="0" containsString="0" containsNumber="1" containsInteger="1" minValue="1" maxValue="29"/>
    </cacheField>
    <cacheField name="Education" numFmtId="0">
      <sharedItems count="5">
        <s v="Associates Degree"/>
        <s v="High School"/>
        <s v="Master's Degree"/>
        <s v="Bachelor's Degree"/>
        <s v="Doctoral Degree"/>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99"/>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2" maxValue="4"/>
    </cacheField>
    <cacheField name="Monthly Income" numFmtId="0">
      <sharedItems containsSemiMixedTypes="0" containsString="0" containsNumber="1" containsInteger="1" minValue="1232" maxValue="19545"/>
    </cacheField>
    <cacheField name="Monthly Rate" numFmtId="0">
      <sharedItems containsSemiMixedTypes="0" containsString="0" containsNumber="1" containsInteger="1" minValue="2094" maxValue="26278"/>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3"/>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38"/>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37"/>
    </cacheField>
    <cacheField name="Years In Current Role" numFmtId="0">
      <sharedItems containsSemiMixedTypes="0" containsString="0" containsNumber="1" containsInteger="1" minValue="0" maxValue="16"/>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3818740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4">
  <r>
    <x v="0"/>
    <s v="Travel_Rarely"/>
    <x v="0"/>
    <s v="Ex-Employees"/>
    <x v="0"/>
    <x v="0"/>
    <s v="STAFF-1"/>
    <n v="1"/>
    <x v="0"/>
    <x v="0"/>
    <x v="0"/>
    <s v="Yes"/>
    <s v="Y"/>
    <n v="0"/>
    <n v="-2"/>
    <n v="0"/>
    <n v="41"/>
    <n v="1"/>
    <n v="1"/>
    <n v="1"/>
    <n v="0"/>
    <n v="1102"/>
    <n v="1"/>
    <x v="0"/>
    <n v="1"/>
    <n v="2"/>
    <n v="94"/>
    <n v="3"/>
    <n v="2"/>
    <n v="4"/>
    <n v="5993"/>
    <n v="19479"/>
    <n v="8"/>
    <n v="11"/>
    <n v="3"/>
    <n v="1"/>
    <n v="80"/>
    <n v="0"/>
    <n v="8"/>
    <n v="1"/>
    <n v="6"/>
    <n v="4"/>
    <n v="0"/>
    <n v="5"/>
  </r>
  <r>
    <x v="1"/>
    <s v="Travel_Frequently"/>
    <x v="1"/>
    <s v="Current Employees"/>
    <x v="1"/>
    <x v="0"/>
    <s v="STAFF-2"/>
    <n v="2"/>
    <x v="1"/>
    <x v="1"/>
    <x v="1"/>
    <s v="No"/>
    <s v="Y"/>
    <n v="3"/>
    <n v="-2"/>
    <n v="0"/>
    <n v="49"/>
    <n v="0"/>
    <m/>
    <n v="0"/>
    <n v="1"/>
    <n v="279"/>
    <n v="8"/>
    <x v="1"/>
    <n v="1"/>
    <n v="3"/>
    <n v="61"/>
    <n v="2"/>
    <n v="2"/>
    <n v="2"/>
    <n v="5130"/>
    <n v="24907"/>
    <n v="1"/>
    <n v="23"/>
    <n v="4"/>
    <n v="4"/>
    <n v="80"/>
    <n v="1"/>
    <n v="10"/>
    <n v="3"/>
    <n v="10"/>
    <n v="7"/>
    <n v="1"/>
    <n v="7"/>
  </r>
  <r>
    <x v="0"/>
    <s v="Travel_Rarely"/>
    <x v="0"/>
    <s v="Ex-Employees"/>
    <x v="1"/>
    <x v="1"/>
    <s v="STAFF-4"/>
    <n v="4"/>
    <x v="1"/>
    <x v="2"/>
    <x v="0"/>
    <s v="Yes"/>
    <s v="Y"/>
    <n v="3"/>
    <n v="-2"/>
    <n v="0"/>
    <n v="37"/>
    <n v="1"/>
    <n v="1"/>
    <n v="1"/>
    <n v="0"/>
    <n v="1373"/>
    <n v="2"/>
    <x v="0"/>
    <n v="1"/>
    <n v="4"/>
    <n v="92"/>
    <n v="2"/>
    <n v="1"/>
    <n v="3"/>
    <n v="2090"/>
    <n v="2396"/>
    <n v="6"/>
    <n v="15"/>
    <n v="3"/>
    <n v="2"/>
    <n v="80"/>
    <n v="0"/>
    <n v="7"/>
    <n v="3"/>
    <n v="0"/>
    <n v="0"/>
    <n v="0"/>
    <n v="0"/>
  </r>
  <r>
    <x v="1"/>
    <s v="Travel_Frequently"/>
    <x v="2"/>
    <s v="Current Employees"/>
    <x v="1"/>
    <x v="0"/>
    <s v="STAFF-5"/>
    <n v="5"/>
    <x v="0"/>
    <x v="1"/>
    <x v="1"/>
    <s v="Yes"/>
    <s v="Y"/>
    <n v="3"/>
    <n v="-2"/>
    <n v="0"/>
    <n v="33"/>
    <n v="0"/>
    <m/>
    <n v="0"/>
    <n v="1"/>
    <n v="1392"/>
    <n v="3"/>
    <x v="2"/>
    <n v="1"/>
    <n v="4"/>
    <n v="56"/>
    <n v="3"/>
    <n v="1"/>
    <n v="3"/>
    <n v="2909"/>
    <n v="23159"/>
    <n v="1"/>
    <n v="11"/>
    <n v="3"/>
    <n v="3"/>
    <n v="80"/>
    <n v="0"/>
    <n v="8"/>
    <n v="3"/>
    <n v="8"/>
    <n v="7"/>
    <n v="3"/>
    <n v="0"/>
  </r>
  <r>
    <x v="1"/>
    <s v="Travel_Rarely"/>
    <x v="2"/>
    <s v="Current Employees"/>
    <x v="1"/>
    <x v="2"/>
    <s v="STAFF-7"/>
    <n v="7"/>
    <x v="1"/>
    <x v="2"/>
    <x v="1"/>
    <s v="No"/>
    <s v="Y"/>
    <n v="3"/>
    <n v="-2"/>
    <n v="0"/>
    <n v="27"/>
    <n v="0"/>
    <m/>
    <n v="0"/>
    <n v="1"/>
    <n v="591"/>
    <n v="2"/>
    <x v="1"/>
    <n v="1"/>
    <n v="1"/>
    <n v="40"/>
    <n v="3"/>
    <n v="1"/>
    <n v="2"/>
    <n v="3468"/>
    <n v="16632"/>
    <n v="9"/>
    <n v="12"/>
    <n v="3"/>
    <n v="4"/>
    <n v="80"/>
    <n v="1"/>
    <n v="6"/>
    <n v="3"/>
    <n v="2"/>
    <n v="2"/>
    <n v="2"/>
    <n v="2"/>
  </r>
  <r>
    <x v="1"/>
    <s v="Travel_Frequently"/>
    <x v="2"/>
    <s v="Current Employees"/>
    <x v="1"/>
    <x v="0"/>
    <s v="STAFF-8"/>
    <n v="8"/>
    <x v="1"/>
    <x v="2"/>
    <x v="0"/>
    <s v="No"/>
    <s v="Y"/>
    <n v="2"/>
    <n v="-2"/>
    <n v="0"/>
    <n v="32"/>
    <n v="0"/>
    <m/>
    <n v="0"/>
    <n v="1"/>
    <n v="1005"/>
    <n v="2"/>
    <x v="0"/>
    <n v="1"/>
    <n v="4"/>
    <n v="79"/>
    <n v="3"/>
    <n v="1"/>
    <n v="2"/>
    <n v="3068"/>
    <n v="11864"/>
    <n v="0"/>
    <n v="13"/>
    <n v="3"/>
    <n v="3"/>
    <n v="80"/>
    <n v="0"/>
    <n v="8"/>
    <n v="2"/>
    <n v="7"/>
    <n v="7"/>
    <n v="3"/>
    <n v="6"/>
  </r>
  <r>
    <x v="1"/>
    <s v="Travel_Rarely"/>
    <x v="3"/>
    <s v="Current Employees"/>
    <x v="1"/>
    <x v="2"/>
    <s v="STAFF-10"/>
    <n v="10"/>
    <x v="0"/>
    <x v="2"/>
    <x v="1"/>
    <s v="Yes"/>
    <s v="Y"/>
    <n v="3"/>
    <n v="-2"/>
    <n v="0"/>
    <n v="59"/>
    <n v="0"/>
    <m/>
    <n v="0"/>
    <n v="1"/>
    <n v="1324"/>
    <n v="3"/>
    <x v="3"/>
    <n v="1"/>
    <n v="3"/>
    <n v="81"/>
    <n v="4"/>
    <n v="1"/>
    <n v="4"/>
    <n v="2670"/>
    <n v="9964"/>
    <n v="4"/>
    <n v="20"/>
    <n v="4"/>
    <n v="1"/>
    <n v="80"/>
    <n v="3"/>
    <n v="12"/>
    <n v="2"/>
    <n v="1"/>
    <n v="0"/>
    <n v="0"/>
    <n v="0"/>
  </r>
  <r>
    <x v="1"/>
    <s v="Travel_Rarely"/>
    <x v="2"/>
    <s v="Current Employees"/>
    <x v="1"/>
    <x v="0"/>
    <s v="STAFF-11"/>
    <n v="11"/>
    <x v="1"/>
    <x v="2"/>
    <x v="2"/>
    <s v="No"/>
    <s v="Y"/>
    <n v="2"/>
    <n v="-2"/>
    <n v="0"/>
    <n v="30"/>
    <n v="0"/>
    <m/>
    <n v="0"/>
    <n v="1"/>
    <n v="1358"/>
    <n v="24"/>
    <x v="1"/>
    <n v="1"/>
    <n v="4"/>
    <n v="67"/>
    <n v="3"/>
    <n v="1"/>
    <n v="2"/>
    <n v="2693"/>
    <n v="13335"/>
    <n v="1"/>
    <n v="22"/>
    <n v="4"/>
    <n v="2"/>
    <n v="80"/>
    <n v="1"/>
    <n v="1"/>
    <n v="3"/>
    <n v="1"/>
    <n v="0"/>
    <n v="0"/>
    <n v="0"/>
  </r>
  <r>
    <x v="1"/>
    <s v="Travel_Frequently"/>
    <x v="0"/>
    <s v="Current Employees"/>
    <x v="1"/>
    <x v="0"/>
    <s v="STAFF-12"/>
    <n v="12"/>
    <x v="1"/>
    <x v="3"/>
    <x v="0"/>
    <s v="No"/>
    <s v="Y"/>
    <n v="2"/>
    <n v="-2"/>
    <n v="0"/>
    <n v="38"/>
    <n v="0"/>
    <m/>
    <n v="0"/>
    <n v="1"/>
    <n v="216"/>
    <n v="23"/>
    <x v="3"/>
    <n v="1"/>
    <n v="4"/>
    <n v="44"/>
    <n v="2"/>
    <n v="3"/>
    <n v="2"/>
    <n v="9526"/>
    <n v="8787"/>
    <n v="0"/>
    <n v="21"/>
    <n v="4"/>
    <n v="2"/>
    <n v="80"/>
    <n v="0"/>
    <n v="10"/>
    <n v="3"/>
    <n v="9"/>
    <n v="7"/>
    <n v="1"/>
    <n v="8"/>
  </r>
  <r>
    <x v="1"/>
    <s v="Travel_Rarely"/>
    <x v="0"/>
    <s v="Current Employees"/>
    <x v="1"/>
    <x v="2"/>
    <s v="STAFF-13"/>
    <n v="13"/>
    <x v="1"/>
    <x v="4"/>
    <x v="1"/>
    <s v="No"/>
    <s v="Y"/>
    <n v="3"/>
    <n v="-2"/>
    <n v="0"/>
    <n v="36"/>
    <n v="0"/>
    <m/>
    <n v="0"/>
    <n v="1"/>
    <n v="1299"/>
    <n v="27"/>
    <x v="3"/>
    <n v="1"/>
    <n v="3"/>
    <n v="94"/>
    <n v="3"/>
    <n v="2"/>
    <n v="3"/>
    <n v="5237"/>
    <n v="16577"/>
    <n v="6"/>
    <n v="13"/>
    <n v="3"/>
    <n v="2"/>
    <n v="80"/>
    <n v="2"/>
    <n v="17"/>
    <n v="2"/>
    <n v="7"/>
    <n v="7"/>
    <n v="7"/>
    <n v="7"/>
  </r>
  <r>
    <x v="1"/>
    <s v="Travel_Rarely"/>
    <x v="0"/>
    <s v="Current Employees"/>
    <x v="1"/>
    <x v="2"/>
    <s v="STAFF-14"/>
    <n v="14"/>
    <x v="1"/>
    <x v="2"/>
    <x v="1"/>
    <s v="No"/>
    <s v="Y"/>
    <n v="5"/>
    <n v="-2"/>
    <n v="0"/>
    <n v="35"/>
    <n v="0"/>
    <m/>
    <n v="0"/>
    <n v="1"/>
    <n v="809"/>
    <n v="16"/>
    <x v="3"/>
    <n v="1"/>
    <n v="1"/>
    <n v="84"/>
    <n v="4"/>
    <n v="1"/>
    <n v="2"/>
    <n v="2426"/>
    <n v="16479"/>
    <n v="0"/>
    <n v="13"/>
    <n v="3"/>
    <n v="3"/>
    <n v="80"/>
    <n v="1"/>
    <n v="6"/>
    <n v="3"/>
    <n v="5"/>
    <n v="4"/>
    <n v="0"/>
    <n v="3"/>
  </r>
  <r>
    <x v="1"/>
    <s v="Travel_Rarely"/>
    <x v="2"/>
    <s v="Current Employees"/>
    <x v="1"/>
    <x v="0"/>
    <s v="STAFF-15"/>
    <n v="15"/>
    <x v="0"/>
    <x v="2"/>
    <x v="0"/>
    <s v="Yes"/>
    <s v="Y"/>
    <n v="3"/>
    <n v="-2"/>
    <n v="0"/>
    <n v="29"/>
    <n v="0"/>
    <m/>
    <n v="0"/>
    <n v="1"/>
    <n v="153"/>
    <n v="15"/>
    <x v="0"/>
    <n v="1"/>
    <n v="4"/>
    <n v="49"/>
    <n v="2"/>
    <n v="2"/>
    <n v="2"/>
    <n v="4193"/>
    <n v="12682"/>
    <n v="0"/>
    <n v="12"/>
    <n v="3"/>
    <n v="4"/>
    <n v="80"/>
    <n v="0"/>
    <n v="10"/>
    <n v="3"/>
    <n v="9"/>
    <n v="5"/>
    <n v="0"/>
    <n v="8"/>
  </r>
  <r>
    <x v="1"/>
    <s v="Travel_Rarely"/>
    <x v="2"/>
    <s v="Current Employees"/>
    <x v="1"/>
    <x v="0"/>
    <s v="STAFF-16"/>
    <n v="16"/>
    <x v="1"/>
    <x v="1"/>
    <x v="2"/>
    <s v="No"/>
    <s v="Y"/>
    <n v="1"/>
    <n v="-2"/>
    <n v="0"/>
    <n v="31"/>
    <n v="0"/>
    <m/>
    <n v="0"/>
    <n v="1"/>
    <n v="670"/>
    <n v="26"/>
    <x v="1"/>
    <n v="1"/>
    <n v="1"/>
    <n v="31"/>
    <n v="3"/>
    <n v="1"/>
    <n v="2"/>
    <n v="2911"/>
    <n v="15170"/>
    <n v="1"/>
    <n v="17"/>
    <n v="3"/>
    <n v="4"/>
    <n v="80"/>
    <n v="1"/>
    <n v="5"/>
    <n v="2"/>
    <n v="5"/>
    <n v="2"/>
    <n v="4"/>
    <n v="3"/>
  </r>
  <r>
    <x v="1"/>
    <s v="Travel_Rarely"/>
    <x v="2"/>
    <s v="Current Employees"/>
    <x v="1"/>
    <x v="2"/>
    <s v="STAFF-18"/>
    <n v="18"/>
    <x v="1"/>
    <x v="2"/>
    <x v="2"/>
    <s v="No"/>
    <s v="Y"/>
    <n v="2"/>
    <n v="-2"/>
    <n v="0"/>
    <n v="34"/>
    <n v="0"/>
    <m/>
    <n v="0"/>
    <n v="1"/>
    <n v="1346"/>
    <n v="19"/>
    <x v="0"/>
    <n v="1"/>
    <n v="2"/>
    <n v="93"/>
    <n v="3"/>
    <n v="1"/>
    <n v="4"/>
    <n v="2661"/>
    <n v="8758"/>
    <n v="0"/>
    <n v="11"/>
    <n v="3"/>
    <n v="3"/>
    <n v="80"/>
    <n v="1"/>
    <n v="3"/>
    <n v="3"/>
    <n v="2"/>
    <n v="2"/>
    <n v="1"/>
    <n v="2"/>
  </r>
  <r>
    <x v="0"/>
    <s v="Travel_Rarely"/>
    <x v="2"/>
    <s v="Ex-Employees"/>
    <x v="1"/>
    <x v="0"/>
    <s v="STAFF-19"/>
    <n v="19"/>
    <x v="1"/>
    <x v="2"/>
    <x v="0"/>
    <s v="Yes"/>
    <s v="Y"/>
    <n v="4"/>
    <n v="-2"/>
    <n v="0"/>
    <n v="28"/>
    <n v="1"/>
    <n v="1"/>
    <n v="1"/>
    <n v="0"/>
    <n v="103"/>
    <n v="24"/>
    <x v="3"/>
    <n v="1"/>
    <n v="3"/>
    <n v="50"/>
    <n v="2"/>
    <n v="1"/>
    <n v="2"/>
    <n v="2028"/>
    <n v="12947"/>
    <n v="5"/>
    <n v="14"/>
    <n v="3"/>
    <n v="2"/>
    <n v="80"/>
    <n v="0"/>
    <n v="6"/>
    <n v="3"/>
    <n v="4"/>
    <n v="2"/>
    <n v="0"/>
    <n v="3"/>
  </r>
  <r>
    <x v="1"/>
    <s v="Travel_Rarely"/>
    <x v="2"/>
    <s v="Current Employees"/>
    <x v="1"/>
    <x v="0"/>
    <s v="STAFF-20"/>
    <n v="20"/>
    <x v="0"/>
    <x v="3"/>
    <x v="2"/>
    <s v="No"/>
    <s v="Y"/>
    <n v="1"/>
    <n v="-2"/>
    <n v="0"/>
    <n v="29"/>
    <n v="0"/>
    <m/>
    <n v="0"/>
    <n v="1"/>
    <n v="1389"/>
    <n v="21"/>
    <x v="2"/>
    <n v="1"/>
    <n v="2"/>
    <n v="51"/>
    <n v="4"/>
    <n v="3"/>
    <n v="2"/>
    <n v="9980"/>
    <n v="10195"/>
    <n v="1"/>
    <n v="11"/>
    <n v="3"/>
    <n v="3"/>
    <n v="80"/>
    <n v="1"/>
    <n v="10"/>
    <n v="3"/>
    <n v="10"/>
    <n v="9"/>
    <n v="8"/>
    <n v="8"/>
  </r>
  <r>
    <x v="1"/>
    <s v="Travel_Rarely"/>
    <x v="2"/>
    <s v="Current Employees"/>
    <x v="1"/>
    <x v="0"/>
    <s v="STAFF-21"/>
    <n v="21"/>
    <x v="1"/>
    <x v="1"/>
    <x v="2"/>
    <s v="Yes"/>
    <s v="Y"/>
    <n v="5"/>
    <n v="-2"/>
    <n v="0"/>
    <n v="32"/>
    <n v="0"/>
    <m/>
    <n v="0"/>
    <n v="1"/>
    <n v="334"/>
    <n v="5"/>
    <x v="0"/>
    <n v="1"/>
    <n v="1"/>
    <n v="80"/>
    <n v="4"/>
    <n v="1"/>
    <n v="2"/>
    <n v="3298"/>
    <n v="15053"/>
    <n v="0"/>
    <n v="12"/>
    <n v="3"/>
    <n v="4"/>
    <n v="80"/>
    <n v="2"/>
    <n v="7"/>
    <n v="2"/>
    <n v="6"/>
    <n v="2"/>
    <n v="0"/>
    <n v="5"/>
  </r>
  <r>
    <x v="1"/>
    <s v="Non-Travel"/>
    <x v="4"/>
    <s v="Current Employees"/>
    <x v="1"/>
    <x v="2"/>
    <s v="STAFF-22"/>
    <n v="22"/>
    <x v="1"/>
    <x v="2"/>
    <x v="2"/>
    <s v="Yes"/>
    <s v="Y"/>
    <n v="2"/>
    <n v="-2"/>
    <n v="0"/>
    <n v="22"/>
    <n v="0"/>
    <m/>
    <n v="0"/>
    <n v="1"/>
    <n v="1123"/>
    <n v="16"/>
    <x v="0"/>
    <n v="1"/>
    <n v="4"/>
    <n v="96"/>
    <n v="4"/>
    <n v="1"/>
    <n v="4"/>
    <n v="2935"/>
    <n v="7324"/>
    <n v="1"/>
    <n v="13"/>
    <n v="3"/>
    <n v="2"/>
    <n v="80"/>
    <n v="2"/>
    <n v="1"/>
    <n v="2"/>
    <n v="1"/>
    <n v="0"/>
    <n v="0"/>
    <n v="0"/>
  </r>
  <r>
    <x v="1"/>
    <s v="Travel_Rarely"/>
    <x v="1"/>
    <s v="Current Employees"/>
    <x v="0"/>
    <x v="0"/>
    <s v="STAFF-23"/>
    <n v="23"/>
    <x v="0"/>
    <x v="5"/>
    <x v="1"/>
    <s v="No"/>
    <s v="Y"/>
    <n v="3"/>
    <n v="-2"/>
    <n v="0"/>
    <n v="53"/>
    <n v="0"/>
    <m/>
    <n v="0"/>
    <n v="1"/>
    <n v="1219"/>
    <n v="2"/>
    <x v="2"/>
    <n v="1"/>
    <n v="1"/>
    <n v="78"/>
    <n v="2"/>
    <n v="4"/>
    <n v="2"/>
    <n v="15427"/>
    <n v="22021"/>
    <n v="2"/>
    <n v="16"/>
    <n v="3"/>
    <n v="3"/>
    <n v="80"/>
    <n v="0"/>
    <n v="31"/>
    <n v="3"/>
    <n v="25"/>
    <n v="8"/>
    <n v="3"/>
    <n v="7"/>
  </r>
  <r>
    <x v="1"/>
    <s v="Travel_Rarely"/>
    <x v="0"/>
    <s v="Current Employees"/>
    <x v="1"/>
    <x v="0"/>
    <s v="STAFF-24"/>
    <n v="24"/>
    <x v="1"/>
    <x v="1"/>
    <x v="0"/>
    <s v="Yes"/>
    <s v="Y"/>
    <n v="3"/>
    <n v="-2"/>
    <n v="0"/>
    <n v="38"/>
    <n v="0"/>
    <m/>
    <n v="0"/>
    <n v="1"/>
    <n v="371"/>
    <n v="2"/>
    <x v="3"/>
    <n v="1"/>
    <n v="4"/>
    <n v="45"/>
    <n v="3"/>
    <n v="1"/>
    <n v="2"/>
    <n v="3944"/>
    <n v="4306"/>
    <n v="5"/>
    <n v="11"/>
    <n v="3"/>
    <n v="3"/>
    <n v="80"/>
    <n v="0"/>
    <n v="6"/>
    <n v="3"/>
    <n v="3"/>
    <n v="2"/>
    <n v="1"/>
    <n v="2"/>
  </r>
  <r>
    <x v="1"/>
    <s v="Non-Travel"/>
    <x v="4"/>
    <s v="Current Employees"/>
    <x v="1"/>
    <x v="1"/>
    <s v="STAFF-26"/>
    <n v="26"/>
    <x v="0"/>
    <x v="3"/>
    <x v="2"/>
    <s v="No"/>
    <s v="Y"/>
    <n v="5"/>
    <n v="-2"/>
    <n v="0"/>
    <n v="24"/>
    <n v="0"/>
    <m/>
    <n v="0"/>
    <n v="1"/>
    <n v="673"/>
    <n v="11"/>
    <x v="0"/>
    <n v="1"/>
    <n v="1"/>
    <n v="96"/>
    <n v="4"/>
    <n v="2"/>
    <n v="3"/>
    <n v="4011"/>
    <n v="8232"/>
    <n v="0"/>
    <n v="18"/>
    <n v="3"/>
    <n v="4"/>
    <n v="80"/>
    <n v="1"/>
    <n v="5"/>
    <n v="2"/>
    <n v="4"/>
    <n v="2"/>
    <n v="1"/>
    <n v="3"/>
  </r>
  <r>
    <x v="0"/>
    <s v="Travel_Rarely"/>
    <x v="0"/>
    <s v="Ex-Employees"/>
    <x v="0"/>
    <x v="0"/>
    <s v="STAFF-27"/>
    <n v="27"/>
    <x v="1"/>
    <x v="6"/>
    <x v="0"/>
    <s v="No"/>
    <s v="Y"/>
    <n v="4"/>
    <n v="-2"/>
    <n v="0"/>
    <n v="36"/>
    <n v="1"/>
    <n v="1"/>
    <n v="1"/>
    <n v="0"/>
    <n v="1218"/>
    <n v="9"/>
    <x v="2"/>
    <n v="1"/>
    <n v="3"/>
    <n v="82"/>
    <n v="2"/>
    <n v="1"/>
    <n v="2"/>
    <n v="3407"/>
    <n v="6986"/>
    <n v="7"/>
    <n v="23"/>
    <n v="4"/>
    <n v="2"/>
    <n v="80"/>
    <n v="0"/>
    <n v="10"/>
    <n v="3"/>
    <n v="5"/>
    <n v="3"/>
    <n v="0"/>
    <n v="3"/>
  </r>
  <r>
    <x v="1"/>
    <s v="Travel_Rarely"/>
    <x v="2"/>
    <s v="Current Employees"/>
    <x v="1"/>
    <x v="0"/>
    <s v="STAFF-28"/>
    <n v="28"/>
    <x v="0"/>
    <x v="7"/>
    <x v="0"/>
    <s v="No"/>
    <s v="Y"/>
    <n v="4"/>
    <n v="-2"/>
    <n v="0"/>
    <n v="34"/>
    <n v="0"/>
    <m/>
    <n v="0"/>
    <n v="1"/>
    <n v="419"/>
    <n v="7"/>
    <x v="2"/>
    <n v="1"/>
    <n v="1"/>
    <n v="53"/>
    <n v="3"/>
    <n v="3"/>
    <n v="2"/>
    <n v="11994"/>
    <n v="21293"/>
    <n v="0"/>
    <n v="11"/>
    <n v="3"/>
    <n v="3"/>
    <n v="80"/>
    <n v="0"/>
    <n v="13"/>
    <n v="3"/>
    <n v="12"/>
    <n v="6"/>
    <n v="2"/>
    <n v="11"/>
  </r>
  <r>
    <x v="1"/>
    <s v="Travel_Rarely"/>
    <x v="4"/>
    <s v="Current Employees"/>
    <x v="1"/>
    <x v="0"/>
    <s v="STAFF-30"/>
    <n v="30"/>
    <x v="1"/>
    <x v="1"/>
    <x v="0"/>
    <s v="No"/>
    <s v="Y"/>
    <n v="6"/>
    <n v="-2"/>
    <n v="0"/>
    <n v="21"/>
    <n v="0"/>
    <m/>
    <n v="0"/>
    <n v="1"/>
    <n v="391"/>
    <n v="15"/>
    <x v="0"/>
    <n v="1"/>
    <n v="3"/>
    <n v="96"/>
    <n v="3"/>
    <n v="1"/>
    <n v="2"/>
    <n v="1232"/>
    <n v="19281"/>
    <n v="1"/>
    <n v="14"/>
    <n v="3"/>
    <n v="4"/>
    <n v="80"/>
    <n v="0"/>
    <n v="0"/>
    <n v="3"/>
    <n v="0"/>
    <n v="0"/>
    <n v="0"/>
    <n v="0"/>
  </r>
  <r>
    <x v="0"/>
    <s v="Travel_Rarely"/>
    <x v="2"/>
    <s v="Ex-Employees"/>
    <x v="1"/>
    <x v="2"/>
    <s v="STAFF-31"/>
    <n v="31"/>
    <x v="1"/>
    <x v="1"/>
    <x v="0"/>
    <s v="No"/>
    <s v="Y"/>
    <n v="2"/>
    <n v="-2"/>
    <n v="0"/>
    <n v="34"/>
    <n v="1"/>
    <n v="1"/>
    <n v="1"/>
    <n v="0"/>
    <n v="699"/>
    <n v="6"/>
    <x v="1"/>
    <n v="1"/>
    <n v="2"/>
    <n v="83"/>
    <n v="3"/>
    <n v="1"/>
    <n v="4"/>
    <n v="2960"/>
    <n v="17102"/>
    <n v="2"/>
    <n v="11"/>
    <n v="3"/>
    <n v="3"/>
    <n v="80"/>
    <n v="0"/>
    <n v="8"/>
    <n v="3"/>
    <n v="4"/>
    <n v="2"/>
    <n v="1"/>
    <n v="3"/>
  </r>
  <r>
    <x v="1"/>
    <s v="Travel_Rarely"/>
    <x v="1"/>
    <s v="Current Employees"/>
    <x v="1"/>
    <x v="1"/>
    <s v="STAFF-32"/>
    <n v="32"/>
    <x v="0"/>
    <x v="5"/>
    <x v="2"/>
    <s v="No"/>
    <s v="Y"/>
    <n v="3"/>
    <n v="-2"/>
    <n v="0"/>
    <n v="53"/>
    <n v="0"/>
    <m/>
    <n v="0"/>
    <n v="1"/>
    <n v="1282"/>
    <n v="5"/>
    <x v="3"/>
    <n v="1"/>
    <n v="3"/>
    <n v="58"/>
    <n v="3"/>
    <n v="5"/>
    <n v="3"/>
    <n v="19094"/>
    <n v="10735"/>
    <n v="4"/>
    <n v="11"/>
    <n v="3"/>
    <n v="4"/>
    <n v="80"/>
    <n v="1"/>
    <n v="26"/>
    <n v="2"/>
    <n v="14"/>
    <n v="13"/>
    <n v="4"/>
    <n v="8"/>
  </r>
  <r>
    <x v="0"/>
    <s v="Travel_Frequently"/>
    <x v="2"/>
    <s v="Ex-Employees"/>
    <x v="1"/>
    <x v="0"/>
    <s v="STAFF-33"/>
    <n v="33"/>
    <x v="0"/>
    <x v="1"/>
    <x v="0"/>
    <s v="Yes"/>
    <s v="Y"/>
    <n v="5"/>
    <n v="-2"/>
    <n v="0"/>
    <n v="32"/>
    <n v="1"/>
    <n v="1"/>
    <n v="1"/>
    <n v="0"/>
    <n v="1125"/>
    <n v="16"/>
    <x v="1"/>
    <n v="1"/>
    <n v="2"/>
    <n v="72"/>
    <n v="1"/>
    <n v="1"/>
    <n v="2"/>
    <n v="3919"/>
    <n v="4681"/>
    <n v="1"/>
    <n v="22"/>
    <n v="4"/>
    <n v="2"/>
    <n v="80"/>
    <n v="0"/>
    <n v="10"/>
    <n v="3"/>
    <n v="10"/>
    <n v="2"/>
    <n v="6"/>
    <n v="7"/>
  </r>
  <r>
    <x v="1"/>
    <s v="Travel_Rarely"/>
    <x v="0"/>
    <s v="Current Employees"/>
    <x v="0"/>
    <x v="3"/>
    <s v="STAFF-35"/>
    <n v="35"/>
    <x v="1"/>
    <x v="0"/>
    <x v="1"/>
    <s v="No"/>
    <s v="Y"/>
    <n v="2"/>
    <n v="-2"/>
    <n v="0"/>
    <n v="42"/>
    <n v="0"/>
    <m/>
    <n v="0"/>
    <n v="1"/>
    <n v="691"/>
    <n v="8"/>
    <x v="2"/>
    <n v="1"/>
    <n v="3"/>
    <n v="48"/>
    <n v="3"/>
    <n v="2"/>
    <n v="3"/>
    <n v="6825"/>
    <n v="21173"/>
    <n v="0"/>
    <n v="11"/>
    <n v="3"/>
    <n v="4"/>
    <n v="80"/>
    <n v="1"/>
    <n v="10"/>
    <n v="3"/>
    <n v="9"/>
    <n v="7"/>
    <n v="4"/>
    <n v="2"/>
  </r>
  <r>
    <x v="1"/>
    <s v="Travel_Rarely"/>
    <x v="0"/>
    <s v="Current Employees"/>
    <x v="1"/>
    <x v="2"/>
    <s v="STAFF-36"/>
    <n v="36"/>
    <x v="0"/>
    <x v="4"/>
    <x v="1"/>
    <s v="No"/>
    <s v="Y"/>
    <n v="4"/>
    <n v="-2"/>
    <n v="0"/>
    <n v="44"/>
    <n v="0"/>
    <m/>
    <n v="0"/>
    <n v="1"/>
    <n v="477"/>
    <n v="7"/>
    <x v="2"/>
    <n v="1"/>
    <n v="1"/>
    <n v="42"/>
    <n v="2"/>
    <n v="3"/>
    <n v="4"/>
    <n v="10248"/>
    <n v="2094"/>
    <n v="3"/>
    <n v="14"/>
    <n v="3"/>
    <n v="4"/>
    <n v="80"/>
    <n v="1"/>
    <n v="24"/>
    <n v="3"/>
    <n v="22"/>
    <n v="6"/>
    <n v="5"/>
    <n v="17"/>
  </r>
  <r>
    <x v="1"/>
    <s v="Travel_Rarely"/>
    <x v="1"/>
    <s v="Current Employees"/>
    <x v="0"/>
    <x v="3"/>
    <s v="STAFF-38"/>
    <n v="38"/>
    <x v="0"/>
    <x v="5"/>
    <x v="0"/>
    <s v="No"/>
    <s v="Y"/>
    <n v="2"/>
    <n v="-2"/>
    <n v="0"/>
    <n v="46"/>
    <n v="0"/>
    <m/>
    <n v="0"/>
    <n v="1"/>
    <n v="705"/>
    <n v="2"/>
    <x v="2"/>
    <n v="1"/>
    <n v="2"/>
    <n v="83"/>
    <n v="3"/>
    <n v="5"/>
    <n v="4"/>
    <n v="18947"/>
    <n v="22822"/>
    <n v="3"/>
    <n v="12"/>
    <n v="3"/>
    <n v="4"/>
    <n v="80"/>
    <n v="0"/>
    <n v="22"/>
    <n v="2"/>
    <n v="2"/>
    <n v="2"/>
    <n v="2"/>
    <n v="1"/>
  </r>
  <r>
    <x v="1"/>
    <s v="Travel_Rarely"/>
    <x v="2"/>
    <s v="Current Employees"/>
    <x v="1"/>
    <x v="2"/>
    <s v="STAFF-39"/>
    <n v="39"/>
    <x v="1"/>
    <x v="2"/>
    <x v="0"/>
    <s v="No"/>
    <s v="Y"/>
    <n v="3"/>
    <n v="-2"/>
    <n v="0"/>
    <n v="33"/>
    <n v="0"/>
    <m/>
    <n v="0"/>
    <n v="1"/>
    <n v="924"/>
    <n v="2"/>
    <x v="3"/>
    <n v="1"/>
    <n v="3"/>
    <n v="78"/>
    <n v="3"/>
    <n v="1"/>
    <n v="4"/>
    <n v="2496"/>
    <n v="6670"/>
    <n v="4"/>
    <n v="11"/>
    <n v="3"/>
    <n v="4"/>
    <n v="80"/>
    <n v="0"/>
    <n v="7"/>
    <n v="3"/>
    <n v="1"/>
    <n v="1"/>
    <n v="0"/>
    <n v="0"/>
  </r>
  <r>
    <x v="1"/>
    <s v="Travel_Rarely"/>
    <x v="0"/>
    <s v="Current Employees"/>
    <x v="1"/>
    <x v="1"/>
    <s v="STAFF-40"/>
    <n v="40"/>
    <x v="1"/>
    <x v="4"/>
    <x v="1"/>
    <s v="Yes"/>
    <s v="Y"/>
    <n v="5"/>
    <n v="-2"/>
    <n v="0"/>
    <n v="44"/>
    <n v="0"/>
    <m/>
    <n v="0"/>
    <n v="1"/>
    <n v="1459"/>
    <n v="10"/>
    <x v="2"/>
    <n v="1"/>
    <n v="4"/>
    <n v="41"/>
    <n v="3"/>
    <n v="2"/>
    <n v="4"/>
    <n v="6465"/>
    <n v="19121"/>
    <n v="2"/>
    <n v="13"/>
    <n v="3"/>
    <n v="4"/>
    <n v="80"/>
    <n v="0"/>
    <n v="9"/>
    <n v="4"/>
    <n v="4"/>
    <n v="2"/>
    <n v="1"/>
    <n v="3"/>
  </r>
  <r>
    <x v="1"/>
    <s v="Travel_Rarely"/>
    <x v="2"/>
    <s v="Current Employees"/>
    <x v="1"/>
    <x v="2"/>
    <s v="STAFF-41"/>
    <n v="41"/>
    <x v="1"/>
    <x v="2"/>
    <x v="0"/>
    <s v="No"/>
    <s v="Y"/>
    <n v="5"/>
    <n v="-2"/>
    <n v="0"/>
    <n v="30"/>
    <n v="0"/>
    <m/>
    <n v="0"/>
    <n v="1"/>
    <n v="125"/>
    <n v="9"/>
    <x v="0"/>
    <n v="1"/>
    <n v="4"/>
    <n v="83"/>
    <n v="2"/>
    <n v="1"/>
    <n v="3"/>
    <n v="2206"/>
    <n v="16117"/>
    <n v="1"/>
    <n v="13"/>
    <n v="3"/>
    <n v="1"/>
    <n v="80"/>
    <n v="0"/>
    <n v="10"/>
    <n v="3"/>
    <n v="10"/>
    <n v="0"/>
    <n v="1"/>
    <n v="8"/>
  </r>
  <r>
    <x v="0"/>
    <s v="Travel_Rarely"/>
    <x v="0"/>
    <s v="Ex-Employees"/>
    <x v="0"/>
    <x v="4"/>
    <s v="STAFF-42"/>
    <n v="42"/>
    <x v="1"/>
    <x v="6"/>
    <x v="1"/>
    <s v="No"/>
    <s v="Y"/>
    <n v="6"/>
    <n v="-2"/>
    <n v="0"/>
    <n v="39"/>
    <n v="1"/>
    <n v="1"/>
    <n v="1"/>
    <n v="0"/>
    <n v="895"/>
    <n v="5"/>
    <x v="3"/>
    <n v="1"/>
    <n v="4"/>
    <n v="56"/>
    <n v="3"/>
    <n v="2"/>
    <n v="4"/>
    <n v="2086"/>
    <n v="3335"/>
    <n v="3"/>
    <n v="14"/>
    <n v="3"/>
    <n v="3"/>
    <n v="80"/>
    <n v="1"/>
    <n v="19"/>
    <n v="4"/>
    <n v="1"/>
    <n v="0"/>
    <n v="0"/>
    <n v="0"/>
  </r>
  <r>
    <x v="0"/>
    <s v="Travel_Rarely"/>
    <x v="4"/>
    <s v="Ex-Employees"/>
    <x v="1"/>
    <x v="2"/>
    <s v="STAFF-45"/>
    <n v="45"/>
    <x v="1"/>
    <x v="1"/>
    <x v="1"/>
    <s v="Yes"/>
    <s v="Y"/>
    <n v="2"/>
    <n v="-2"/>
    <n v="0"/>
    <n v="24"/>
    <n v="1"/>
    <n v="1"/>
    <n v="1"/>
    <n v="0"/>
    <n v="813"/>
    <n v="1"/>
    <x v="3"/>
    <n v="1"/>
    <n v="2"/>
    <n v="61"/>
    <n v="3"/>
    <n v="1"/>
    <n v="4"/>
    <n v="2293"/>
    <n v="3020"/>
    <n v="2"/>
    <n v="16"/>
    <n v="3"/>
    <n v="1"/>
    <n v="80"/>
    <n v="1"/>
    <n v="6"/>
    <n v="2"/>
    <n v="2"/>
    <n v="0"/>
    <n v="2"/>
    <n v="0"/>
  </r>
  <r>
    <x v="1"/>
    <s v="Travel_Rarely"/>
    <x v="0"/>
    <s v="Current Employees"/>
    <x v="1"/>
    <x v="2"/>
    <s v="STAFF-46"/>
    <n v="46"/>
    <x v="0"/>
    <x v="1"/>
    <x v="2"/>
    <s v="No"/>
    <s v="Y"/>
    <n v="3"/>
    <n v="-2"/>
    <n v="0"/>
    <n v="43"/>
    <n v="0"/>
    <m/>
    <n v="0"/>
    <n v="1"/>
    <n v="1273"/>
    <n v="2"/>
    <x v="0"/>
    <n v="1"/>
    <n v="4"/>
    <n v="72"/>
    <n v="4"/>
    <n v="1"/>
    <n v="3"/>
    <n v="2645"/>
    <n v="21923"/>
    <n v="1"/>
    <n v="12"/>
    <n v="3"/>
    <n v="4"/>
    <n v="80"/>
    <n v="2"/>
    <n v="6"/>
    <n v="2"/>
    <n v="5"/>
    <n v="3"/>
    <n v="1"/>
    <n v="4"/>
  </r>
  <r>
    <x v="0"/>
    <s v="Travel_Rarely"/>
    <x v="1"/>
    <s v="Ex-Employees"/>
    <x v="0"/>
    <x v="3"/>
    <s v="STAFF-47"/>
    <n v="47"/>
    <x v="1"/>
    <x v="6"/>
    <x v="1"/>
    <s v="Yes"/>
    <s v="Y"/>
    <n v="2"/>
    <n v="-2"/>
    <n v="0"/>
    <n v="50"/>
    <n v="1"/>
    <n v="1"/>
    <n v="1"/>
    <n v="0"/>
    <n v="869"/>
    <n v="3"/>
    <x v="0"/>
    <n v="1"/>
    <n v="1"/>
    <n v="86"/>
    <n v="2"/>
    <n v="1"/>
    <n v="3"/>
    <n v="2683"/>
    <n v="3810"/>
    <n v="1"/>
    <n v="14"/>
    <n v="3"/>
    <n v="3"/>
    <n v="80"/>
    <n v="0"/>
    <n v="3"/>
    <n v="3"/>
    <n v="3"/>
    <n v="2"/>
    <n v="0"/>
    <n v="2"/>
  </r>
  <r>
    <x v="1"/>
    <s v="Travel_Rarely"/>
    <x v="0"/>
    <s v="Current Employees"/>
    <x v="0"/>
    <x v="3"/>
    <s v="STAFF-49"/>
    <n v="49"/>
    <x v="0"/>
    <x v="6"/>
    <x v="1"/>
    <s v="No"/>
    <s v="Y"/>
    <n v="3"/>
    <n v="-2"/>
    <n v="0"/>
    <n v="35"/>
    <n v="0"/>
    <m/>
    <n v="0"/>
    <n v="1"/>
    <n v="890"/>
    <n v="2"/>
    <x v="3"/>
    <n v="1"/>
    <n v="4"/>
    <n v="97"/>
    <n v="3"/>
    <n v="1"/>
    <n v="4"/>
    <n v="2014"/>
    <n v="9687"/>
    <n v="1"/>
    <n v="13"/>
    <n v="3"/>
    <n v="1"/>
    <n v="80"/>
    <n v="0"/>
    <n v="2"/>
    <n v="3"/>
    <n v="2"/>
    <n v="2"/>
    <n v="2"/>
    <n v="2"/>
  </r>
  <r>
    <x v="1"/>
    <s v="Travel_Rarely"/>
    <x v="0"/>
    <s v="Current Employees"/>
    <x v="1"/>
    <x v="0"/>
    <s v="STAFF-51"/>
    <n v="51"/>
    <x v="0"/>
    <x v="1"/>
    <x v="1"/>
    <s v="Yes"/>
    <s v="Y"/>
    <n v="3"/>
    <n v="-2"/>
    <n v="0"/>
    <n v="36"/>
    <n v="0"/>
    <m/>
    <n v="0"/>
    <n v="1"/>
    <n v="852"/>
    <n v="5"/>
    <x v="2"/>
    <n v="1"/>
    <n v="2"/>
    <n v="82"/>
    <n v="2"/>
    <n v="1"/>
    <n v="2"/>
    <n v="3419"/>
    <n v="13072"/>
    <n v="9"/>
    <n v="14"/>
    <n v="3"/>
    <n v="4"/>
    <n v="80"/>
    <n v="1"/>
    <n v="6"/>
    <n v="4"/>
    <n v="1"/>
    <n v="1"/>
    <n v="0"/>
    <n v="0"/>
  </r>
  <r>
    <x v="1"/>
    <s v="Travel_Frequently"/>
    <x v="2"/>
    <s v="Current Employees"/>
    <x v="0"/>
    <x v="0"/>
    <s v="STAFF-52"/>
    <n v="52"/>
    <x v="0"/>
    <x v="0"/>
    <x v="1"/>
    <s v="No"/>
    <s v="Y"/>
    <n v="3"/>
    <n v="-2"/>
    <n v="0"/>
    <n v="33"/>
    <n v="0"/>
    <m/>
    <n v="0"/>
    <n v="1"/>
    <n v="1141"/>
    <n v="1"/>
    <x v="3"/>
    <n v="1"/>
    <n v="3"/>
    <n v="42"/>
    <n v="4"/>
    <n v="2"/>
    <n v="2"/>
    <n v="5376"/>
    <n v="3193"/>
    <n v="2"/>
    <n v="19"/>
    <n v="3"/>
    <n v="1"/>
    <n v="80"/>
    <n v="2"/>
    <n v="10"/>
    <n v="3"/>
    <n v="5"/>
    <n v="3"/>
    <n v="1"/>
    <n v="3"/>
  </r>
  <r>
    <x v="1"/>
    <s v="Travel_Rarely"/>
    <x v="0"/>
    <s v="Current Employees"/>
    <x v="1"/>
    <x v="1"/>
    <s v="STAFF-53"/>
    <n v="53"/>
    <x v="1"/>
    <x v="2"/>
    <x v="2"/>
    <s v="No"/>
    <s v="Y"/>
    <n v="3"/>
    <n v="-2"/>
    <n v="0"/>
    <n v="35"/>
    <n v="0"/>
    <m/>
    <n v="0"/>
    <n v="1"/>
    <n v="464"/>
    <n v="4"/>
    <x v="0"/>
    <n v="1"/>
    <n v="3"/>
    <n v="75"/>
    <n v="3"/>
    <n v="1"/>
    <n v="4"/>
    <n v="1951"/>
    <n v="10910"/>
    <n v="1"/>
    <n v="12"/>
    <n v="3"/>
    <n v="3"/>
    <n v="80"/>
    <n v="1"/>
    <n v="1"/>
    <n v="3"/>
    <n v="1"/>
    <n v="0"/>
    <n v="0"/>
    <n v="0"/>
  </r>
  <r>
    <x v="1"/>
    <s v="Travel_Rarely"/>
    <x v="2"/>
    <s v="Current Employees"/>
    <x v="1"/>
    <x v="0"/>
    <s v="STAFF-54"/>
    <n v="54"/>
    <x v="0"/>
    <x v="2"/>
    <x v="2"/>
    <s v="No"/>
    <s v="Y"/>
    <n v="6"/>
    <n v="-2"/>
    <n v="0"/>
    <n v="27"/>
    <n v="0"/>
    <m/>
    <n v="0"/>
    <n v="1"/>
    <n v="1240"/>
    <n v="2"/>
    <x v="2"/>
    <n v="1"/>
    <n v="4"/>
    <n v="33"/>
    <n v="3"/>
    <n v="1"/>
    <n v="2"/>
    <n v="2341"/>
    <n v="19715"/>
    <n v="1"/>
    <n v="13"/>
    <n v="3"/>
    <n v="4"/>
    <n v="80"/>
    <n v="1"/>
    <n v="1"/>
    <n v="3"/>
    <n v="1"/>
    <n v="0"/>
    <n v="0"/>
    <n v="0"/>
  </r>
  <r>
    <x v="0"/>
    <s v="Travel_Rarely"/>
    <x v="2"/>
    <s v="Ex-Employees"/>
    <x v="1"/>
    <x v="0"/>
    <s v="STAFF-55"/>
    <n v="55"/>
    <x v="1"/>
    <x v="2"/>
    <x v="0"/>
    <s v="No"/>
    <s v="Y"/>
    <n v="2"/>
    <n v="-2"/>
    <n v="0"/>
    <n v="26"/>
    <n v="1"/>
    <n v="1"/>
    <n v="1"/>
    <n v="0"/>
    <n v="1357"/>
    <n v="25"/>
    <x v="3"/>
    <n v="1"/>
    <n v="1"/>
    <n v="48"/>
    <n v="1"/>
    <n v="1"/>
    <n v="2"/>
    <n v="2293"/>
    <n v="10558"/>
    <n v="1"/>
    <n v="12"/>
    <n v="3"/>
    <n v="3"/>
    <n v="80"/>
    <n v="0"/>
    <n v="1"/>
    <n v="2"/>
    <n v="1"/>
    <n v="0"/>
    <n v="0"/>
    <n v="1"/>
  </r>
  <r>
    <x v="1"/>
    <s v="Travel_Frequently"/>
    <x v="2"/>
    <s v="Current Employees"/>
    <x v="0"/>
    <x v="0"/>
    <s v="STAFF-56"/>
    <n v="56"/>
    <x v="1"/>
    <x v="0"/>
    <x v="0"/>
    <s v="No"/>
    <s v="Y"/>
    <n v="0"/>
    <n v="-2"/>
    <n v="0"/>
    <n v="27"/>
    <n v="0"/>
    <m/>
    <n v="0"/>
    <n v="1"/>
    <n v="994"/>
    <n v="8"/>
    <x v="3"/>
    <n v="1"/>
    <n v="4"/>
    <n v="37"/>
    <n v="3"/>
    <n v="3"/>
    <n v="2"/>
    <n v="8726"/>
    <n v="2975"/>
    <n v="1"/>
    <n v="15"/>
    <n v="3"/>
    <n v="4"/>
    <n v="80"/>
    <n v="0"/>
    <n v="9"/>
    <n v="3"/>
    <n v="9"/>
    <n v="8"/>
    <n v="1"/>
    <n v="7"/>
  </r>
  <r>
    <x v="1"/>
    <s v="Travel_Frequently"/>
    <x v="2"/>
    <s v="Current Employees"/>
    <x v="1"/>
    <x v="2"/>
    <s v="STAFF-57"/>
    <n v="57"/>
    <x v="0"/>
    <x v="2"/>
    <x v="0"/>
    <s v="No"/>
    <s v="Y"/>
    <n v="2"/>
    <n v="-2"/>
    <n v="0"/>
    <n v="30"/>
    <n v="0"/>
    <m/>
    <n v="0"/>
    <n v="1"/>
    <n v="721"/>
    <n v="1"/>
    <x v="0"/>
    <n v="1"/>
    <n v="3"/>
    <n v="58"/>
    <n v="3"/>
    <n v="2"/>
    <n v="4"/>
    <n v="4011"/>
    <n v="10781"/>
    <n v="1"/>
    <n v="23"/>
    <n v="4"/>
    <n v="4"/>
    <n v="80"/>
    <n v="0"/>
    <n v="12"/>
    <n v="3"/>
    <n v="12"/>
    <n v="8"/>
    <n v="3"/>
    <n v="7"/>
  </r>
  <r>
    <x v="0"/>
    <s v="Travel_Rarely"/>
    <x v="0"/>
    <s v="Ex-Employees"/>
    <x v="1"/>
    <x v="4"/>
    <s v="STAFF-58"/>
    <n v="58"/>
    <x v="0"/>
    <x v="7"/>
    <x v="1"/>
    <s v="No"/>
    <s v="Y"/>
    <n v="0"/>
    <n v="-2"/>
    <n v="0"/>
    <n v="41"/>
    <n v="1"/>
    <n v="1"/>
    <n v="1"/>
    <n v="0"/>
    <n v="1360"/>
    <n v="12"/>
    <x v="3"/>
    <n v="1"/>
    <n v="2"/>
    <n v="49"/>
    <n v="3"/>
    <n v="5"/>
    <n v="3"/>
    <n v="19545"/>
    <n v="16280"/>
    <n v="1"/>
    <n v="12"/>
    <n v="3"/>
    <n v="4"/>
    <n v="80"/>
    <n v="0"/>
    <n v="23"/>
    <n v="3"/>
    <n v="22"/>
    <n v="15"/>
    <n v="15"/>
    <n v="8"/>
  </r>
  <r>
    <x v="1"/>
    <s v="Non-Travel"/>
    <x v="2"/>
    <s v="Current Employees"/>
    <x v="0"/>
    <x v="3"/>
    <s v="STAFF-60"/>
    <n v="60"/>
    <x v="1"/>
    <x v="0"/>
    <x v="0"/>
    <s v="No"/>
    <s v="Y"/>
    <n v="2"/>
    <n v="-2"/>
    <n v="0"/>
    <n v="34"/>
    <n v="0"/>
    <m/>
    <n v="0"/>
    <n v="1"/>
    <n v="1065"/>
    <n v="23"/>
    <x v="2"/>
    <n v="1"/>
    <n v="2"/>
    <n v="72"/>
    <n v="3"/>
    <n v="2"/>
    <n v="3"/>
    <n v="4568"/>
    <n v="10034"/>
    <n v="0"/>
    <n v="20"/>
    <n v="4"/>
    <n v="3"/>
    <n v="80"/>
    <n v="0"/>
    <n v="10"/>
    <n v="3"/>
    <n v="9"/>
    <n v="5"/>
    <n v="8"/>
    <n v="7"/>
  </r>
  <r>
    <x v="1"/>
    <s v="Travel_Rarely"/>
    <x v="0"/>
    <s v="Current Employees"/>
    <x v="1"/>
    <x v="0"/>
    <s v="STAFF-61"/>
    <n v="61"/>
    <x v="1"/>
    <x v="1"/>
    <x v="1"/>
    <s v="No"/>
    <s v="Y"/>
    <n v="1"/>
    <n v="-2"/>
    <n v="0"/>
    <n v="37"/>
    <n v="0"/>
    <m/>
    <n v="0"/>
    <n v="1"/>
    <n v="408"/>
    <n v="19"/>
    <x v="0"/>
    <n v="1"/>
    <n v="2"/>
    <n v="73"/>
    <n v="3"/>
    <n v="1"/>
    <n v="2"/>
    <n v="3022"/>
    <n v="10227"/>
    <n v="4"/>
    <n v="21"/>
    <n v="4"/>
    <n v="1"/>
    <n v="80"/>
    <n v="0"/>
    <n v="8"/>
    <n v="3"/>
    <n v="1"/>
    <n v="0"/>
    <n v="0"/>
    <n v="0"/>
  </r>
  <r>
    <x v="1"/>
    <s v="Travel_Frequently"/>
    <x v="1"/>
    <s v="Current Employees"/>
    <x v="0"/>
    <x v="3"/>
    <s v="STAFF-62"/>
    <n v="62"/>
    <x v="1"/>
    <x v="0"/>
    <x v="0"/>
    <s v="Yes"/>
    <s v="Y"/>
    <n v="4"/>
    <n v="-2"/>
    <n v="0"/>
    <n v="46"/>
    <n v="0"/>
    <m/>
    <n v="0"/>
    <n v="1"/>
    <n v="1211"/>
    <n v="5"/>
    <x v="2"/>
    <n v="1"/>
    <n v="1"/>
    <n v="98"/>
    <n v="3"/>
    <n v="2"/>
    <n v="4"/>
    <n v="5772"/>
    <n v="20445"/>
    <n v="4"/>
    <n v="21"/>
    <n v="4"/>
    <n v="3"/>
    <n v="80"/>
    <n v="0"/>
    <n v="14"/>
    <n v="3"/>
    <n v="9"/>
    <n v="6"/>
    <n v="0"/>
    <n v="8"/>
  </r>
  <r>
    <x v="1"/>
    <s v="Travel_Rarely"/>
    <x v="0"/>
    <s v="Current Employees"/>
    <x v="1"/>
    <x v="0"/>
    <s v="STAFF-63"/>
    <n v="63"/>
    <x v="1"/>
    <x v="2"/>
    <x v="1"/>
    <s v="No"/>
    <s v="Y"/>
    <n v="2"/>
    <n v="-2"/>
    <n v="0"/>
    <n v="35"/>
    <n v="0"/>
    <m/>
    <n v="0"/>
    <n v="1"/>
    <n v="1229"/>
    <n v="8"/>
    <x v="1"/>
    <n v="1"/>
    <n v="4"/>
    <n v="36"/>
    <n v="4"/>
    <n v="1"/>
    <n v="2"/>
    <n v="2269"/>
    <n v="4892"/>
    <n v="1"/>
    <n v="19"/>
    <n v="3"/>
    <n v="4"/>
    <n v="80"/>
    <n v="0"/>
    <n v="1"/>
    <n v="3"/>
    <n v="1"/>
    <n v="0"/>
    <n v="0"/>
    <n v="1"/>
  </r>
  <r>
    <x v="0"/>
    <s v="Travel_Rarely"/>
    <x v="1"/>
    <s v="Ex-Employees"/>
    <x v="1"/>
    <x v="0"/>
    <s v="STAFF-64"/>
    <n v="64"/>
    <x v="1"/>
    <x v="2"/>
    <x v="0"/>
    <s v="Yes"/>
    <s v="Y"/>
    <n v="2"/>
    <n v="-2"/>
    <n v="0"/>
    <n v="48"/>
    <n v="1"/>
    <n v="1"/>
    <n v="1"/>
    <n v="0"/>
    <n v="626"/>
    <n v="1"/>
    <x v="0"/>
    <n v="1"/>
    <n v="1"/>
    <n v="98"/>
    <n v="2"/>
    <n v="3"/>
    <n v="2"/>
    <n v="5381"/>
    <n v="19294"/>
    <n v="9"/>
    <n v="13"/>
    <n v="3"/>
    <n v="4"/>
    <n v="80"/>
    <n v="0"/>
    <n v="23"/>
    <n v="3"/>
    <n v="1"/>
    <n v="0"/>
    <n v="0"/>
    <n v="0"/>
  </r>
  <r>
    <x v="0"/>
    <s v="Travel_Rarely"/>
    <x v="2"/>
    <s v="Ex-Employees"/>
    <x v="1"/>
    <x v="4"/>
    <s v="STAFF-65"/>
    <n v="65"/>
    <x v="1"/>
    <x v="2"/>
    <x v="0"/>
    <s v="Yes"/>
    <s v="Y"/>
    <n v="3"/>
    <n v="-2"/>
    <n v="0"/>
    <n v="28"/>
    <n v="1"/>
    <n v="1"/>
    <n v="1"/>
    <n v="0"/>
    <n v="1434"/>
    <n v="5"/>
    <x v="2"/>
    <n v="1"/>
    <n v="3"/>
    <n v="50"/>
    <n v="3"/>
    <n v="1"/>
    <n v="3"/>
    <n v="3441"/>
    <n v="11179"/>
    <n v="1"/>
    <n v="13"/>
    <n v="3"/>
    <n v="3"/>
    <n v="80"/>
    <n v="0"/>
    <n v="2"/>
    <n v="2"/>
    <n v="2"/>
    <n v="2"/>
    <n v="2"/>
    <n v="2"/>
  </r>
  <r>
    <x v="1"/>
    <s v="Travel_Rarely"/>
    <x v="0"/>
    <s v="Current Employees"/>
    <x v="0"/>
    <x v="3"/>
    <s v="STAFF-68"/>
    <n v="68"/>
    <x v="0"/>
    <x v="0"/>
    <x v="2"/>
    <s v="Yes"/>
    <s v="Y"/>
    <n v="2"/>
    <n v="-2"/>
    <n v="0"/>
    <n v="44"/>
    <n v="0"/>
    <m/>
    <n v="0"/>
    <n v="1"/>
    <n v="1488"/>
    <n v="1"/>
    <x v="4"/>
    <n v="1"/>
    <n v="2"/>
    <n v="75"/>
    <n v="3"/>
    <n v="2"/>
    <n v="4"/>
    <n v="5454"/>
    <n v="4009"/>
    <n v="5"/>
    <n v="21"/>
    <n v="4"/>
    <n v="3"/>
    <n v="80"/>
    <n v="1"/>
    <n v="9"/>
    <n v="2"/>
    <n v="4"/>
    <n v="3"/>
    <n v="1"/>
    <n v="3"/>
  </r>
  <r>
    <x v="1"/>
    <s v="Non-Travel"/>
    <x v="0"/>
    <s v="Current Employees"/>
    <x v="1"/>
    <x v="2"/>
    <s v="STAFF-70"/>
    <n v="70"/>
    <x v="1"/>
    <x v="4"/>
    <x v="1"/>
    <s v="Yes"/>
    <s v="Y"/>
    <n v="3"/>
    <n v="-2"/>
    <n v="0"/>
    <n v="35"/>
    <n v="0"/>
    <m/>
    <n v="0"/>
    <n v="1"/>
    <n v="1097"/>
    <n v="11"/>
    <x v="0"/>
    <n v="1"/>
    <n v="3"/>
    <n v="79"/>
    <n v="2"/>
    <n v="3"/>
    <n v="4"/>
    <n v="9884"/>
    <n v="8302"/>
    <n v="2"/>
    <n v="13"/>
    <n v="3"/>
    <n v="3"/>
    <n v="80"/>
    <n v="1"/>
    <n v="10"/>
    <n v="3"/>
    <n v="4"/>
    <n v="0"/>
    <n v="2"/>
    <n v="3"/>
  </r>
  <r>
    <x v="1"/>
    <s v="Travel_Rarely"/>
    <x v="2"/>
    <s v="Current Employees"/>
    <x v="0"/>
    <x v="3"/>
    <s v="STAFF-72"/>
    <n v="72"/>
    <x v="0"/>
    <x v="0"/>
    <x v="1"/>
    <s v="Yes"/>
    <s v="Y"/>
    <n v="2"/>
    <n v="-2"/>
    <n v="0"/>
    <n v="26"/>
    <n v="0"/>
    <m/>
    <n v="0"/>
    <n v="1"/>
    <n v="1443"/>
    <n v="23"/>
    <x v="3"/>
    <n v="1"/>
    <n v="3"/>
    <n v="47"/>
    <n v="2"/>
    <n v="2"/>
    <n v="4"/>
    <n v="4157"/>
    <n v="21436"/>
    <n v="7"/>
    <n v="19"/>
    <n v="3"/>
    <n v="3"/>
    <n v="80"/>
    <n v="1"/>
    <n v="5"/>
    <n v="2"/>
    <n v="2"/>
    <n v="2"/>
    <n v="0"/>
    <n v="0"/>
  </r>
  <r>
    <x v="1"/>
    <s v="Travel_Frequently"/>
    <x v="2"/>
    <s v="Current Employees"/>
    <x v="1"/>
    <x v="0"/>
    <s v="STAFF-73"/>
    <n v="73"/>
    <x v="0"/>
    <x v="7"/>
    <x v="0"/>
    <s v="Yes"/>
    <s v="Y"/>
    <n v="1"/>
    <n v="-2"/>
    <n v="0"/>
    <n v="33"/>
    <n v="0"/>
    <m/>
    <n v="0"/>
    <n v="1"/>
    <n v="515"/>
    <n v="1"/>
    <x v="0"/>
    <n v="1"/>
    <n v="1"/>
    <n v="98"/>
    <n v="3"/>
    <n v="3"/>
    <n v="2"/>
    <n v="13458"/>
    <n v="15146"/>
    <n v="1"/>
    <n v="12"/>
    <n v="3"/>
    <n v="3"/>
    <n v="80"/>
    <n v="0"/>
    <n v="15"/>
    <n v="3"/>
    <n v="15"/>
    <n v="14"/>
    <n v="8"/>
    <n v="12"/>
  </r>
  <r>
    <x v="1"/>
    <s v="Travel_Frequently"/>
    <x v="0"/>
    <s v="Current Employees"/>
    <x v="0"/>
    <x v="0"/>
    <s v="STAFF-74"/>
    <n v="74"/>
    <x v="1"/>
    <x v="0"/>
    <x v="1"/>
    <s v="No"/>
    <s v="Y"/>
    <n v="3"/>
    <n v="-2"/>
    <n v="0"/>
    <n v="35"/>
    <n v="0"/>
    <m/>
    <n v="0"/>
    <n v="1"/>
    <n v="853"/>
    <n v="18"/>
    <x v="4"/>
    <n v="1"/>
    <n v="2"/>
    <n v="71"/>
    <n v="3"/>
    <n v="3"/>
    <n v="2"/>
    <n v="9069"/>
    <n v="11031"/>
    <n v="1"/>
    <n v="22"/>
    <n v="4"/>
    <n v="4"/>
    <n v="80"/>
    <n v="1"/>
    <n v="9"/>
    <n v="2"/>
    <n v="9"/>
    <n v="8"/>
    <n v="1"/>
    <n v="8"/>
  </r>
  <r>
    <x v="1"/>
    <s v="Travel_Rarely"/>
    <x v="0"/>
    <s v="Current Employees"/>
    <x v="1"/>
    <x v="2"/>
    <s v="STAFF-75"/>
    <n v="75"/>
    <x v="0"/>
    <x v="2"/>
    <x v="1"/>
    <s v="Yes"/>
    <s v="Y"/>
    <n v="3"/>
    <n v="-2"/>
    <n v="0"/>
    <n v="35"/>
    <n v="0"/>
    <m/>
    <n v="0"/>
    <n v="1"/>
    <n v="1142"/>
    <n v="23"/>
    <x v="2"/>
    <n v="1"/>
    <n v="3"/>
    <n v="30"/>
    <n v="3"/>
    <n v="1"/>
    <n v="4"/>
    <n v="4014"/>
    <n v="16002"/>
    <n v="3"/>
    <n v="15"/>
    <n v="3"/>
    <n v="3"/>
    <n v="80"/>
    <n v="1"/>
    <n v="4"/>
    <n v="3"/>
    <n v="2"/>
    <n v="2"/>
    <n v="2"/>
    <n v="2"/>
  </r>
  <r>
    <x v="1"/>
    <s v="Travel_Rarely"/>
    <x v="2"/>
    <s v="Current Employees"/>
    <x v="1"/>
    <x v="0"/>
    <s v="STAFF-76"/>
    <n v="76"/>
    <x v="1"/>
    <x v="2"/>
    <x v="2"/>
    <s v="No"/>
    <s v="Y"/>
    <n v="3"/>
    <n v="-2"/>
    <n v="0"/>
    <n v="31"/>
    <n v="0"/>
    <m/>
    <n v="0"/>
    <n v="1"/>
    <n v="655"/>
    <n v="7"/>
    <x v="2"/>
    <n v="1"/>
    <n v="4"/>
    <n v="48"/>
    <n v="3"/>
    <n v="2"/>
    <n v="2"/>
    <n v="5915"/>
    <n v="9528"/>
    <n v="3"/>
    <n v="22"/>
    <n v="4"/>
    <n v="4"/>
    <n v="80"/>
    <n v="1"/>
    <n v="10"/>
    <n v="2"/>
    <n v="7"/>
    <n v="7"/>
    <n v="1"/>
    <n v="7"/>
  </r>
  <r>
    <x v="1"/>
    <s v="Travel_Rarely"/>
    <x v="0"/>
    <s v="Current Employees"/>
    <x v="1"/>
    <x v="0"/>
    <s v="STAFF-77"/>
    <n v="77"/>
    <x v="1"/>
    <x v="3"/>
    <x v="2"/>
    <s v="No"/>
    <s v="Y"/>
    <n v="2"/>
    <n v="-2"/>
    <n v="0"/>
    <n v="37"/>
    <n v="0"/>
    <m/>
    <n v="0"/>
    <n v="1"/>
    <n v="1115"/>
    <n v="1"/>
    <x v="2"/>
    <n v="1"/>
    <n v="1"/>
    <n v="51"/>
    <n v="2"/>
    <n v="2"/>
    <n v="2"/>
    <n v="5993"/>
    <n v="2689"/>
    <n v="1"/>
    <n v="18"/>
    <n v="3"/>
    <n v="3"/>
    <n v="80"/>
    <n v="1"/>
    <n v="7"/>
    <n v="4"/>
    <n v="7"/>
    <n v="5"/>
    <n v="0"/>
    <n v="7"/>
  </r>
  <r>
    <x v="1"/>
    <s v="Travel_Rarely"/>
    <x v="2"/>
    <s v="Current Employees"/>
    <x v="1"/>
    <x v="2"/>
    <s v="STAFF-78"/>
    <n v="78"/>
    <x v="1"/>
    <x v="3"/>
    <x v="1"/>
    <s v="Yes"/>
    <s v="Y"/>
    <n v="3"/>
    <n v="-2"/>
    <n v="0"/>
    <n v="32"/>
    <n v="0"/>
    <m/>
    <n v="0"/>
    <n v="1"/>
    <n v="427"/>
    <n v="1"/>
    <x v="3"/>
    <n v="1"/>
    <n v="1"/>
    <n v="33"/>
    <n v="3"/>
    <n v="2"/>
    <n v="4"/>
    <n v="6162"/>
    <n v="10877"/>
    <n v="1"/>
    <n v="22"/>
    <n v="4"/>
    <n v="2"/>
    <n v="80"/>
    <n v="1"/>
    <n v="9"/>
    <n v="3"/>
    <n v="9"/>
    <n v="8"/>
    <n v="7"/>
    <n v="8"/>
  </r>
  <r>
    <x v="1"/>
    <s v="Travel_Frequently"/>
    <x v="0"/>
    <s v="Current Employees"/>
    <x v="1"/>
    <x v="0"/>
    <s v="STAFF-79"/>
    <n v="79"/>
    <x v="0"/>
    <x v="2"/>
    <x v="0"/>
    <s v="No"/>
    <s v="Y"/>
    <n v="2"/>
    <n v="-2"/>
    <n v="0"/>
    <n v="38"/>
    <n v="0"/>
    <m/>
    <n v="0"/>
    <n v="1"/>
    <n v="653"/>
    <n v="29"/>
    <x v="4"/>
    <n v="1"/>
    <n v="4"/>
    <n v="50"/>
    <n v="3"/>
    <n v="2"/>
    <n v="2"/>
    <n v="2406"/>
    <n v="5456"/>
    <n v="1"/>
    <n v="11"/>
    <n v="3"/>
    <n v="4"/>
    <n v="80"/>
    <n v="0"/>
    <n v="10"/>
    <n v="3"/>
    <n v="10"/>
    <n v="3"/>
    <n v="9"/>
    <n v="9"/>
  </r>
  <r>
    <x v="1"/>
    <s v="Travel_Rarely"/>
    <x v="1"/>
    <s v="Current Employees"/>
    <x v="1"/>
    <x v="2"/>
    <s v="STAFF-80"/>
    <n v="80"/>
    <x v="0"/>
    <x v="7"/>
    <x v="2"/>
    <s v="Yes"/>
    <s v="Y"/>
    <n v="2"/>
    <n v="-2"/>
    <n v="0"/>
    <n v="50"/>
    <n v="0"/>
    <m/>
    <n v="0"/>
    <n v="1"/>
    <n v="989"/>
    <n v="7"/>
    <x v="0"/>
    <n v="1"/>
    <n v="2"/>
    <n v="43"/>
    <n v="2"/>
    <n v="5"/>
    <n v="3"/>
    <n v="18740"/>
    <n v="16701"/>
    <n v="5"/>
    <n v="12"/>
    <n v="3"/>
    <n v="4"/>
    <n v="80"/>
    <n v="1"/>
    <n v="29"/>
    <n v="2"/>
    <n v="27"/>
    <n v="3"/>
    <n v="13"/>
    <n v="8"/>
  </r>
  <r>
    <x v="1"/>
    <s v="Travel_Rarely"/>
    <x v="3"/>
    <s v="Current Employees"/>
    <x v="0"/>
    <x v="0"/>
    <s v="STAFF-81"/>
    <n v="81"/>
    <x v="0"/>
    <x v="0"/>
    <x v="0"/>
    <s v="No"/>
    <s v="Y"/>
    <n v="3"/>
    <n v="-2"/>
    <n v="0"/>
    <n v="59"/>
    <n v="0"/>
    <m/>
    <n v="0"/>
    <n v="1"/>
    <n v="1435"/>
    <n v="25"/>
    <x v="3"/>
    <n v="1"/>
    <n v="1"/>
    <n v="99"/>
    <n v="3"/>
    <n v="3"/>
    <n v="2"/>
    <n v="7637"/>
    <n v="2354"/>
    <n v="7"/>
    <n v="11"/>
    <n v="3"/>
    <n v="4"/>
    <n v="80"/>
    <n v="0"/>
    <n v="28"/>
    <n v="2"/>
    <n v="21"/>
    <n v="16"/>
    <n v="7"/>
    <n v="9"/>
  </r>
  <r>
    <x v="1"/>
    <s v="Travel_Rarely"/>
    <x v="0"/>
    <s v="Current Employees"/>
    <x v="1"/>
    <x v="4"/>
    <s v="STAFF-83"/>
    <n v="83"/>
    <x v="0"/>
    <x v="4"/>
    <x v="2"/>
    <s v="No"/>
    <s v="Y"/>
    <n v="2"/>
    <n v="-2"/>
    <n v="0"/>
    <n v="36"/>
    <n v="0"/>
    <m/>
    <n v="0"/>
    <n v="1"/>
    <n v="1223"/>
    <n v="8"/>
    <x v="3"/>
    <n v="1"/>
    <n v="3"/>
    <n v="59"/>
    <n v="3"/>
    <n v="3"/>
    <n v="3"/>
    <n v="10096"/>
    <n v="8202"/>
    <n v="1"/>
    <n v="13"/>
    <n v="3"/>
    <n v="2"/>
    <n v="80"/>
    <n v="3"/>
    <n v="17"/>
    <n v="3"/>
    <n v="17"/>
    <n v="14"/>
    <n v="12"/>
    <n v="8"/>
  </r>
  <r>
    <x v="1"/>
    <s v="Travel_Rarely"/>
    <x v="3"/>
    <s v="Current Employees"/>
    <x v="1"/>
    <x v="2"/>
    <s v="STAFF-84"/>
    <n v="84"/>
    <x v="0"/>
    <x v="5"/>
    <x v="2"/>
    <s v="Yes"/>
    <s v="Y"/>
    <n v="2"/>
    <n v="-2"/>
    <n v="0"/>
    <n v="55"/>
    <n v="0"/>
    <m/>
    <n v="0"/>
    <n v="1"/>
    <n v="836"/>
    <n v="8"/>
    <x v="3"/>
    <n v="1"/>
    <n v="4"/>
    <n v="33"/>
    <n v="3"/>
    <n v="4"/>
    <n v="3"/>
    <n v="14756"/>
    <n v="19730"/>
    <n v="2"/>
    <n v="14"/>
    <n v="3"/>
    <n v="3"/>
    <n v="80"/>
    <n v="3"/>
    <n v="21"/>
    <n v="3"/>
    <n v="5"/>
    <n v="0"/>
    <n v="0"/>
    <n v="2"/>
  </r>
  <r>
    <x v="1"/>
    <s v="Travel_Frequently"/>
    <x v="0"/>
    <s v="Current Employees"/>
    <x v="1"/>
    <x v="0"/>
    <s v="STAFF-85"/>
    <n v="85"/>
    <x v="1"/>
    <x v="3"/>
    <x v="0"/>
    <s v="No"/>
    <s v="Y"/>
    <n v="3"/>
    <n v="-2"/>
    <n v="0"/>
    <n v="36"/>
    <n v="0"/>
    <m/>
    <n v="0"/>
    <n v="1"/>
    <n v="1195"/>
    <n v="11"/>
    <x v="3"/>
    <n v="1"/>
    <n v="2"/>
    <n v="95"/>
    <n v="2"/>
    <n v="2"/>
    <n v="2"/>
    <n v="6499"/>
    <n v="22656"/>
    <n v="1"/>
    <n v="13"/>
    <n v="3"/>
    <n v="3"/>
    <n v="80"/>
    <n v="0"/>
    <n v="6"/>
    <n v="3"/>
    <n v="6"/>
    <n v="5"/>
    <n v="0"/>
    <n v="3"/>
  </r>
  <r>
    <x v="1"/>
    <s v="Travel_Rarely"/>
    <x v="1"/>
    <s v="Current Employees"/>
    <x v="1"/>
    <x v="0"/>
    <s v="STAFF-86"/>
    <n v="86"/>
    <x v="1"/>
    <x v="1"/>
    <x v="2"/>
    <s v="No"/>
    <s v="Y"/>
    <n v="2"/>
    <n v="-2"/>
    <n v="0"/>
    <n v="45"/>
    <n v="0"/>
    <m/>
    <n v="0"/>
    <n v="1"/>
    <n v="1339"/>
    <n v="7"/>
    <x v="3"/>
    <n v="1"/>
    <n v="2"/>
    <n v="59"/>
    <n v="3"/>
    <n v="3"/>
    <n v="2"/>
    <n v="9724"/>
    <n v="18787"/>
    <n v="2"/>
    <n v="17"/>
    <n v="3"/>
    <n v="3"/>
    <n v="80"/>
    <n v="1"/>
    <n v="25"/>
    <n v="3"/>
    <n v="1"/>
    <n v="0"/>
    <n v="0"/>
    <n v="0"/>
  </r>
  <r>
    <x v="1"/>
    <s v="Travel_Frequently"/>
    <x v="0"/>
    <s v="Current Employees"/>
    <x v="1"/>
    <x v="2"/>
    <s v="STAFF-88"/>
    <n v="88"/>
    <x v="1"/>
    <x v="1"/>
    <x v="1"/>
    <s v="No"/>
    <s v="Y"/>
    <n v="2"/>
    <n v="-2"/>
    <n v="0"/>
    <n v="35"/>
    <n v="0"/>
    <m/>
    <n v="0"/>
    <n v="1"/>
    <n v="664"/>
    <n v="1"/>
    <x v="3"/>
    <n v="1"/>
    <n v="2"/>
    <n v="79"/>
    <n v="3"/>
    <n v="1"/>
    <n v="4"/>
    <n v="2194"/>
    <n v="5868"/>
    <n v="4"/>
    <n v="13"/>
    <n v="3"/>
    <n v="4"/>
    <n v="80"/>
    <n v="1"/>
    <n v="5"/>
    <n v="2"/>
    <n v="3"/>
    <n v="2"/>
    <n v="1"/>
    <n v="2"/>
  </r>
  <r>
    <x v="0"/>
    <s v="Travel_Rarely"/>
    <x v="0"/>
    <s v="Ex-Employees"/>
    <x v="1"/>
    <x v="2"/>
    <s v="STAFF-90"/>
    <n v="90"/>
    <x v="1"/>
    <x v="1"/>
    <x v="1"/>
    <s v="Yes"/>
    <s v="Y"/>
    <n v="0"/>
    <n v="-2"/>
    <n v="0"/>
    <n v="36"/>
    <n v="1"/>
    <n v="1"/>
    <n v="1"/>
    <n v="0"/>
    <n v="318"/>
    <n v="9"/>
    <x v="3"/>
    <n v="1"/>
    <n v="4"/>
    <n v="79"/>
    <n v="2"/>
    <n v="1"/>
    <n v="3"/>
    <n v="3388"/>
    <n v="21777"/>
    <n v="0"/>
    <n v="17"/>
    <n v="3"/>
    <n v="1"/>
    <n v="80"/>
    <n v="1"/>
    <n v="2"/>
    <n v="2"/>
    <n v="1"/>
    <n v="0"/>
    <n v="0"/>
    <n v="0"/>
  </r>
  <r>
    <x v="1"/>
    <s v="Travel_Frequently"/>
    <x v="3"/>
    <s v="Current Employees"/>
    <x v="0"/>
    <x v="0"/>
    <s v="STAFF-91"/>
    <n v="91"/>
    <x v="0"/>
    <x v="0"/>
    <x v="0"/>
    <s v="No"/>
    <s v="Y"/>
    <n v="2"/>
    <n v="-2"/>
    <n v="0"/>
    <n v="59"/>
    <n v="0"/>
    <m/>
    <n v="0"/>
    <n v="1"/>
    <n v="1225"/>
    <n v="1"/>
    <x v="1"/>
    <n v="1"/>
    <n v="1"/>
    <n v="57"/>
    <n v="2"/>
    <n v="2"/>
    <n v="2"/>
    <n v="5473"/>
    <n v="24668"/>
    <n v="7"/>
    <n v="11"/>
    <n v="3"/>
    <n v="4"/>
    <n v="80"/>
    <n v="0"/>
    <n v="20"/>
    <n v="2"/>
    <n v="4"/>
    <n v="3"/>
    <n v="1"/>
    <n v="3"/>
  </r>
  <r>
    <x v="1"/>
    <s v="Travel_Rarely"/>
    <x v="2"/>
    <s v="Current Employees"/>
    <x v="1"/>
    <x v="0"/>
    <s v="STAFF-94"/>
    <n v="94"/>
    <x v="1"/>
    <x v="1"/>
    <x v="1"/>
    <s v="No"/>
    <s v="Y"/>
    <n v="3"/>
    <n v="-2"/>
    <n v="0"/>
    <n v="29"/>
    <n v="0"/>
    <m/>
    <n v="0"/>
    <n v="1"/>
    <n v="1328"/>
    <n v="2"/>
    <x v="3"/>
    <n v="1"/>
    <n v="3"/>
    <n v="76"/>
    <n v="3"/>
    <n v="1"/>
    <n v="2"/>
    <n v="2703"/>
    <n v="4956"/>
    <n v="0"/>
    <n v="23"/>
    <n v="4"/>
    <n v="4"/>
    <n v="80"/>
    <n v="1"/>
    <n v="6"/>
    <n v="3"/>
    <n v="5"/>
    <n v="4"/>
    <n v="0"/>
    <n v="4"/>
  </r>
  <r>
    <x v="1"/>
    <s v="Travel_Rarely"/>
    <x v="2"/>
    <s v="Current Employees"/>
    <x v="1"/>
    <x v="2"/>
    <s v="STAFF-95"/>
    <n v="95"/>
    <x v="1"/>
    <x v="1"/>
    <x v="0"/>
    <s v="No"/>
    <s v="Y"/>
    <n v="4"/>
    <n v="-2"/>
    <n v="0"/>
    <n v="31"/>
    <n v="0"/>
    <m/>
    <n v="0"/>
    <n v="1"/>
    <n v="1082"/>
    <n v="1"/>
    <x v="2"/>
    <n v="1"/>
    <n v="3"/>
    <n v="87"/>
    <n v="3"/>
    <n v="1"/>
    <n v="3"/>
    <n v="2501"/>
    <n v="18775"/>
    <n v="1"/>
    <n v="17"/>
    <n v="3"/>
    <n v="2"/>
    <n v="80"/>
    <n v="0"/>
    <n v="1"/>
    <n v="3"/>
    <n v="1"/>
    <n v="1"/>
    <n v="1"/>
    <n v="0"/>
  </r>
  <r>
    <x v="1"/>
    <s v="Travel_Rarely"/>
    <x v="2"/>
    <s v="Current Employees"/>
    <x v="1"/>
    <x v="0"/>
    <s v="STAFF-96"/>
    <n v="96"/>
    <x v="1"/>
    <x v="1"/>
    <x v="1"/>
    <s v="No"/>
    <s v="Y"/>
    <n v="3"/>
    <n v="-2"/>
    <n v="0"/>
    <n v="32"/>
    <n v="0"/>
    <m/>
    <n v="0"/>
    <n v="1"/>
    <n v="548"/>
    <n v="1"/>
    <x v="3"/>
    <n v="1"/>
    <n v="2"/>
    <n v="66"/>
    <n v="3"/>
    <n v="2"/>
    <n v="2"/>
    <n v="6220"/>
    <n v="7346"/>
    <n v="1"/>
    <n v="17"/>
    <n v="3"/>
    <n v="2"/>
    <n v="80"/>
    <n v="2"/>
    <n v="10"/>
    <n v="3"/>
    <n v="10"/>
    <n v="4"/>
    <n v="0"/>
    <n v="9"/>
  </r>
  <r>
    <x v="1"/>
    <s v="Travel_Rarely"/>
    <x v="0"/>
    <s v="Current Employees"/>
    <x v="1"/>
    <x v="0"/>
    <s v="STAFF-97"/>
    <n v="97"/>
    <x v="0"/>
    <x v="2"/>
    <x v="1"/>
    <s v="No"/>
    <s v="Y"/>
    <n v="3"/>
    <n v="-2"/>
    <n v="0"/>
    <n v="36"/>
    <n v="0"/>
    <m/>
    <n v="0"/>
    <n v="1"/>
    <n v="132"/>
    <n v="6"/>
    <x v="3"/>
    <n v="1"/>
    <n v="2"/>
    <n v="55"/>
    <n v="4"/>
    <n v="1"/>
    <n v="2"/>
    <n v="3038"/>
    <n v="22002"/>
    <n v="3"/>
    <n v="12"/>
    <n v="3"/>
    <n v="2"/>
    <n v="80"/>
    <n v="0"/>
    <n v="5"/>
    <n v="3"/>
    <n v="1"/>
    <n v="0"/>
    <n v="0"/>
    <n v="0"/>
  </r>
  <r>
    <x v="1"/>
    <s v="Travel_Rarely"/>
    <x v="2"/>
    <s v="Current Employees"/>
    <x v="1"/>
    <x v="0"/>
    <s v="STAFF-98"/>
    <n v="98"/>
    <x v="0"/>
    <x v="3"/>
    <x v="0"/>
    <s v="No"/>
    <s v="Y"/>
    <n v="2"/>
    <n v="-2"/>
    <n v="0"/>
    <n v="31"/>
    <n v="0"/>
    <m/>
    <n v="0"/>
    <n v="1"/>
    <n v="746"/>
    <n v="8"/>
    <x v="2"/>
    <n v="1"/>
    <n v="3"/>
    <n v="61"/>
    <n v="3"/>
    <n v="2"/>
    <n v="2"/>
    <n v="4424"/>
    <n v="20682"/>
    <n v="1"/>
    <n v="23"/>
    <n v="4"/>
    <n v="4"/>
    <n v="80"/>
    <n v="0"/>
    <n v="11"/>
    <n v="3"/>
    <n v="11"/>
    <n v="7"/>
    <n v="1"/>
    <n v="8"/>
  </r>
  <r>
    <x v="1"/>
    <s v="Travel_Rarely"/>
    <x v="0"/>
    <s v="Current Employees"/>
    <x v="0"/>
    <x v="3"/>
    <s v="STAFF-100"/>
    <n v="100"/>
    <x v="1"/>
    <x v="0"/>
    <x v="0"/>
    <s v="No"/>
    <s v="Y"/>
    <n v="2"/>
    <n v="-2"/>
    <n v="0"/>
    <n v="35"/>
    <n v="0"/>
    <m/>
    <n v="0"/>
    <n v="1"/>
    <n v="776"/>
    <n v="1"/>
    <x v="2"/>
    <n v="1"/>
    <n v="3"/>
    <n v="32"/>
    <n v="2"/>
    <n v="2"/>
    <n v="4"/>
    <n v="4312"/>
    <n v="23016"/>
    <n v="0"/>
    <n v="14"/>
    <n v="3"/>
    <n v="2"/>
    <n v="80"/>
    <n v="0"/>
    <n v="16"/>
    <n v="3"/>
    <n v="15"/>
    <n v="13"/>
    <n v="2"/>
    <n v="8"/>
  </r>
  <r>
    <x v="1"/>
    <s v="Travel_Rarely"/>
    <x v="1"/>
    <s v="Current Employees"/>
    <x v="1"/>
    <x v="1"/>
    <s v="STAFF-101"/>
    <n v="101"/>
    <x v="1"/>
    <x v="7"/>
    <x v="1"/>
    <s v="Yes"/>
    <s v="Y"/>
    <n v="3"/>
    <n v="-2"/>
    <n v="0"/>
    <n v="45"/>
    <n v="0"/>
    <m/>
    <n v="0"/>
    <n v="1"/>
    <n v="193"/>
    <n v="6"/>
    <x v="2"/>
    <n v="1"/>
    <n v="4"/>
    <n v="52"/>
    <n v="3"/>
    <n v="3"/>
    <n v="4"/>
    <n v="13245"/>
    <n v="15067"/>
    <n v="4"/>
    <n v="14"/>
    <n v="3"/>
    <n v="2"/>
    <n v="80"/>
    <n v="0"/>
    <n v="17"/>
    <n v="4"/>
    <n v="0"/>
    <n v="0"/>
    <n v="0"/>
    <n v="0"/>
  </r>
  <r>
    <x v="1"/>
    <s v="Travel_Rarely"/>
    <x v="0"/>
    <s v="Current Employees"/>
    <x v="1"/>
    <x v="2"/>
    <s v="STAFF-102"/>
    <n v="102"/>
    <x v="1"/>
    <x v="7"/>
    <x v="0"/>
    <s v="No"/>
    <s v="Y"/>
    <n v="3"/>
    <n v="-2"/>
    <n v="0"/>
    <n v="37"/>
    <n v="0"/>
    <m/>
    <n v="0"/>
    <n v="1"/>
    <n v="397"/>
    <n v="7"/>
    <x v="2"/>
    <n v="1"/>
    <n v="1"/>
    <n v="30"/>
    <n v="3"/>
    <n v="3"/>
    <n v="3"/>
    <n v="13664"/>
    <n v="25258"/>
    <n v="4"/>
    <n v="13"/>
    <n v="3"/>
    <n v="1"/>
    <n v="80"/>
    <n v="0"/>
    <n v="16"/>
    <n v="4"/>
    <n v="5"/>
    <n v="2"/>
    <n v="0"/>
    <n v="2"/>
  </r>
  <r>
    <x v="1"/>
    <s v="Travel_Rarely"/>
    <x v="1"/>
    <s v="Current Employees"/>
    <x v="2"/>
    <x v="2"/>
    <s v="STAFF-103"/>
    <n v="103"/>
    <x v="1"/>
    <x v="8"/>
    <x v="2"/>
    <s v="Yes"/>
    <s v="Y"/>
    <n v="2"/>
    <n v="-2"/>
    <n v="0"/>
    <n v="46"/>
    <n v="0"/>
    <m/>
    <n v="0"/>
    <n v="1"/>
    <n v="945"/>
    <n v="5"/>
    <x v="0"/>
    <n v="1"/>
    <n v="2"/>
    <n v="80"/>
    <n v="3"/>
    <n v="2"/>
    <n v="3"/>
    <n v="5021"/>
    <n v="10425"/>
    <n v="8"/>
    <n v="22"/>
    <n v="4"/>
    <n v="4"/>
    <n v="80"/>
    <n v="1"/>
    <n v="16"/>
    <n v="3"/>
    <n v="4"/>
    <n v="2"/>
    <n v="0"/>
    <n v="2"/>
  </r>
  <r>
    <x v="1"/>
    <s v="Travel_Rarely"/>
    <x v="2"/>
    <s v="Current Employees"/>
    <x v="1"/>
    <x v="0"/>
    <s v="STAFF-104"/>
    <n v="104"/>
    <x v="1"/>
    <x v="2"/>
    <x v="1"/>
    <s v="Yes"/>
    <s v="Y"/>
    <n v="1"/>
    <n v="-2"/>
    <n v="0"/>
    <n v="30"/>
    <n v="0"/>
    <m/>
    <n v="0"/>
    <n v="1"/>
    <n v="852"/>
    <n v="1"/>
    <x v="1"/>
    <n v="1"/>
    <n v="4"/>
    <n v="55"/>
    <n v="2"/>
    <n v="2"/>
    <n v="2"/>
    <n v="5126"/>
    <n v="15998"/>
    <n v="1"/>
    <n v="12"/>
    <n v="3"/>
    <n v="3"/>
    <n v="80"/>
    <n v="2"/>
    <n v="10"/>
    <n v="2"/>
    <n v="10"/>
    <n v="8"/>
    <n v="3"/>
    <n v="0"/>
  </r>
  <r>
    <x v="1"/>
    <s v="Travel_Rarely"/>
    <x v="0"/>
    <s v="Current Employees"/>
    <x v="1"/>
    <x v="2"/>
    <s v="STAFF-105"/>
    <n v="105"/>
    <x v="1"/>
    <x v="1"/>
    <x v="0"/>
    <s v="No"/>
    <s v="Y"/>
    <n v="3"/>
    <n v="-2"/>
    <n v="0"/>
    <n v="35"/>
    <n v="0"/>
    <m/>
    <n v="0"/>
    <n v="1"/>
    <n v="1214"/>
    <n v="1"/>
    <x v="3"/>
    <n v="1"/>
    <n v="2"/>
    <n v="30"/>
    <n v="2"/>
    <n v="1"/>
    <n v="3"/>
    <n v="2859"/>
    <n v="26278"/>
    <n v="1"/>
    <n v="18"/>
    <n v="3"/>
    <n v="1"/>
    <n v="80"/>
    <n v="0"/>
    <n v="6"/>
    <n v="3"/>
    <n v="6"/>
    <n v="4"/>
    <n v="0"/>
    <n v="4"/>
  </r>
  <r>
    <x v="1"/>
    <s v="Travel_Rarely"/>
    <x v="3"/>
    <s v="Current Employees"/>
    <x v="0"/>
    <x v="0"/>
    <s v="STAFF-106"/>
    <n v="106"/>
    <x v="1"/>
    <x v="0"/>
    <x v="1"/>
    <s v="No"/>
    <s v="Y"/>
    <n v="4"/>
    <n v="-2"/>
    <n v="0"/>
    <n v="55"/>
    <n v="0"/>
    <m/>
    <n v="0"/>
    <n v="1"/>
    <n v="111"/>
    <n v="1"/>
    <x v="0"/>
    <n v="1"/>
    <n v="1"/>
    <n v="70"/>
    <n v="3"/>
    <n v="3"/>
    <n v="2"/>
    <n v="10239"/>
    <n v="18092"/>
    <n v="3"/>
    <n v="14"/>
    <n v="3"/>
    <n v="4"/>
    <n v="80"/>
    <n v="1"/>
    <n v="24"/>
    <n v="3"/>
    <n v="1"/>
    <n v="0"/>
    <n v="1"/>
    <n v="0"/>
  </r>
  <r>
    <x v="1"/>
    <s v="Non-Travel"/>
    <x v="0"/>
    <s v="Current Employees"/>
    <x v="1"/>
    <x v="2"/>
    <s v="STAFF-107"/>
    <n v="107"/>
    <x v="0"/>
    <x v="1"/>
    <x v="2"/>
    <s v="Yes"/>
    <s v="Y"/>
    <n v="3"/>
    <n v="-2"/>
    <n v="0"/>
    <n v="38"/>
    <n v="0"/>
    <m/>
    <n v="0"/>
    <n v="1"/>
    <n v="573"/>
    <n v="6"/>
    <x v="3"/>
    <n v="1"/>
    <n v="2"/>
    <n v="79"/>
    <n v="1"/>
    <n v="2"/>
    <n v="4"/>
    <n v="5329"/>
    <n v="15717"/>
    <n v="7"/>
    <n v="12"/>
    <n v="3"/>
    <n v="4"/>
    <n v="80"/>
    <n v="3"/>
    <n v="17"/>
    <n v="3"/>
    <n v="13"/>
    <n v="11"/>
    <n v="1"/>
    <n v="9"/>
  </r>
  <r>
    <x v="1"/>
    <s v="Travel_Rarely"/>
    <x v="2"/>
    <s v="Current Employees"/>
    <x v="1"/>
    <x v="2"/>
    <s v="STAFF-110"/>
    <n v="110"/>
    <x v="1"/>
    <x v="3"/>
    <x v="1"/>
    <s v="No"/>
    <s v="Y"/>
    <n v="2"/>
    <n v="-2"/>
    <n v="0"/>
    <n v="34"/>
    <n v="0"/>
    <m/>
    <n v="0"/>
    <n v="1"/>
    <n v="1153"/>
    <n v="1"/>
    <x v="0"/>
    <n v="1"/>
    <n v="1"/>
    <n v="94"/>
    <n v="3"/>
    <n v="2"/>
    <n v="3"/>
    <n v="4325"/>
    <n v="17736"/>
    <n v="1"/>
    <n v="15"/>
    <n v="3"/>
    <n v="3"/>
    <n v="80"/>
    <n v="0"/>
    <n v="5"/>
    <n v="3"/>
    <n v="5"/>
    <n v="2"/>
    <n v="1"/>
    <n v="3"/>
  </r>
  <r>
    <x v="1"/>
    <s v="Travel_Rarely"/>
    <x v="3"/>
    <s v="Current Employees"/>
    <x v="1"/>
    <x v="0"/>
    <s v="STAFF-112"/>
    <n v="112"/>
    <x v="1"/>
    <x v="3"/>
    <x v="0"/>
    <s v="No"/>
    <s v="Y"/>
    <n v="3"/>
    <n v="-2"/>
    <n v="0"/>
    <n v="56"/>
    <n v="0"/>
    <m/>
    <n v="0"/>
    <n v="1"/>
    <n v="1400"/>
    <n v="7"/>
    <x v="3"/>
    <n v="1"/>
    <n v="4"/>
    <n v="49"/>
    <n v="1"/>
    <n v="3"/>
    <n v="2"/>
    <n v="7260"/>
    <n v="21698"/>
    <n v="4"/>
    <n v="11"/>
    <n v="3"/>
    <n v="1"/>
    <n v="80"/>
    <n v="0"/>
    <n v="37"/>
    <n v="2"/>
    <n v="6"/>
    <n v="4"/>
    <n v="0"/>
    <n v="2"/>
  </r>
  <r>
    <x v="1"/>
    <s v="Travel_Rarely"/>
    <x v="4"/>
    <s v="Current Employees"/>
    <x v="0"/>
    <x v="4"/>
    <s v="STAFF-113"/>
    <n v="113"/>
    <x v="1"/>
    <x v="6"/>
    <x v="2"/>
    <s v="No"/>
    <s v="Y"/>
    <n v="3"/>
    <n v="-2"/>
    <n v="0"/>
    <n v="23"/>
    <n v="0"/>
    <m/>
    <n v="0"/>
    <n v="1"/>
    <n v="541"/>
    <n v="2"/>
    <x v="1"/>
    <n v="1"/>
    <n v="3"/>
    <n v="62"/>
    <n v="3"/>
    <n v="1"/>
    <n v="4"/>
    <n v="2322"/>
    <n v="9518"/>
    <n v="3"/>
    <n v="13"/>
    <n v="3"/>
    <n v="3"/>
    <n v="80"/>
    <n v="1"/>
    <n v="3"/>
    <n v="3"/>
    <n v="0"/>
    <n v="0"/>
    <n v="0"/>
    <n v="0"/>
  </r>
  <r>
    <x v="1"/>
    <s v="Travel_Rarely"/>
    <x v="1"/>
    <s v="Current Employees"/>
    <x v="1"/>
    <x v="0"/>
    <s v="STAFF-116"/>
    <n v="116"/>
    <x v="1"/>
    <x v="2"/>
    <x v="1"/>
    <s v="No"/>
    <s v="Y"/>
    <n v="4"/>
    <n v="-2"/>
    <n v="0"/>
    <n v="51"/>
    <n v="0"/>
    <m/>
    <n v="0"/>
    <n v="1"/>
    <n v="432"/>
    <n v="9"/>
    <x v="2"/>
    <n v="1"/>
    <n v="4"/>
    <n v="96"/>
    <n v="3"/>
    <n v="1"/>
    <n v="2"/>
    <n v="2075"/>
    <n v="18725"/>
    <n v="3"/>
    <n v="23"/>
    <n v="4"/>
    <n v="2"/>
    <n v="80"/>
    <n v="2"/>
    <n v="10"/>
    <n v="3"/>
    <n v="4"/>
    <n v="2"/>
    <n v="0"/>
    <n v="3"/>
  </r>
  <r>
    <x v="1"/>
    <s v="Travel_Rarely"/>
    <x v="2"/>
    <s v="Current Employees"/>
    <x v="1"/>
    <x v="0"/>
    <s v="STAFF-117"/>
    <n v="117"/>
    <x v="1"/>
    <x v="4"/>
    <x v="1"/>
    <s v="No"/>
    <s v="Y"/>
    <n v="3"/>
    <n v="-2"/>
    <n v="0"/>
    <n v="30"/>
    <n v="0"/>
    <m/>
    <n v="0"/>
    <n v="1"/>
    <n v="288"/>
    <n v="2"/>
    <x v="3"/>
    <n v="1"/>
    <n v="3"/>
    <n v="99"/>
    <n v="2"/>
    <n v="2"/>
    <n v="2"/>
    <n v="4152"/>
    <n v="15830"/>
    <n v="1"/>
    <n v="19"/>
    <n v="3"/>
    <n v="1"/>
    <n v="80"/>
    <n v="3"/>
    <n v="11"/>
    <n v="3"/>
    <n v="11"/>
    <n v="10"/>
    <n v="10"/>
    <n v="8"/>
  </r>
  <r>
    <x v="0"/>
    <s v="Travel_Rarely"/>
    <x v="1"/>
    <s v="Ex-Employees"/>
    <x v="0"/>
    <x v="2"/>
    <s v="STAFF-118"/>
    <n v="118"/>
    <x v="1"/>
    <x v="0"/>
    <x v="0"/>
    <s v="No"/>
    <s v="Y"/>
    <n v="3"/>
    <n v="-2"/>
    <n v="0"/>
    <n v="46"/>
    <n v="1"/>
    <n v="1"/>
    <n v="1"/>
    <n v="0"/>
    <n v="669"/>
    <n v="9"/>
    <x v="0"/>
    <n v="1"/>
    <n v="3"/>
    <n v="64"/>
    <n v="2"/>
    <n v="3"/>
    <n v="4"/>
    <n v="9619"/>
    <n v="13596"/>
    <n v="1"/>
    <n v="16"/>
    <n v="3"/>
    <n v="4"/>
    <n v="80"/>
    <n v="0"/>
    <n v="9"/>
    <n v="3"/>
    <n v="9"/>
    <n v="8"/>
    <n v="4"/>
    <n v="7"/>
  </r>
  <r>
    <x v="1"/>
    <s v="Travel_Frequently"/>
    <x v="0"/>
    <s v="Current Employees"/>
    <x v="1"/>
    <x v="0"/>
    <s v="STAFF-119"/>
    <n v="119"/>
    <x v="1"/>
    <x v="4"/>
    <x v="1"/>
    <s v="No"/>
    <s v="Y"/>
    <n v="3"/>
    <n v="-2"/>
    <n v="0"/>
    <n v="40"/>
    <n v="0"/>
    <m/>
    <n v="0"/>
    <n v="1"/>
    <n v="530"/>
    <n v="1"/>
    <x v="2"/>
    <n v="1"/>
    <n v="3"/>
    <n v="78"/>
    <n v="2"/>
    <n v="4"/>
    <n v="2"/>
    <n v="13503"/>
    <n v="14115"/>
    <n v="1"/>
    <n v="22"/>
    <n v="4"/>
    <n v="4"/>
    <n v="80"/>
    <n v="1"/>
    <n v="22"/>
    <n v="2"/>
    <n v="22"/>
    <n v="3"/>
    <n v="11"/>
    <n v="11"/>
  </r>
  <r>
    <x v="1"/>
    <s v="Travel_Rarely"/>
    <x v="1"/>
    <s v="Current Employees"/>
    <x v="0"/>
    <x v="3"/>
    <s v="STAFF-120"/>
    <n v="120"/>
    <x v="1"/>
    <x v="0"/>
    <x v="0"/>
    <s v="Yes"/>
    <s v="Y"/>
    <n v="2"/>
    <n v="-2"/>
    <n v="0"/>
    <n v="51"/>
    <n v="0"/>
    <m/>
    <n v="0"/>
    <n v="1"/>
    <n v="632"/>
    <n v="21"/>
    <x v="2"/>
    <n v="1"/>
    <n v="3"/>
    <n v="71"/>
    <n v="3"/>
    <n v="2"/>
    <n v="4"/>
    <n v="5441"/>
    <n v="8423"/>
    <n v="0"/>
    <n v="22"/>
    <n v="4"/>
    <n v="4"/>
    <n v="80"/>
    <n v="0"/>
    <n v="11"/>
    <n v="1"/>
    <n v="10"/>
    <n v="7"/>
    <n v="1"/>
    <n v="0"/>
  </r>
  <r>
    <x v="1"/>
    <s v="Travel_Rarely"/>
    <x v="2"/>
    <s v="Current Employees"/>
    <x v="0"/>
    <x v="2"/>
    <s v="STAFF-121"/>
    <n v="121"/>
    <x v="0"/>
    <x v="0"/>
    <x v="2"/>
    <s v="Yes"/>
    <s v="Y"/>
    <n v="4"/>
    <n v="-2"/>
    <n v="0"/>
    <n v="30"/>
    <n v="0"/>
    <m/>
    <n v="0"/>
    <n v="1"/>
    <n v="1334"/>
    <n v="4"/>
    <x v="0"/>
    <n v="1"/>
    <n v="3"/>
    <n v="63"/>
    <n v="2"/>
    <n v="2"/>
    <n v="3"/>
    <n v="5209"/>
    <n v="19760"/>
    <n v="1"/>
    <n v="12"/>
    <n v="3"/>
    <n v="2"/>
    <n v="80"/>
    <n v="3"/>
    <n v="11"/>
    <n v="2"/>
    <n v="11"/>
    <n v="8"/>
    <n v="2"/>
    <n v="7"/>
  </r>
  <r>
    <x v="1"/>
    <s v="Travel_Frequently"/>
    <x v="1"/>
    <s v="Current Employees"/>
    <x v="1"/>
    <x v="2"/>
    <s v="STAFF-124"/>
    <n v="124"/>
    <x v="1"/>
    <x v="4"/>
    <x v="1"/>
    <s v="Yes"/>
    <s v="Y"/>
    <n v="5"/>
    <n v="-2"/>
    <n v="0"/>
    <n v="46"/>
    <n v="0"/>
    <m/>
    <n v="0"/>
    <n v="1"/>
    <n v="638"/>
    <n v="1"/>
    <x v="3"/>
    <n v="1"/>
    <n v="3"/>
    <n v="40"/>
    <n v="2"/>
    <n v="3"/>
    <n v="4"/>
    <n v="10673"/>
    <n v="3142"/>
    <n v="2"/>
    <n v="13"/>
    <n v="3"/>
    <n v="3"/>
    <n v="80"/>
    <n v="1"/>
    <n v="21"/>
    <n v="2"/>
    <n v="10"/>
    <n v="9"/>
    <n v="9"/>
    <n v="5"/>
  </r>
  <r>
    <x v="1"/>
    <s v="Travel_Rarely"/>
    <x v="2"/>
    <s v="Current Employees"/>
    <x v="0"/>
    <x v="2"/>
    <s v="STAFF-125"/>
    <n v="125"/>
    <x v="1"/>
    <x v="0"/>
    <x v="0"/>
    <s v="No"/>
    <s v="Y"/>
    <n v="0"/>
    <n v="-2"/>
    <n v="0"/>
    <n v="32"/>
    <n v="0"/>
    <m/>
    <n v="0"/>
    <n v="1"/>
    <n v="1093"/>
    <n v="6"/>
    <x v="2"/>
    <n v="1"/>
    <n v="2"/>
    <n v="87"/>
    <n v="3"/>
    <n v="2"/>
    <n v="3"/>
    <n v="5010"/>
    <n v="24301"/>
    <n v="1"/>
    <n v="16"/>
    <n v="3"/>
    <n v="1"/>
    <n v="80"/>
    <n v="0"/>
    <n v="12"/>
    <n v="3"/>
    <n v="11"/>
    <n v="8"/>
    <n v="5"/>
    <n v="7"/>
  </r>
  <r>
    <x v="1"/>
    <s v="Travel_Rarely"/>
    <x v="1"/>
    <s v="Current Employees"/>
    <x v="1"/>
    <x v="4"/>
    <s v="STAFF-126"/>
    <n v="126"/>
    <x v="0"/>
    <x v="7"/>
    <x v="1"/>
    <s v="No"/>
    <s v="Y"/>
    <n v="5"/>
    <n v="-2"/>
    <n v="0"/>
    <n v="54"/>
    <n v="0"/>
    <m/>
    <n v="0"/>
    <n v="1"/>
    <n v="1217"/>
    <n v="2"/>
    <x v="2"/>
    <n v="1"/>
    <n v="1"/>
    <n v="60"/>
    <n v="3"/>
    <n v="3"/>
    <n v="3"/>
    <n v="13549"/>
    <n v="24001"/>
    <n v="9"/>
    <n v="12"/>
    <n v="3"/>
    <n v="1"/>
    <n v="80"/>
    <n v="1"/>
    <n v="16"/>
    <n v="1"/>
    <n v="4"/>
    <n v="3"/>
    <n v="0"/>
    <n v="3"/>
  </r>
  <r>
    <x v="1"/>
    <s v="Travel_Rarely"/>
    <x v="4"/>
    <s v="Current Employees"/>
    <x v="0"/>
    <x v="1"/>
    <s v="STAFF-128"/>
    <n v="128"/>
    <x v="0"/>
    <x v="0"/>
    <x v="1"/>
    <s v="No"/>
    <s v="Y"/>
    <n v="2"/>
    <n v="-2"/>
    <n v="0"/>
    <n v="24"/>
    <n v="0"/>
    <m/>
    <n v="0"/>
    <n v="1"/>
    <n v="1353"/>
    <n v="3"/>
    <x v="0"/>
    <n v="1"/>
    <n v="1"/>
    <n v="33"/>
    <n v="3"/>
    <n v="2"/>
    <n v="3"/>
    <n v="4999"/>
    <n v="17519"/>
    <n v="0"/>
    <n v="21"/>
    <n v="4"/>
    <n v="1"/>
    <n v="80"/>
    <n v="1"/>
    <n v="4"/>
    <n v="2"/>
    <n v="3"/>
    <n v="2"/>
    <n v="0"/>
    <n v="2"/>
  </r>
  <r>
    <x v="1"/>
    <s v="Non-Travel"/>
    <x v="2"/>
    <s v="Current Employees"/>
    <x v="0"/>
    <x v="2"/>
    <s v="STAFF-129"/>
    <n v="129"/>
    <x v="1"/>
    <x v="0"/>
    <x v="1"/>
    <s v="No"/>
    <s v="Y"/>
    <n v="3"/>
    <n v="-2"/>
    <n v="0"/>
    <n v="28"/>
    <n v="0"/>
    <m/>
    <n v="0"/>
    <n v="1"/>
    <n v="120"/>
    <n v="4"/>
    <x v="3"/>
    <n v="1"/>
    <n v="2"/>
    <n v="43"/>
    <n v="3"/>
    <n v="2"/>
    <n v="3"/>
    <n v="4221"/>
    <n v="8863"/>
    <n v="1"/>
    <n v="15"/>
    <n v="3"/>
    <n v="2"/>
    <n v="80"/>
    <n v="0"/>
    <n v="5"/>
    <n v="4"/>
    <n v="5"/>
    <n v="4"/>
    <n v="0"/>
    <n v="4"/>
  </r>
  <r>
    <x v="1"/>
    <s v="Travel_Rarely"/>
    <x v="3"/>
    <s v="Current Employees"/>
    <x v="0"/>
    <x v="2"/>
    <s v="STAFF-131"/>
    <n v="131"/>
    <x v="1"/>
    <x v="0"/>
    <x v="0"/>
    <s v="No"/>
    <s v="Y"/>
    <n v="1"/>
    <n v="-2"/>
    <n v="0"/>
    <n v="58"/>
    <n v="0"/>
    <m/>
    <n v="0"/>
    <n v="1"/>
    <n v="682"/>
    <n v="10"/>
    <x v="2"/>
    <n v="1"/>
    <n v="4"/>
    <n v="37"/>
    <n v="3"/>
    <n v="4"/>
    <n v="3"/>
    <n v="13872"/>
    <n v="24409"/>
    <n v="0"/>
    <n v="13"/>
    <n v="3"/>
    <n v="3"/>
    <n v="80"/>
    <n v="0"/>
    <n v="38"/>
    <n v="2"/>
    <n v="37"/>
    <n v="10"/>
    <n v="1"/>
    <n v="8"/>
  </r>
  <r>
    <x v="1"/>
    <s v="Non-Travel"/>
    <x v="0"/>
    <s v="Current Employees"/>
    <x v="1"/>
    <x v="2"/>
    <s v="STAFF-132"/>
    <n v="132"/>
    <x v="1"/>
    <x v="2"/>
    <x v="1"/>
    <s v="No"/>
    <s v="Y"/>
    <n v="3"/>
    <n v="-2"/>
    <n v="0"/>
    <n v="44"/>
    <n v="0"/>
    <m/>
    <n v="0"/>
    <n v="1"/>
    <n v="489"/>
    <n v="23"/>
    <x v="3"/>
    <n v="1"/>
    <n v="2"/>
    <n v="67"/>
    <n v="3"/>
    <n v="2"/>
    <n v="3"/>
    <n v="2042"/>
    <n v="25043"/>
    <n v="4"/>
    <n v="12"/>
    <n v="3"/>
    <n v="3"/>
    <n v="80"/>
    <n v="1"/>
    <n v="17"/>
    <n v="4"/>
    <n v="3"/>
    <n v="2"/>
    <n v="1"/>
    <n v="2"/>
  </r>
  <r>
    <x v="0"/>
    <s v="Travel_Rarely"/>
    <x v="0"/>
    <s v="Ex-Employees"/>
    <x v="2"/>
    <x v="5"/>
    <s v="STAFF-133"/>
    <n v="133"/>
    <x v="1"/>
    <x v="8"/>
    <x v="2"/>
    <s v="Yes"/>
    <s v="Y"/>
    <n v="3"/>
    <n v="-2"/>
    <n v="0"/>
    <n v="37"/>
    <n v="1"/>
    <n v="1"/>
    <n v="1"/>
    <n v="0"/>
    <n v="807"/>
    <n v="6"/>
    <x v="2"/>
    <n v="1"/>
    <n v="3"/>
    <n v="63"/>
    <n v="3"/>
    <n v="1"/>
    <n v="4"/>
    <n v="2073"/>
    <n v="23648"/>
    <n v="4"/>
    <n v="22"/>
    <n v="4"/>
    <n v="4"/>
    <n v="80"/>
    <n v="0"/>
    <n v="7"/>
    <n v="3"/>
    <n v="3"/>
    <n v="2"/>
    <n v="0"/>
    <n v="2"/>
  </r>
  <r>
    <x v="1"/>
    <s v="Travel_Rarely"/>
    <x v="2"/>
    <s v="Current Employees"/>
    <x v="1"/>
    <x v="0"/>
    <s v="STAFF-134"/>
    <n v="134"/>
    <x v="1"/>
    <x v="1"/>
    <x v="0"/>
    <s v="No"/>
    <s v="Y"/>
    <n v="2"/>
    <n v="-2"/>
    <n v="0"/>
    <n v="32"/>
    <n v="0"/>
    <m/>
    <n v="0"/>
    <n v="1"/>
    <n v="827"/>
    <n v="1"/>
    <x v="1"/>
    <n v="1"/>
    <n v="4"/>
    <n v="71"/>
    <n v="3"/>
    <n v="1"/>
    <n v="2"/>
    <n v="2956"/>
    <n v="15178"/>
    <n v="1"/>
    <n v="13"/>
    <n v="3"/>
    <n v="4"/>
    <n v="80"/>
    <n v="0"/>
    <n v="1"/>
    <n v="3"/>
    <n v="1"/>
    <n v="0"/>
    <n v="0"/>
    <n v="0"/>
  </r>
  <r>
    <x v="0"/>
    <s v="Travel_Frequently"/>
    <x v="4"/>
    <s v="Ex-Employees"/>
    <x v="1"/>
    <x v="0"/>
    <s v="STAFF-137"/>
    <n v="137"/>
    <x v="0"/>
    <x v="2"/>
    <x v="0"/>
    <s v="Yes"/>
    <s v="Y"/>
    <n v="5"/>
    <n v="-2"/>
    <n v="0"/>
    <n v="20"/>
    <n v="1"/>
    <n v="1"/>
    <n v="1"/>
    <n v="0"/>
    <n v="871"/>
    <n v="6"/>
    <x v="3"/>
    <n v="1"/>
    <n v="4"/>
    <n v="66"/>
    <n v="2"/>
    <n v="1"/>
    <n v="2"/>
    <n v="2926"/>
    <n v="19783"/>
    <n v="1"/>
    <n v="18"/>
    <n v="3"/>
    <n v="2"/>
    <n v="80"/>
    <n v="0"/>
    <n v="1"/>
    <n v="3"/>
    <n v="1"/>
    <n v="0"/>
    <n v="1"/>
    <n v="0"/>
  </r>
  <r>
    <x v="1"/>
    <s v="Travel_Rarely"/>
    <x v="2"/>
    <s v="Current Employees"/>
    <x v="1"/>
    <x v="1"/>
    <s v="STAFF-138"/>
    <n v="138"/>
    <x v="0"/>
    <x v="1"/>
    <x v="0"/>
    <s v="No"/>
    <s v="Y"/>
    <n v="3"/>
    <n v="-2"/>
    <n v="0"/>
    <n v="34"/>
    <n v="0"/>
    <m/>
    <n v="0"/>
    <n v="1"/>
    <n v="665"/>
    <n v="6"/>
    <x v="2"/>
    <n v="1"/>
    <n v="1"/>
    <n v="41"/>
    <n v="3"/>
    <n v="2"/>
    <n v="3"/>
    <n v="4809"/>
    <n v="12482"/>
    <n v="1"/>
    <n v="14"/>
    <n v="3"/>
    <n v="3"/>
    <n v="80"/>
    <n v="0"/>
    <n v="16"/>
    <n v="3"/>
    <n v="16"/>
    <n v="13"/>
    <n v="2"/>
    <n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0AC15A-2B98-42C6-8440-14BA51A52962}" name="KPI"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44">
    <pivotField showAll="0">
      <items count="3">
        <item x="1"/>
        <item x="0"/>
        <item t="default"/>
      </items>
    </pivotField>
    <pivotField showAll="0"/>
    <pivotField showAll="0"/>
    <pivotField showAll="0"/>
    <pivotField showAll="0"/>
    <pivotField showAll="0"/>
    <pivotField showAll="0"/>
    <pivotField dataField="1" showAll="0"/>
    <pivotField showAll="0">
      <items count="3">
        <item h="1" x="0"/>
        <item x="1"/>
        <item t="default"/>
      </items>
    </pivotField>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Count of Employee Number" fld="7" subtotal="count" baseField="0" baseItem="0"/>
    <dataField name="Sum of CF_attrition count" fld="17" baseField="0" baseItem="0"/>
    <dataField name="Average of Age" fld="16" subtotal="average" baseField="0"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D5A53A-EEA4-40DF-ABB9-128D1E4B9026}" name="PivotTable3"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44">
    <pivotField showAll="0"/>
    <pivotField showAll="0"/>
    <pivotField showAll="0"/>
    <pivotField showAll="0"/>
    <pivotField showAll="0"/>
    <pivotField showAll="0">
      <items count="7">
        <item h="1" x="5"/>
        <item h="1" x="0"/>
        <item x="3"/>
        <item h="1" x="2"/>
        <item h="1" x="1"/>
        <item h="1" x="4"/>
        <item t="default"/>
      </items>
    </pivotField>
    <pivotField showAll="0"/>
    <pivotField showAll="0"/>
    <pivotField showAll="0">
      <items count="3">
        <item h="1"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Job Satisfaction" fld="29" subtotal="average" baseField="0" baseItem="0" numFmtId="165"/>
  </data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2263F9-3B3E-464F-AF06-32D47A6D1BB9}" name="PivotTable6"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 firstHeaderRow="1" firstDataRow="1" firstDataCol="1"/>
  <pivotFields count="44">
    <pivotField showAll="0"/>
    <pivotField showAll="0"/>
    <pivotField showAll="0"/>
    <pivotField showAll="0"/>
    <pivotField showAll="0"/>
    <pivotField showAll="0">
      <items count="7">
        <item h="1" x="5"/>
        <item h="1" x="0"/>
        <item x="3"/>
        <item h="1" x="2"/>
        <item h="1" x="1"/>
        <item h="1" x="4"/>
        <item t="default"/>
      </items>
    </pivotField>
    <pivotField showAll="0"/>
    <pivotField showAll="0"/>
    <pivotField axis="axisRow" showAll="0">
      <items count="3">
        <item h="1"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2">
    <i>
      <x v="1"/>
    </i>
    <i t="grand">
      <x/>
    </i>
  </rowItems>
  <colItems count="1">
    <i/>
  </colItems>
  <dataFields count="1">
    <dataField name="Count of Employee Count" fld="24"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B437509-26C8-4BBA-99A1-0D47E590B3EA}" name="PivotTable7"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9" firstHeaderRow="1" firstDataRow="1" firstDataCol="1"/>
  <pivotFields count="4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axis="axisRow" showAll="0" sortType="a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3"/>
  </rowFields>
  <rowItems count="6">
    <i>
      <x v="2"/>
    </i>
    <i>
      <x v="3"/>
    </i>
    <i>
      <x v="4"/>
    </i>
    <i>
      <x/>
    </i>
    <i>
      <x v="1"/>
    </i>
    <i t="grand">
      <x/>
    </i>
  </rowItems>
  <colItems count="1">
    <i/>
  </colItems>
  <dataFields count="1">
    <dataField name="Sum of CF_attrition count" fld="17"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E19B03C-9AC5-409D-A278-B7DFC022DC3C}" name="PivotTable8"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13" firstHeaderRow="1" firstDataRow="1" firstDataCol="1"/>
  <pivotFields count="44">
    <pivotField showAll="0"/>
    <pivotField showAll="0"/>
    <pivotField showAll="0"/>
    <pivotField showAll="0"/>
    <pivotField showAll="0"/>
    <pivotField showAll="0"/>
    <pivotField showAll="0"/>
    <pivotField showAll="0"/>
    <pivotField showAll="0"/>
    <pivotField axis="axisRow" showAll="0">
      <items count="10">
        <item x="4"/>
        <item x="8"/>
        <item x="2"/>
        <item x="5"/>
        <item x="3"/>
        <item x="7"/>
        <item x="1"/>
        <item x="0"/>
        <item x="6"/>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10">
    <i>
      <x/>
    </i>
    <i>
      <x v="1"/>
    </i>
    <i>
      <x v="2"/>
    </i>
    <i>
      <x v="3"/>
    </i>
    <i>
      <x v="4"/>
    </i>
    <i>
      <x v="5"/>
    </i>
    <i>
      <x v="6"/>
    </i>
    <i>
      <x v="7"/>
    </i>
    <i>
      <x v="8"/>
    </i>
    <i t="grand">
      <x/>
    </i>
  </rowItems>
  <colItems count="1">
    <i/>
  </colItems>
  <dataFields count="1">
    <dataField name="Sum of CF_attrition count"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430FAF7-E8B6-490F-AC35-4DAEFD6F97D9}" name="PivotTable9"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7" firstHeaderRow="1" firstDataRow="1" firstDataCol="1"/>
  <pivotFields count="44">
    <pivotField showAll="0"/>
    <pivotField showAll="0"/>
    <pivotField showAll="0"/>
    <pivotField showAll="0"/>
    <pivotField axis="axisRow"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Sum of CF_attrition count" fld="17" showDataAs="percentOfCol" baseField="0" baseItem="0" numFmtId="10"/>
  </dataFields>
  <chartFormats count="5">
    <chartFormat chart="1"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4" count="1" selected="0">
            <x v="0"/>
          </reference>
        </references>
      </pivotArea>
    </chartFormat>
    <chartFormat chart="3" format="7">
      <pivotArea type="data" outline="0" fieldPosition="0">
        <references count="2">
          <reference field="4294967294" count="1" selected="0">
            <x v="0"/>
          </reference>
          <reference field="4" count="1" selected="0">
            <x v="1"/>
          </reference>
        </references>
      </pivotArea>
    </chartFormat>
    <chartFormat chart="3" format="8">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8DFCEEE-BDE1-4CEC-8DDD-581C335270CA}" name="PivotTable10"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 firstHeaderRow="1" firstDataRow="1" firstDataCol="1"/>
  <pivotFields count="44">
    <pivotField showAll="0"/>
    <pivotField showAll="0"/>
    <pivotField axis="axisRow" showAll="0" sortType="descending">
      <items count="6">
        <item x="2"/>
        <item x="0"/>
        <item x="1"/>
        <item x="3"/>
        <item x="4"/>
        <item t="default"/>
      </items>
      <autoSortScope>
        <pivotArea dataOnly="0" outline="0" fieldPosition="0">
          <references count="1">
            <reference field="4294967294" count="1" selected="0">
              <x v="0"/>
            </reference>
          </references>
        </pivotArea>
      </autoSortScope>
    </pivotField>
    <pivotField showAll="0"/>
    <pivotField showAll="0">
      <items count="4">
        <item x="2"/>
        <item x="1"/>
        <item x="0"/>
        <item t="default"/>
      </items>
    </pivotField>
    <pivotField showAll="0">
      <items count="7">
        <item h="1" x="5"/>
        <item x="0"/>
        <item h="1" x="3"/>
        <item h="1" x="2"/>
        <item h="1" x="1"/>
        <item h="1" x="4"/>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x v="1"/>
    </i>
    <i>
      <x v="4"/>
    </i>
    <i>
      <x v="2"/>
    </i>
    <i>
      <x v="3"/>
    </i>
    <i t="grand">
      <x/>
    </i>
  </rowItems>
  <colItems count="1">
    <i/>
  </colItems>
  <dataFields count="1">
    <dataField name="Sum of CF_attrition count" fld="17"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3EC0C18-3456-415A-A2D5-87C42C0F9A64}" name="PivotTable11" cacheId="32"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chartFormat="2">
  <location ref="A3:B7" firstHeaderRow="1" firstDataRow="1" firstDataCol="1"/>
  <pivotFields count="44">
    <pivotField dataField="1" showAll="0"/>
    <pivotField showAll="0"/>
    <pivotField showAll="0"/>
    <pivotField showAll="0"/>
    <pivotField showAll="0"/>
    <pivotField showAll="0"/>
    <pivotField showAll="0"/>
    <pivotField showAll="0"/>
    <pivotField showAll="0"/>
    <pivotField showAll="0"/>
    <pivotField axis="axisRow"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4">
    <i>
      <x/>
    </i>
    <i>
      <x v="1"/>
    </i>
    <i>
      <x v="2"/>
    </i>
    <i t="grand">
      <x/>
    </i>
  </rowItems>
  <colItems count="1">
    <i/>
  </colItems>
  <dataFields count="1">
    <dataField name="Count of A"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06CBF26-27B3-450A-8670-F058EC8956D2}" sourceName="Gender">
  <pivotTables>
    <pivotTable tabId="3" name="KPI"/>
  </pivotTables>
  <data>
    <tabular pivotCacheId="38187407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6D6951DD-B203-4B41-8505-B290CA862C6F}" sourceName="Gender">
  <pivotTables>
    <pivotTable tabId="6" name="PivotTable3"/>
  </pivotTables>
  <data>
    <tabular pivotCacheId="381874075">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 xr10:uid="{D718CB20-F729-4F59-BCA7-FD2A36CA4081}" sourceName="Education Field">
  <pivotTables>
    <pivotTable tabId="6" name="PivotTable3"/>
  </pivotTables>
  <data>
    <tabular pivotCacheId="381874075">
      <items count="6">
        <i x="5"/>
        <i x="0"/>
        <i x="3" s="1"/>
        <i x="2"/>
        <i x="1"/>
        <i x="4"/>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1" xr10:uid="{A5A9797B-6FB7-48AC-9059-7E1B16BDC91F}" sourceName="Education Field">
  <pivotTables>
    <pivotTable tabId="7" name="PivotTable6"/>
  </pivotTables>
  <data>
    <tabular pivotCacheId="381874075">
      <items count="6">
        <i x="5"/>
        <i x="0"/>
        <i x="3" s="1"/>
        <i x="2"/>
        <i x="1"/>
        <i x="4"/>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2" xr10:uid="{B77A65F9-87E9-480A-A29E-A5336022488F}" sourceName="Gender">
  <pivotTables>
    <pivotTable tabId="7" name="PivotTable6"/>
  </pivotTables>
  <data>
    <tabular pivotCacheId="381874075">
      <items count="2">
        <i x="0"/>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05F4F36E-E078-4C1F-AADD-95F29A954579}" sourceName="Department">
  <pivotTables>
    <pivotTable tabId="12" name="PivotTable10"/>
  </pivotTables>
  <data>
    <tabular pivotCacheId="381874075">
      <items count="3">
        <i x="1" s="1"/>
        <i x="0" s="1"/>
        <i x="2"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2" xr10:uid="{FE6012A6-3B6F-46AB-87CF-6D513EFC8141}" sourceName="Education Field">
  <pivotTables>
    <pivotTable tabId="12" name="PivotTable10"/>
  </pivotTables>
  <data>
    <tabular pivotCacheId="381874075">
      <items count="6">
        <i x="5"/>
        <i x="0" s="1"/>
        <i x="3"/>
        <i x="2"/>
        <i x="1"/>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DDA84277-4E3E-4CEE-A63A-F2067825813A}" cache="Slicer_Gender" caption="Gend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180DDEE2-6285-4A07-8BFD-BFFF4D143F5C}" cache="Slicer_Gender1" caption="Gender" rowHeight="241300"/>
  <slicer name="Education Field" xr10:uid="{088C62FA-AC40-45B0-B29E-DF262C80EE21}" cache="Slicer_Education_Field" caption="Education Field"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Field 1" xr10:uid="{DD505602-F93F-42CE-928C-224E8FB9DDD6}" cache="Slicer_Education_Field1" caption="Education Field" rowHeight="241300"/>
  <slicer name="Gender 2" xr10:uid="{6768CBD6-86DA-433A-BE9F-B6CB5D50C894}" cache="Slicer_Gender2" caption="Gender"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E64535E6-C334-4BF9-8BA3-40CB99CC72EB}" cache="Slicer_Department" caption="Department" rowHeight="241300"/>
  <slicer name="Education Field 2" xr10:uid="{41517377-A12D-4913-B354-D809F9C1E4CB}" cache="Slicer_Education_Field2" caption="Education Field"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3" xr10:uid="{34641BDF-00DC-489C-B059-D9FF8F7B3B6C}" cache="Slicer_Gender2" caption="Gender" columnCount="2" style="Slicer Style 9" rowHeight="241300"/>
  <slicer name="Department 1" xr10:uid="{FEB872AE-AB94-48CC-99C0-AC1901CE7BAE}" cache="Slicer_Department" caption="Department" style="Slicer Style 9" rowHeight="241300"/>
  <slicer name="Education Field 3" xr10:uid="{DD49935D-EE24-456A-B1EB-29023B3B57EC}" cache="Slicer_Education_Field2" caption="Education Field" style="Slicer Style 9"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CEF7A-1757-460F-871B-C86B424BB16B}">
  <dimension ref="A3:E8"/>
  <sheetViews>
    <sheetView zoomScale="85" zoomScaleNormal="85" workbookViewId="0">
      <selection activeCell="AG16" sqref="AG16"/>
    </sheetView>
  </sheetViews>
  <sheetFormatPr defaultRowHeight="15" x14ac:dyDescent="0.25"/>
  <cols>
    <col min="1" max="1" width="26.140625" bestFit="1" customWidth="1"/>
    <col min="2" max="2" width="23.85546875" bestFit="1" customWidth="1"/>
    <col min="3" max="3" width="14.5703125" bestFit="1" customWidth="1"/>
    <col min="4" max="4" width="17.5703125" customWidth="1"/>
    <col min="5" max="5" width="13.5703125" bestFit="1" customWidth="1"/>
  </cols>
  <sheetData>
    <row r="3" spans="1:5" x14ac:dyDescent="0.25">
      <c r="A3" t="s">
        <v>127</v>
      </c>
      <c r="B3" t="s">
        <v>188</v>
      </c>
      <c r="C3" t="s">
        <v>128</v>
      </c>
    </row>
    <row r="4" spans="1:5" x14ac:dyDescent="0.25">
      <c r="A4">
        <v>67</v>
      </c>
      <c r="B4">
        <v>13</v>
      </c>
      <c r="C4">
        <v>36.462686567164177</v>
      </c>
    </row>
    <row r="7" spans="1:5" x14ac:dyDescent="0.25">
      <c r="A7" t="s">
        <v>189</v>
      </c>
      <c r="B7" t="s">
        <v>190</v>
      </c>
      <c r="C7" t="s">
        <v>191</v>
      </c>
      <c r="D7" t="s">
        <v>192</v>
      </c>
      <c r="E7" t="s">
        <v>193</v>
      </c>
    </row>
    <row r="8" spans="1:5" x14ac:dyDescent="0.25">
      <c r="A8">
        <f>GETPIVOTDATA("Count of Employee Number",$A$3)</f>
        <v>67</v>
      </c>
      <c r="B8">
        <f>GETPIVOTDATA("Sum of CF_attrition count",$A$3)</f>
        <v>13</v>
      </c>
      <c r="C8" s="8">
        <f>GETPIVOTDATA("Average of Age",$A$3)</f>
        <v>36.462686567164177</v>
      </c>
      <c r="D8">
        <f>A8-B8</f>
        <v>54</v>
      </c>
      <c r="E8" s="6">
        <f>B8/A8</f>
        <v>0.19402985074626866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C9751A-B618-43E1-A179-F4DB4D8FD86D}">
  <sheetPr>
    <tabColor rgb="FF00B0F0"/>
  </sheetPr>
  <dimension ref="A1"/>
  <sheetViews>
    <sheetView showGridLines="0" tabSelected="1" topLeftCell="E1" zoomScale="64" zoomScaleNormal="64" workbookViewId="0">
      <selection activeCell="AH19" sqref="AH19"/>
    </sheetView>
  </sheetViews>
  <sheetFormatPr defaultRowHeight="15" x14ac:dyDescent="0.25"/>
  <cols>
    <col min="1" max="16384" width="9.140625" style="13"/>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C9970-5E25-41F1-8273-EBA57853B519}">
  <sheetPr>
    <tabColor rgb="FFFF0000"/>
  </sheetPr>
  <dimension ref="B5:G6"/>
  <sheetViews>
    <sheetView workbookViewId="0">
      <selection activeCell="AG16" sqref="AG16"/>
    </sheetView>
  </sheetViews>
  <sheetFormatPr defaultRowHeight="15" x14ac:dyDescent="0.25"/>
  <cols>
    <col min="2" max="2" width="16.85546875" customWidth="1"/>
    <col min="6" max="6" width="15.7109375" customWidth="1"/>
  </cols>
  <sheetData>
    <row r="5" spans="2:7" ht="23.25" x14ac:dyDescent="0.35">
      <c r="B5" t="s">
        <v>196</v>
      </c>
      <c r="C5" s="10" t="s">
        <v>198</v>
      </c>
      <c r="D5" s="11"/>
      <c r="E5" s="11"/>
      <c r="F5" s="12" t="s">
        <v>194</v>
      </c>
      <c r="G5" s="9">
        <v>18</v>
      </c>
    </row>
    <row r="6" spans="2:7" x14ac:dyDescent="0.25">
      <c r="B6" t="s">
        <v>197</v>
      </c>
      <c r="C6" t="s">
        <v>195</v>
      </c>
      <c r="F6" t="s">
        <v>194</v>
      </c>
      <c r="G6">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07973-B3D3-4CC0-A458-630CA2CEF34D}">
  <dimension ref="A3:C6"/>
  <sheetViews>
    <sheetView topLeftCell="A7" workbookViewId="0">
      <selection activeCell="E25" sqref="E25"/>
    </sheetView>
  </sheetViews>
  <sheetFormatPr defaultRowHeight="15" x14ac:dyDescent="0.25"/>
  <cols>
    <col min="1" max="1" width="25.140625" bestFit="1" customWidth="1"/>
    <col min="2" max="2" width="9.5703125" bestFit="1" customWidth="1"/>
  </cols>
  <sheetData>
    <row r="3" spans="1:3" x14ac:dyDescent="0.25">
      <c r="A3" t="s">
        <v>199</v>
      </c>
    </row>
    <row r="4" spans="1:3" x14ac:dyDescent="0.25">
      <c r="A4" s="7">
        <v>3.5</v>
      </c>
    </row>
    <row r="5" spans="1:3" x14ac:dyDescent="0.25">
      <c r="A5" t="s">
        <v>200</v>
      </c>
      <c r="B5" s="7">
        <f>GETPIVOTDATA("Job Satisfaction",$A$3)</f>
        <v>3.5</v>
      </c>
      <c r="C5">
        <f>B5/4</f>
        <v>0.875</v>
      </c>
    </row>
    <row r="6" spans="1:3" x14ac:dyDescent="0.25">
      <c r="A6" t="s">
        <v>201</v>
      </c>
      <c r="B6" s="7">
        <f>4-B5</f>
        <v>0.5</v>
      </c>
      <c r="C6">
        <f>B6/4</f>
        <v>0.125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C7D84-040E-46BE-BADE-4F8A9FBD0193}">
  <dimension ref="A3:C10"/>
  <sheetViews>
    <sheetView workbookViewId="0">
      <selection activeCell="I19" sqref="I19"/>
    </sheetView>
  </sheetViews>
  <sheetFormatPr defaultRowHeight="15" x14ac:dyDescent="0.25"/>
  <cols>
    <col min="1" max="1" width="13.140625" bestFit="1" customWidth="1"/>
    <col min="2" max="2" width="24" bestFit="1" customWidth="1"/>
  </cols>
  <sheetData>
    <row r="3" spans="1:3" x14ac:dyDescent="0.25">
      <c r="A3" s="14" t="s">
        <v>202</v>
      </c>
      <c r="B3" t="s">
        <v>204</v>
      </c>
    </row>
    <row r="4" spans="1:3" x14ac:dyDescent="0.25">
      <c r="A4" s="15" t="s">
        <v>59</v>
      </c>
      <c r="B4" s="16">
        <v>6</v>
      </c>
    </row>
    <row r="5" spans="1:3" x14ac:dyDescent="0.25">
      <c r="A5" s="15" t="s">
        <v>203</v>
      </c>
      <c r="B5" s="16">
        <v>6</v>
      </c>
    </row>
    <row r="9" spans="1:3" x14ac:dyDescent="0.25">
      <c r="A9" s="15" t="s">
        <v>48</v>
      </c>
      <c r="B9">
        <f>IFERROR(GETPIVOTDATA("Employee Count",$A$3,"Gender","Female"),0)</f>
        <v>0</v>
      </c>
      <c r="C9">
        <f>IFERROR(B9/(B10+B9),0)</f>
        <v>0</v>
      </c>
    </row>
    <row r="10" spans="1:3" x14ac:dyDescent="0.25">
      <c r="A10" s="15" t="s">
        <v>59</v>
      </c>
      <c r="B10">
        <f>IFERROR(GETPIVOTDATA("Employee Count",$A$3,"Gender","Male"),0)</f>
        <v>6</v>
      </c>
      <c r="C10">
        <f>IFERROR(B10/(B11+B10),0)</f>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3BFA3-2E6C-462D-89A4-15EAA37845E9}">
  <dimension ref="A3:B9"/>
  <sheetViews>
    <sheetView workbookViewId="0">
      <selection activeCell="G17" sqref="G17"/>
    </sheetView>
  </sheetViews>
  <sheetFormatPr defaultRowHeight="15" x14ac:dyDescent="0.25"/>
  <cols>
    <col min="1" max="1" width="17.42578125" bestFit="1" customWidth="1"/>
    <col min="2" max="2" width="23.85546875" bestFit="1" customWidth="1"/>
  </cols>
  <sheetData>
    <row r="3" spans="1:2" x14ac:dyDescent="0.25">
      <c r="A3" s="14" t="s">
        <v>202</v>
      </c>
      <c r="B3" t="s">
        <v>188</v>
      </c>
    </row>
    <row r="4" spans="1:2" x14ac:dyDescent="0.25">
      <c r="A4" s="15" t="s">
        <v>133</v>
      </c>
      <c r="B4" s="16">
        <v>0</v>
      </c>
    </row>
    <row r="5" spans="1:2" x14ac:dyDescent="0.25">
      <c r="A5" s="15" t="s">
        <v>62</v>
      </c>
      <c r="B5" s="16">
        <v>2</v>
      </c>
    </row>
    <row r="6" spans="1:2" x14ac:dyDescent="0.25">
      <c r="A6" s="15" t="s">
        <v>68</v>
      </c>
      <c r="B6" s="16">
        <v>3</v>
      </c>
    </row>
    <row r="7" spans="1:2" x14ac:dyDescent="0.25">
      <c r="A7" s="15" t="s">
        <v>52</v>
      </c>
      <c r="B7" s="16">
        <v>5</v>
      </c>
    </row>
    <row r="8" spans="1:2" x14ac:dyDescent="0.25">
      <c r="A8" s="15" t="s">
        <v>74</v>
      </c>
      <c r="B8" s="16">
        <v>7</v>
      </c>
    </row>
    <row r="9" spans="1:2" x14ac:dyDescent="0.25">
      <c r="A9" s="15" t="s">
        <v>203</v>
      </c>
      <c r="B9" s="16">
        <v>17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F83D7-C574-418F-A656-61808DF7B8D9}">
  <dimension ref="A3:E13"/>
  <sheetViews>
    <sheetView workbookViewId="0">
      <selection activeCell="D8" sqref="D3:E12"/>
    </sheetView>
  </sheetViews>
  <sheetFormatPr defaultRowHeight="15" x14ac:dyDescent="0.25"/>
  <cols>
    <col min="1" max="1" width="25" bestFit="1" customWidth="1"/>
    <col min="2" max="2" width="23.85546875" bestFit="1" customWidth="1"/>
    <col min="4" max="4" width="25" bestFit="1" customWidth="1"/>
    <col min="5" max="5" width="8.5703125" bestFit="1" customWidth="1"/>
  </cols>
  <sheetData>
    <row r="3" spans="1:5" x14ac:dyDescent="0.25">
      <c r="A3" s="14" t="s">
        <v>202</v>
      </c>
      <c r="B3" t="s">
        <v>188</v>
      </c>
      <c r="D3" t="s">
        <v>8</v>
      </c>
      <c r="E3" t="s">
        <v>205</v>
      </c>
    </row>
    <row r="4" spans="1:5" x14ac:dyDescent="0.25">
      <c r="A4" s="15" t="s">
        <v>80</v>
      </c>
      <c r="B4" s="16">
        <v>0</v>
      </c>
      <c r="D4" t="str">
        <f>A4</f>
        <v>Healthcare Representative</v>
      </c>
      <c r="E4">
        <f>GETPIVOTDATA("CF_attrition count",$A$3,"Job Role",A4)</f>
        <v>0</v>
      </c>
    </row>
    <row r="5" spans="1:5" x14ac:dyDescent="0.25">
      <c r="A5" s="15" t="s">
        <v>162</v>
      </c>
      <c r="B5" s="16">
        <v>1</v>
      </c>
      <c r="D5" t="str">
        <f t="shared" ref="D5:D13" si="0">A5</f>
        <v>Human Resources</v>
      </c>
      <c r="E5">
        <f t="shared" ref="E5:E13" si="1">GETPIVOTDATA("CF_attrition count",$A$3,"Job Role",A5)</f>
        <v>1</v>
      </c>
    </row>
    <row r="6" spans="1:5" x14ac:dyDescent="0.25">
      <c r="A6" s="15" t="s">
        <v>65</v>
      </c>
      <c r="B6" s="16">
        <v>6</v>
      </c>
      <c r="D6" t="str">
        <f t="shared" si="0"/>
        <v>Laboratory Technician</v>
      </c>
      <c r="E6">
        <f t="shared" si="1"/>
        <v>6</v>
      </c>
    </row>
    <row r="7" spans="1:5" x14ac:dyDescent="0.25">
      <c r="A7" s="15" t="s">
        <v>92</v>
      </c>
      <c r="B7" s="16">
        <v>0</v>
      </c>
      <c r="D7" t="str">
        <f t="shared" si="0"/>
        <v>Manager</v>
      </c>
      <c r="E7">
        <f t="shared" si="1"/>
        <v>0</v>
      </c>
    </row>
    <row r="8" spans="1:5" x14ac:dyDescent="0.25">
      <c r="A8" s="15" t="s">
        <v>78</v>
      </c>
      <c r="B8" s="16">
        <v>0</v>
      </c>
      <c r="D8" t="str">
        <f t="shared" si="0"/>
        <v>Manufacturing Director</v>
      </c>
      <c r="E8">
        <f t="shared" si="1"/>
        <v>0</v>
      </c>
    </row>
    <row r="9" spans="1:5" x14ac:dyDescent="0.25">
      <c r="A9" s="15" t="s">
        <v>98</v>
      </c>
      <c r="B9" s="16">
        <v>1</v>
      </c>
      <c r="D9" t="str">
        <f t="shared" si="0"/>
        <v>Research Director</v>
      </c>
      <c r="E9">
        <f t="shared" si="1"/>
        <v>1</v>
      </c>
    </row>
    <row r="10" spans="1:5" x14ac:dyDescent="0.25">
      <c r="A10" s="15" t="s">
        <v>60</v>
      </c>
      <c r="B10" s="16">
        <v>4</v>
      </c>
      <c r="D10" t="str">
        <f t="shared" si="0"/>
        <v>Research Scientist</v>
      </c>
      <c r="E10">
        <f t="shared" si="1"/>
        <v>4</v>
      </c>
    </row>
    <row r="11" spans="1:5" x14ac:dyDescent="0.25">
      <c r="A11" s="15" t="s">
        <v>49</v>
      </c>
      <c r="B11" s="16">
        <v>2</v>
      </c>
      <c r="D11" t="str">
        <f t="shared" si="0"/>
        <v>Sales Executive</v>
      </c>
      <c r="E11">
        <f t="shared" si="1"/>
        <v>2</v>
      </c>
    </row>
    <row r="12" spans="1:5" x14ac:dyDescent="0.25">
      <c r="A12" s="15" t="s">
        <v>96</v>
      </c>
      <c r="B12" s="16">
        <v>3</v>
      </c>
      <c r="D12" t="str">
        <f t="shared" si="0"/>
        <v>Sales Representative</v>
      </c>
      <c r="E12">
        <f t="shared" si="1"/>
        <v>3</v>
      </c>
    </row>
    <row r="13" spans="1:5" x14ac:dyDescent="0.25">
      <c r="A13" s="15" t="s">
        <v>203</v>
      </c>
      <c r="B13" s="16">
        <v>17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6B734-DB24-4725-A2DF-3CE1C3C0391A}">
  <dimension ref="A3:B7"/>
  <sheetViews>
    <sheetView workbookViewId="0">
      <selection activeCell="B5" sqref="A3:B7"/>
    </sheetView>
  </sheetViews>
  <sheetFormatPr defaultRowHeight="15" x14ac:dyDescent="0.25"/>
  <cols>
    <col min="1" max="1" width="13.140625" bestFit="1" customWidth="1"/>
    <col min="2" max="2" width="23.85546875" bestFit="1" customWidth="1"/>
  </cols>
  <sheetData>
    <row r="3" spans="1:2" x14ac:dyDescent="0.25">
      <c r="A3" s="14" t="s">
        <v>202</v>
      </c>
      <c r="B3" t="s">
        <v>188</v>
      </c>
    </row>
    <row r="4" spans="1:2" x14ac:dyDescent="0.25">
      <c r="A4" s="15" t="s">
        <v>160</v>
      </c>
      <c r="B4" s="17">
        <v>5.8823529411764705E-2</v>
      </c>
    </row>
    <row r="5" spans="1:2" x14ac:dyDescent="0.25">
      <c r="A5" s="15" t="s">
        <v>57</v>
      </c>
      <c r="B5" s="17">
        <v>0.6470588235294118</v>
      </c>
    </row>
    <row r="6" spans="1:2" x14ac:dyDescent="0.25">
      <c r="A6" s="15" t="s">
        <v>45</v>
      </c>
      <c r="B6" s="17">
        <v>0.29411764705882354</v>
      </c>
    </row>
    <row r="7" spans="1:2" x14ac:dyDescent="0.25">
      <c r="A7" s="15" t="s">
        <v>203</v>
      </c>
      <c r="B7" s="17">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9E00F-62C0-446F-A2C3-D6F0763CFAFC}">
  <dimension ref="A3:B9"/>
  <sheetViews>
    <sheetView workbookViewId="0">
      <selection activeCell="L14" sqref="L14"/>
    </sheetView>
  </sheetViews>
  <sheetFormatPr defaultRowHeight="15" x14ac:dyDescent="0.25"/>
  <cols>
    <col min="1" max="1" width="13.140625" bestFit="1" customWidth="1"/>
    <col min="2" max="2" width="23.85546875" bestFit="1" customWidth="1"/>
  </cols>
  <sheetData>
    <row r="3" spans="1:2" x14ac:dyDescent="0.25">
      <c r="A3" s="14" t="s">
        <v>202</v>
      </c>
      <c r="B3" t="s">
        <v>188</v>
      </c>
    </row>
    <row r="4" spans="1:2" x14ac:dyDescent="0.25">
      <c r="A4" s="15" t="s">
        <v>66</v>
      </c>
      <c r="B4" s="16">
        <v>3</v>
      </c>
    </row>
    <row r="5" spans="1:2" x14ac:dyDescent="0.25">
      <c r="A5" s="15" t="s">
        <v>43</v>
      </c>
      <c r="B5" s="16">
        <v>2</v>
      </c>
    </row>
    <row r="6" spans="1:2" x14ac:dyDescent="0.25">
      <c r="A6" s="15" t="s">
        <v>89</v>
      </c>
      <c r="B6" s="16">
        <v>1</v>
      </c>
    </row>
    <row r="7" spans="1:2" x14ac:dyDescent="0.25">
      <c r="A7" s="15" t="s">
        <v>55</v>
      </c>
      <c r="B7" s="16">
        <v>1</v>
      </c>
    </row>
    <row r="8" spans="1:2" x14ac:dyDescent="0.25">
      <c r="A8" s="15" t="s">
        <v>72</v>
      </c>
      <c r="B8" s="16">
        <v>0</v>
      </c>
    </row>
    <row r="9" spans="1:2" x14ac:dyDescent="0.25">
      <c r="A9" s="15" t="s">
        <v>203</v>
      </c>
      <c r="B9" s="16">
        <v>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FCC1D-3B92-438B-ABCD-43EDD15E2B5D}">
  <dimension ref="A3:F7"/>
  <sheetViews>
    <sheetView workbookViewId="0">
      <selection activeCell="F4" sqref="F4"/>
    </sheetView>
  </sheetViews>
  <sheetFormatPr defaultRowHeight="15" x14ac:dyDescent="0.25"/>
  <cols>
    <col min="1" max="1" width="13.140625" bestFit="1" customWidth="1"/>
    <col min="2" max="2" width="10.28515625" bestFit="1" customWidth="1"/>
    <col min="5" max="5" width="13.7109375" bestFit="1" customWidth="1"/>
  </cols>
  <sheetData>
    <row r="3" spans="1:6" x14ac:dyDescent="0.25">
      <c r="A3" s="14" t="s">
        <v>202</v>
      </c>
      <c r="B3" t="s">
        <v>206</v>
      </c>
      <c r="E3" t="s">
        <v>207</v>
      </c>
      <c r="F3" t="s">
        <v>205</v>
      </c>
    </row>
    <row r="4" spans="1:6" x14ac:dyDescent="0.25">
      <c r="A4" s="15" t="s">
        <v>76</v>
      </c>
      <c r="B4" s="16">
        <v>23</v>
      </c>
      <c r="E4" t="str">
        <f>A4</f>
        <v>Divorced</v>
      </c>
      <c r="F4">
        <f>GETPIVOTDATA("A",$A$3,"Marital Status","Divorced")</f>
        <v>23</v>
      </c>
    </row>
    <row r="5" spans="1:6" x14ac:dyDescent="0.25">
      <c r="A5" s="15" t="s">
        <v>61</v>
      </c>
      <c r="B5" s="16">
        <v>41</v>
      </c>
      <c r="E5" t="str">
        <f>A5</f>
        <v>Married</v>
      </c>
      <c r="F5">
        <f>GETPIVOTDATA("A",$A$3,"Marital Status","Single")</f>
        <v>40</v>
      </c>
    </row>
    <row r="6" spans="1:6" x14ac:dyDescent="0.25">
      <c r="A6" s="15" t="s">
        <v>50</v>
      </c>
      <c r="B6" s="16">
        <v>40</v>
      </c>
      <c r="E6" t="str">
        <f>A6</f>
        <v>Single</v>
      </c>
      <c r="F6">
        <f>GETPIVOTDATA("A",$A$3,"Marital Status","Married")</f>
        <v>41</v>
      </c>
    </row>
    <row r="7" spans="1:6" x14ac:dyDescent="0.25">
      <c r="A7" s="15" t="s">
        <v>203</v>
      </c>
      <c r="B7" s="16">
        <v>104</v>
      </c>
    </row>
  </sheetData>
  <sortState xmlns:xlrd2="http://schemas.microsoft.com/office/spreadsheetml/2017/richdata2" ref="E4:F6">
    <sortCondition ref="F4:F6"/>
  </sortState>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49B8C-14F9-42F5-81D2-A636C41900A2}">
  <dimension ref="A1:AR105"/>
  <sheetViews>
    <sheetView zoomScale="78" zoomScaleNormal="78" workbookViewId="0">
      <selection activeCell="F3" sqref="F3"/>
    </sheetView>
  </sheetViews>
  <sheetFormatPr defaultRowHeight="15" x14ac:dyDescent="0.25"/>
  <cols>
    <col min="1" max="1" width="8.5703125" bestFit="1" customWidth="1"/>
    <col min="2" max="2" width="16.7109375" bestFit="1" customWidth="1"/>
    <col min="3" max="3" width="9.42578125" bestFit="1" customWidth="1"/>
    <col min="4" max="4" width="17.28515625" bestFit="1" customWidth="1"/>
    <col min="5" max="5" width="11.28515625" bestFit="1" customWidth="1"/>
    <col min="6" max="6" width="15.28515625" bestFit="1" customWidth="1"/>
    <col min="7" max="7" width="8.28515625" bestFit="1" customWidth="1"/>
    <col min="8" max="8" width="10" bestFit="1" customWidth="1"/>
    <col min="9" max="9" width="7" bestFit="1" customWidth="1"/>
    <col min="10" max="10" width="23" bestFit="1" customWidth="1"/>
    <col min="11" max="11" width="9.140625" bestFit="1" customWidth="1"/>
    <col min="12" max="12" width="5.5703125" bestFit="1" customWidth="1"/>
    <col min="13" max="13" width="6.5703125" bestFit="1" customWidth="1"/>
    <col min="14" max="14" width="19.42578125" bestFit="1" customWidth="1"/>
    <col min="15" max="15" width="2.85546875" bestFit="1" customWidth="1"/>
    <col min="16" max="16" width="2.140625" bestFit="1" customWidth="1"/>
    <col min="17" max="17" width="3.42578125" bestFit="1" customWidth="1"/>
    <col min="18" max="20" width="11.85546875" bestFit="1" customWidth="1"/>
    <col min="21" max="21" width="11" bestFit="1" customWidth="1"/>
    <col min="22" max="22" width="5.7109375" bestFit="1" customWidth="1"/>
    <col min="23" max="23" width="14.42578125" bestFit="1" customWidth="1"/>
    <col min="24" max="24" width="16.5703125" bestFit="1" customWidth="1"/>
    <col min="25" max="25" width="10" bestFit="1" customWidth="1"/>
    <col min="26" max="26" width="12.5703125" bestFit="1" customWidth="1"/>
    <col min="27" max="27" width="7" bestFit="1" customWidth="1"/>
    <col min="28" max="28" width="12.28515625" bestFit="1" customWidth="1"/>
    <col min="29" max="29" width="5.85546875" bestFit="1" customWidth="1"/>
    <col min="30" max="30" width="11.85546875" bestFit="1" customWidth="1"/>
    <col min="31" max="32" width="8.5703125" bestFit="1" customWidth="1"/>
    <col min="33" max="33" width="16.28515625" bestFit="1" customWidth="1"/>
    <col min="34" max="34" width="14.28515625" bestFit="1" customWidth="1"/>
    <col min="35" max="35" width="12.7109375" bestFit="1" customWidth="1"/>
    <col min="36" max="36" width="12.5703125" bestFit="1" customWidth="1"/>
    <col min="37" max="37" width="9.140625" bestFit="1" customWidth="1"/>
    <col min="38" max="38" width="12.7109375" bestFit="1" customWidth="1"/>
    <col min="39" max="39" width="14.140625" bestFit="1" customWidth="1"/>
    <col min="40" max="40" width="9.85546875" bestFit="1" customWidth="1"/>
    <col min="41" max="41" width="9.5703125" bestFit="1" customWidth="1"/>
    <col min="42" max="42" width="16" bestFit="1" customWidth="1"/>
    <col min="43" max="43" width="16.140625" bestFit="1" customWidth="1"/>
    <col min="44" max="44" width="15.7109375" bestFit="1" customWidth="1"/>
  </cols>
  <sheetData>
    <row r="1" spans="1:44" ht="32.25" thickBot="1" x14ac:dyDescent="0.3">
      <c r="A1" s="1" t="s">
        <v>187</v>
      </c>
      <c r="B1" s="1" t="s">
        <v>0</v>
      </c>
      <c r="C1" s="1" t="s">
        <v>1</v>
      </c>
      <c r="D1" s="1" t="s">
        <v>2</v>
      </c>
      <c r="E1" s="1" t="s">
        <v>3</v>
      </c>
      <c r="F1" s="1" t="s">
        <v>4</v>
      </c>
      <c r="G1" s="1" t="s">
        <v>5</v>
      </c>
      <c r="H1" s="1" t="s">
        <v>6</v>
      </c>
      <c r="I1" s="1" t="s">
        <v>7</v>
      </c>
      <c r="J1" s="1" t="s">
        <v>8</v>
      </c>
      <c r="K1" s="1" t="s">
        <v>9</v>
      </c>
      <c r="L1" s="1" t="s">
        <v>10</v>
      </c>
      <c r="M1" s="1" t="s">
        <v>11</v>
      </c>
      <c r="N1" s="1" t="s">
        <v>12</v>
      </c>
      <c r="O1" s="1">
        <v>-2</v>
      </c>
      <c r="P1" s="1">
        <v>0</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1" t="s">
        <v>34</v>
      </c>
      <c r="AM1" s="1" t="s">
        <v>35</v>
      </c>
      <c r="AN1" s="1" t="s">
        <v>36</v>
      </c>
      <c r="AO1" s="1" t="s">
        <v>37</v>
      </c>
      <c r="AP1" s="1" t="s">
        <v>38</v>
      </c>
      <c r="AQ1" s="1" t="s">
        <v>39</v>
      </c>
      <c r="AR1" s="1" t="s">
        <v>40</v>
      </c>
    </row>
    <row r="2" spans="1:44" ht="32.25" thickBot="1" x14ac:dyDescent="0.3">
      <c r="A2" s="2" t="s">
        <v>41</v>
      </c>
      <c r="B2" s="2" t="s">
        <v>42</v>
      </c>
      <c r="C2" s="2" t="s">
        <v>43</v>
      </c>
      <c r="D2" s="2" t="s">
        <v>44</v>
      </c>
      <c r="E2" s="2" t="s">
        <v>45</v>
      </c>
      <c r="F2" s="2" t="s">
        <v>46</v>
      </c>
      <c r="G2" s="2" t="s">
        <v>47</v>
      </c>
      <c r="H2" s="3">
        <v>1</v>
      </c>
      <c r="I2" s="2" t="s">
        <v>48</v>
      </c>
      <c r="J2" s="2" t="s">
        <v>49</v>
      </c>
      <c r="K2" s="2" t="s">
        <v>50</v>
      </c>
      <c r="L2" s="2" t="s">
        <v>41</v>
      </c>
      <c r="M2" s="2" t="s">
        <v>51</v>
      </c>
      <c r="N2" s="3">
        <v>0</v>
      </c>
      <c r="O2" s="3">
        <v>-2</v>
      </c>
      <c r="P2" s="3">
        <v>0</v>
      </c>
      <c r="Q2" s="3">
        <v>41</v>
      </c>
      <c r="R2" s="3">
        <v>1</v>
      </c>
      <c r="S2" s="3">
        <v>1</v>
      </c>
      <c r="T2" s="3">
        <v>1</v>
      </c>
      <c r="U2" s="3">
        <v>0</v>
      </c>
      <c r="V2" s="3">
        <v>1102</v>
      </c>
      <c r="W2" s="3">
        <v>1</v>
      </c>
      <c r="X2" s="2" t="s">
        <v>52</v>
      </c>
      <c r="Y2" s="3">
        <v>1</v>
      </c>
      <c r="Z2" s="3">
        <v>2</v>
      </c>
      <c r="AA2" s="3">
        <v>94</v>
      </c>
      <c r="AB2" s="3">
        <v>3</v>
      </c>
      <c r="AC2" s="3">
        <v>2</v>
      </c>
      <c r="AD2" s="3">
        <v>4</v>
      </c>
      <c r="AE2" s="3">
        <v>5993</v>
      </c>
      <c r="AF2" s="3">
        <v>19479</v>
      </c>
      <c r="AG2" s="3">
        <v>8</v>
      </c>
      <c r="AH2" s="3">
        <v>11</v>
      </c>
      <c r="AI2" s="3">
        <v>3</v>
      </c>
      <c r="AJ2" s="3">
        <v>1</v>
      </c>
      <c r="AK2" s="3">
        <v>80</v>
      </c>
      <c r="AL2" s="3">
        <v>0</v>
      </c>
      <c r="AM2" s="3">
        <v>8</v>
      </c>
      <c r="AN2" s="3">
        <v>1</v>
      </c>
      <c r="AO2" s="3">
        <v>6</v>
      </c>
      <c r="AP2" s="3">
        <v>4</v>
      </c>
      <c r="AQ2" s="3">
        <v>0</v>
      </c>
      <c r="AR2" s="3">
        <v>5</v>
      </c>
    </row>
    <row r="3" spans="1:44" ht="32.25" thickBot="1" x14ac:dyDescent="0.3">
      <c r="A3" s="2" t="s">
        <v>53</v>
      </c>
      <c r="B3" s="2" t="s">
        <v>54</v>
      </c>
      <c r="C3" s="2" t="s">
        <v>55</v>
      </c>
      <c r="D3" s="2" t="s">
        <v>56</v>
      </c>
      <c r="E3" s="2" t="s">
        <v>57</v>
      </c>
      <c r="F3" s="2" t="s">
        <v>46</v>
      </c>
      <c r="G3" s="2" t="s">
        <v>58</v>
      </c>
      <c r="H3" s="3">
        <v>2</v>
      </c>
      <c r="I3" s="2" t="s">
        <v>59</v>
      </c>
      <c r="J3" s="2" t="s">
        <v>60</v>
      </c>
      <c r="K3" s="2" t="s">
        <v>61</v>
      </c>
      <c r="L3" s="2" t="s">
        <v>53</v>
      </c>
      <c r="M3" s="2" t="s">
        <v>51</v>
      </c>
      <c r="N3" s="3">
        <v>3</v>
      </c>
      <c r="O3" s="3">
        <v>-2</v>
      </c>
      <c r="P3" s="3">
        <v>0</v>
      </c>
      <c r="Q3" s="3">
        <v>49</v>
      </c>
      <c r="R3" s="3">
        <v>0</v>
      </c>
      <c r="S3" s="2"/>
      <c r="T3" s="3">
        <v>0</v>
      </c>
      <c r="U3" s="3">
        <v>1</v>
      </c>
      <c r="V3" s="3">
        <v>279</v>
      </c>
      <c r="W3" s="3">
        <v>8</v>
      </c>
      <c r="X3" s="2" t="s">
        <v>62</v>
      </c>
      <c r="Y3" s="3">
        <v>1</v>
      </c>
      <c r="Z3" s="3">
        <v>3</v>
      </c>
      <c r="AA3" s="3">
        <v>61</v>
      </c>
      <c r="AB3" s="3">
        <v>2</v>
      </c>
      <c r="AC3" s="3">
        <v>2</v>
      </c>
      <c r="AD3" s="3">
        <v>2</v>
      </c>
      <c r="AE3" s="3">
        <v>5130</v>
      </c>
      <c r="AF3" s="3">
        <v>24907</v>
      </c>
      <c r="AG3" s="3">
        <v>1</v>
      </c>
      <c r="AH3" s="3">
        <v>23</v>
      </c>
      <c r="AI3" s="3">
        <v>4</v>
      </c>
      <c r="AJ3" s="3">
        <v>4</v>
      </c>
      <c r="AK3" s="3">
        <v>80</v>
      </c>
      <c r="AL3" s="3">
        <v>1</v>
      </c>
      <c r="AM3" s="3">
        <v>10</v>
      </c>
      <c r="AN3" s="3">
        <v>3</v>
      </c>
      <c r="AO3" s="3">
        <v>10</v>
      </c>
      <c r="AP3" s="3">
        <v>7</v>
      </c>
      <c r="AQ3" s="3">
        <v>1</v>
      </c>
      <c r="AR3" s="3">
        <v>7</v>
      </c>
    </row>
    <row r="4" spans="1:44" ht="32.25" thickBot="1" x14ac:dyDescent="0.3">
      <c r="A4" s="2" t="s">
        <v>41</v>
      </c>
      <c r="B4" s="2" t="s">
        <v>42</v>
      </c>
      <c r="C4" s="2" t="s">
        <v>43</v>
      </c>
      <c r="D4" s="2" t="s">
        <v>44</v>
      </c>
      <c r="E4" s="2" t="s">
        <v>57</v>
      </c>
      <c r="F4" s="2" t="s">
        <v>63</v>
      </c>
      <c r="G4" s="2" t="s">
        <v>64</v>
      </c>
      <c r="H4" s="3">
        <v>4</v>
      </c>
      <c r="I4" s="2" t="s">
        <v>59</v>
      </c>
      <c r="J4" s="2" t="s">
        <v>65</v>
      </c>
      <c r="K4" s="2" t="s">
        <v>50</v>
      </c>
      <c r="L4" s="2" t="s">
        <v>41</v>
      </c>
      <c r="M4" s="2" t="s">
        <v>51</v>
      </c>
      <c r="N4" s="3">
        <v>3</v>
      </c>
      <c r="O4" s="3">
        <v>-2</v>
      </c>
      <c r="P4" s="3">
        <v>0</v>
      </c>
      <c r="Q4" s="3">
        <v>37</v>
      </c>
      <c r="R4" s="3">
        <v>1</v>
      </c>
      <c r="S4" s="3">
        <v>1</v>
      </c>
      <c r="T4" s="3">
        <v>1</v>
      </c>
      <c r="U4" s="3">
        <v>0</v>
      </c>
      <c r="V4" s="3">
        <v>1373</v>
      </c>
      <c r="W4" s="3">
        <v>2</v>
      </c>
      <c r="X4" s="2" t="s">
        <v>52</v>
      </c>
      <c r="Y4" s="3">
        <v>1</v>
      </c>
      <c r="Z4" s="3">
        <v>4</v>
      </c>
      <c r="AA4" s="3">
        <v>92</v>
      </c>
      <c r="AB4" s="3">
        <v>2</v>
      </c>
      <c r="AC4" s="3">
        <v>1</v>
      </c>
      <c r="AD4" s="3">
        <v>3</v>
      </c>
      <c r="AE4" s="3">
        <v>2090</v>
      </c>
      <c r="AF4" s="3">
        <v>2396</v>
      </c>
      <c r="AG4" s="3">
        <v>6</v>
      </c>
      <c r="AH4" s="3">
        <v>15</v>
      </c>
      <c r="AI4" s="3">
        <v>3</v>
      </c>
      <c r="AJ4" s="3">
        <v>2</v>
      </c>
      <c r="AK4" s="3">
        <v>80</v>
      </c>
      <c r="AL4" s="3">
        <v>0</v>
      </c>
      <c r="AM4" s="3">
        <v>7</v>
      </c>
      <c r="AN4" s="3">
        <v>3</v>
      </c>
      <c r="AO4" s="3">
        <v>0</v>
      </c>
      <c r="AP4" s="3">
        <v>0</v>
      </c>
      <c r="AQ4" s="3">
        <v>0</v>
      </c>
      <c r="AR4" s="3">
        <v>0</v>
      </c>
    </row>
    <row r="5" spans="1:44" ht="32.25" thickBot="1" x14ac:dyDescent="0.3">
      <c r="A5" s="2" t="s">
        <v>53</v>
      </c>
      <c r="B5" s="2" t="s">
        <v>54</v>
      </c>
      <c r="C5" s="2" t="s">
        <v>66</v>
      </c>
      <c r="D5" s="2" t="s">
        <v>56</v>
      </c>
      <c r="E5" s="2" t="s">
        <v>57</v>
      </c>
      <c r="F5" s="2" t="s">
        <v>46</v>
      </c>
      <c r="G5" s="2" t="s">
        <v>67</v>
      </c>
      <c r="H5" s="3">
        <v>5</v>
      </c>
      <c r="I5" s="2" t="s">
        <v>48</v>
      </c>
      <c r="J5" s="2" t="s">
        <v>60</v>
      </c>
      <c r="K5" s="2" t="s">
        <v>61</v>
      </c>
      <c r="L5" s="2" t="s">
        <v>41</v>
      </c>
      <c r="M5" s="2" t="s">
        <v>51</v>
      </c>
      <c r="N5" s="3">
        <v>3</v>
      </c>
      <c r="O5" s="3">
        <v>-2</v>
      </c>
      <c r="P5" s="3">
        <v>0</v>
      </c>
      <c r="Q5" s="3">
        <v>33</v>
      </c>
      <c r="R5" s="3">
        <v>0</v>
      </c>
      <c r="S5" s="2"/>
      <c r="T5" s="3">
        <v>0</v>
      </c>
      <c r="U5" s="3">
        <v>1</v>
      </c>
      <c r="V5" s="3">
        <v>1392</v>
      </c>
      <c r="W5" s="3">
        <v>3</v>
      </c>
      <c r="X5" s="2" t="s">
        <v>68</v>
      </c>
      <c r="Y5" s="3">
        <v>1</v>
      </c>
      <c r="Z5" s="3">
        <v>4</v>
      </c>
      <c r="AA5" s="3">
        <v>56</v>
      </c>
      <c r="AB5" s="3">
        <v>3</v>
      </c>
      <c r="AC5" s="3">
        <v>1</v>
      </c>
      <c r="AD5" s="3">
        <v>3</v>
      </c>
      <c r="AE5" s="3">
        <v>2909</v>
      </c>
      <c r="AF5" s="3">
        <v>23159</v>
      </c>
      <c r="AG5" s="3">
        <v>1</v>
      </c>
      <c r="AH5" s="3">
        <v>11</v>
      </c>
      <c r="AI5" s="3">
        <v>3</v>
      </c>
      <c r="AJ5" s="3">
        <v>3</v>
      </c>
      <c r="AK5" s="3">
        <v>80</v>
      </c>
      <c r="AL5" s="3">
        <v>0</v>
      </c>
      <c r="AM5" s="3">
        <v>8</v>
      </c>
      <c r="AN5" s="3">
        <v>3</v>
      </c>
      <c r="AO5" s="3">
        <v>8</v>
      </c>
      <c r="AP5" s="3">
        <v>7</v>
      </c>
      <c r="AQ5" s="3">
        <v>3</v>
      </c>
      <c r="AR5" s="3">
        <v>0</v>
      </c>
    </row>
    <row r="6" spans="1:44" ht="32.25" thickBot="1" x14ac:dyDescent="0.3">
      <c r="A6" s="2" t="s">
        <v>53</v>
      </c>
      <c r="B6" s="2" t="s">
        <v>42</v>
      </c>
      <c r="C6" s="2" t="s">
        <v>66</v>
      </c>
      <c r="D6" s="2" t="s">
        <v>56</v>
      </c>
      <c r="E6" s="2" t="s">
        <v>57</v>
      </c>
      <c r="F6" s="2" t="s">
        <v>69</v>
      </c>
      <c r="G6" s="2" t="s">
        <v>70</v>
      </c>
      <c r="H6" s="3">
        <v>7</v>
      </c>
      <c r="I6" s="2" t="s">
        <v>59</v>
      </c>
      <c r="J6" s="2" t="s">
        <v>65</v>
      </c>
      <c r="K6" s="2" t="s">
        <v>61</v>
      </c>
      <c r="L6" s="2" t="s">
        <v>53</v>
      </c>
      <c r="M6" s="2" t="s">
        <v>51</v>
      </c>
      <c r="N6" s="3">
        <v>3</v>
      </c>
      <c r="O6" s="3">
        <v>-2</v>
      </c>
      <c r="P6" s="3">
        <v>0</v>
      </c>
      <c r="Q6" s="3">
        <v>27</v>
      </c>
      <c r="R6" s="3">
        <v>0</v>
      </c>
      <c r="S6" s="2"/>
      <c r="T6" s="3">
        <v>0</v>
      </c>
      <c r="U6" s="3">
        <v>1</v>
      </c>
      <c r="V6" s="3">
        <v>591</v>
      </c>
      <c r="W6" s="3">
        <v>2</v>
      </c>
      <c r="X6" s="2" t="s">
        <v>62</v>
      </c>
      <c r="Y6" s="3">
        <v>1</v>
      </c>
      <c r="Z6" s="3">
        <v>1</v>
      </c>
      <c r="AA6" s="3">
        <v>40</v>
      </c>
      <c r="AB6" s="3">
        <v>3</v>
      </c>
      <c r="AC6" s="3">
        <v>1</v>
      </c>
      <c r="AD6" s="3">
        <v>2</v>
      </c>
      <c r="AE6" s="3">
        <v>3468</v>
      </c>
      <c r="AF6" s="3">
        <v>16632</v>
      </c>
      <c r="AG6" s="3">
        <v>9</v>
      </c>
      <c r="AH6" s="3">
        <v>12</v>
      </c>
      <c r="AI6" s="3">
        <v>3</v>
      </c>
      <c r="AJ6" s="3">
        <v>4</v>
      </c>
      <c r="AK6" s="3">
        <v>80</v>
      </c>
      <c r="AL6" s="3">
        <v>1</v>
      </c>
      <c r="AM6" s="3">
        <v>6</v>
      </c>
      <c r="AN6" s="3">
        <v>3</v>
      </c>
      <c r="AO6" s="3">
        <v>2</v>
      </c>
      <c r="AP6" s="3">
        <v>2</v>
      </c>
      <c r="AQ6" s="3">
        <v>2</v>
      </c>
      <c r="AR6" s="3">
        <v>2</v>
      </c>
    </row>
    <row r="7" spans="1:44" ht="32.25" thickBot="1" x14ac:dyDescent="0.3">
      <c r="A7" s="2" t="s">
        <v>53</v>
      </c>
      <c r="B7" s="2" t="s">
        <v>54</v>
      </c>
      <c r="C7" s="2" t="s">
        <v>66</v>
      </c>
      <c r="D7" s="2" t="s">
        <v>56</v>
      </c>
      <c r="E7" s="2" t="s">
        <v>57</v>
      </c>
      <c r="F7" s="2" t="s">
        <v>46</v>
      </c>
      <c r="G7" s="2" t="s">
        <v>71</v>
      </c>
      <c r="H7" s="3">
        <v>8</v>
      </c>
      <c r="I7" s="2" t="s">
        <v>59</v>
      </c>
      <c r="J7" s="2" t="s">
        <v>65</v>
      </c>
      <c r="K7" s="2" t="s">
        <v>50</v>
      </c>
      <c r="L7" s="2" t="s">
        <v>53</v>
      </c>
      <c r="M7" s="2" t="s">
        <v>51</v>
      </c>
      <c r="N7" s="3">
        <v>2</v>
      </c>
      <c r="O7" s="3">
        <v>-2</v>
      </c>
      <c r="P7" s="3">
        <v>0</v>
      </c>
      <c r="Q7" s="3">
        <v>32</v>
      </c>
      <c r="R7" s="3">
        <v>0</v>
      </c>
      <c r="S7" s="2"/>
      <c r="T7" s="3">
        <v>0</v>
      </c>
      <c r="U7" s="3">
        <v>1</v>
      </c>
      <c r="V7" s="3">
        <v>1005</v>
      </c>
      <c r="W7" s="3">
        <v>2</v>
      </c>
      <c r="X7" s="2" t="s">
        <v>52</v>
      </c>
      <c r="Y7" s="3">
        <v>1</v>
      </c>
      <c r="Z7" s="3">
        <v>4</v>
      </c>
      <c r="AA7" s="3">
        <v>79</v>
      </c>
      <c r="AB7" s="3">
        <v>3</v>
      </c>
      <c r="AC7" s="3">
        <v>1</v>
      </c>
      <c r="AD7" s="3">
        <v>2</v>
      </c>
      <c r="AE7" s="3">
        <v>3068</v>
      </c>
      <c r="AF7" s="3">
        <v>11864</v>
      </c>
      <c r="AG7" s="3">
        <v>0</v>
      </c>
      <c r="AH7" s="3">
        <v>13</v>
      </c>
      <c r="AI7" s="3">
        <v>3</v>
      </c>
      <c r="AJ7" s="3">
        <v>3</v>
      </c>
      <c r="AK7" s="3">
        <v>80</v>
      </c>
      <c r="AL7" s="3">
        <v>0</v>
      </c>
      <c r="AM7" s="3">
        <v>8</v>
      </c>
      <c r="AN7" s="3">
        <v>2</v>
      </c>
      <c r="AO7" s="3">
        <v>7</v>
      </c>
      <c r="AP7" s="3">
        <v>7</v>
      </c>
      <c r="AQ7" s="3">
        <v>3</v>
      </c>
      <c r="AR7" s="3">
        <v>6</v>
      </c>
    </row>
    <row r="8" spans="1:44" ht="32.25" thickBot="1" x14ac:dyDescent="0.3">
      <c r="A8" s="2" t="s">
        <v>53</v>
      </c>
      <c r="B8" s="2" t="s">
        <v>42</v>
      </c>
      <c r="C8" s="2" t="s">
        <v>72</v>
      </c>
      <c r="D8" s="2" t="s">
        <v>56</v>
      </c>
      <c r="E8" s="2" t="s">
        <v>57</v>
      </c>
      <c r="F8" s="2" t="s">
        <v>69</v>
      </c>
      <c r="G8" s="2" t="s">
        <v>73</v>
      </c>
      <c r="H8" s="3">
        <v>10</v>
      </c>
      <c r="I8" s="2" t="s">
        <v>48</v>
      </c>
      <c r="J8" s="2" t="s">
        <v>65</v>
      </c>
      <c r="K8" s="2" t="s">
        <v>61</v>
      </c>
      <c r="L8" s="2" t="s">
        <v>41</v>
      </c>
      <c r="M8" s="2" t="s">
        <v>51</v>
      </c>
      <c r="N8" s="3">
        <v>3</v>
      </c>
      <c r="O8" s="3">
        <v>-2</v>
      </c>
      <c r="P8" s="3">
        <v>0</v>
      </c>
      <c r="Q8" s="3">
        <v>59</v>
      </c>
      <c r="R8" s="3">
        <v>0</v>
      </c>
      <c r="S8" s="2"/>
      <c r="T8" s="3">
        <v>0</v>
      </c>
      <c r="U8" s="3">
        <v>1</v>
      </c>
      <c r="V8" s="3">
        <v>1324</v>
      </c>
      <c r="W8" s="3">
        <v>3</v>
      </c>
      <c r="X8" s="2" t="s">
        <v>74</v>
      </c>
      <c r="Y8" s="3">
        <v>1</v>
      </c>
      <c r="Z8" s="3">
        <v>3</v>
      </c>
      <c r="AA8" s="3">
        <v>81</v>
      </c>
      <c r="AB8" s="3">
        <v>4</v>
      </c>
      <c r="AC8" s="3">
        <v>1</v>
      </c>
      <c r="AD8" s="3">
        <v>4</v>
      </c>
      <c r="AE8" s="3">
        <v>2670</v>
      </c>
      <c r="AF8" s="3">
        <v>9964</v>
      </c>
      <c r="AG8" s="3">
        <v>4</v>
      </c>
      <c r="AH8" s="3">
        <v>20</v>
      </c>
      <c r="AI8" s="3">
        <v>4</v>
      </c>
      <c r="AJ8" s="3">
        <v>1</v>
      </c>
      <c r="AK8" s="3">
        <v>80</v>
      </c>
      <c r="AL8" s="3">
        <v>3</v>
      </c>
      <c r="AM8" s="3">
        <v>12</v>
      </c>
      <c r="AN8" s="3">
        <v>2</v>
      </c>
      <c r="AO8" s="3">
        <v>1</v>
      </c>
      <c r="AP8" s="3">
        <v>0</v>
      </c>
      <c r="AQ8" s="3">
        <v>0</v>
      </c>
      <c r="AR8" s="3">
        <v>0</v>
      </c>
    </row>
    <row r="9" spans="1:44" ht="32.25" thickBot="1" x14ac:dyDescent="0.3">
      <c r="A9" s="2" t="s">
        <v>53</v>
      </c>
      <c r="B9" s="2" t="s">
        <v>42</v>
      </c>
      <c r="C9" s="2" t="s">
        <v>66</v>
      </c>
      <c r="D9" s="2" t="s">
        <v>56</v>
      </c>
      <c r="E9" s="2" t="s">
        <v>57</v>
      </c>
      <c r="F9" s="2" t="s">
        <v>46</v>
      </c>
      <c r="G9" s="2" t="s">
        <v>75</v>
      </c>
      <c r="H9" s="3">
        <v>11</v>
      </c>
      <c r="I9" s="2" t="s">
        <v>59</v>
      </c>
      <c r="J9" s="2" t="s">
        <v>65</v>
      </c>
      <c r="K9" s="2" t="s">
        <v>76</v>
      </c>
      <c r="L9" s="2" t="s">
        <v>53</v>
      </c>
      <c r="M9" s="2" t="s">
        <v>51</v>
      </c>
      <c r="N9" s="3">
        <v>2</v>
      </c>
      <c r="O9" s="3">
        <v>-2</v>
      </c>
      <c r="P9" s="3">
        <v>0</v>
      </c>
      <c r="Q9" s="3">
        <v>30</v>
      </c>
      <c r="R9" s="3">
        <v>0</v>
      </c>
      <c r="S9" s="2"/>
      <c r="T9" s="3">
        <v>0</v>
      </c>
      <c r="U9" s="3">
        <v>1</v>
      </c>
      <c r="V9" s="3">
        <v>1358</v>
      </c>
      <c r="W9" s="3">
        <v>24</v>
      </c>
      <c r="X9" s="2" t="s">
        <v>62</v>
      </c>
      <c r="Y9" s="3">
        <v>1</v>
      </c>
      <c r="Z9" s="3">
        <v>4</v>
      </c>
      <c r="AA9" s="3">
        <v>67</v>
      </c>
      <c r="AB9" s="3">
        <v>3</v>
      </c>
      <c r="AC9" s="3">
        <v>1</v>
      </c>
      <c r="AD9" s="3">
        <v>2</v>
      </c>
      <c r="AE9" s="3">
        <v>2693</v>
      </c>
      <c r="AF9" s="3">
        <v>13335</v>
      </c>
      <c r="AG9" s="3">
        <v>1</v>
      </c>
      <c r="AH9" s="3">
        <v>22</v>
      </c>
      <c r="AI9" s="3">
        <v>4</v>
      </c>
      <c r="AJ9" s="3">
        <v>2</v>
      </c>
      <c r="AK9" s="3">
        <v>80</v>
      </c>
      <c r="AL9" s="3">
        <v>1</v>
      </c>
      <c r="AM9" s="3">
        <v>1</v>
      </c>
      <c r="AN9" s="3">
        <v>3</v>
      </c>
      <c r="AO9" s="3">
        <v>1</v>
      </c>
      <c r="AP9" s="3">
        <v>0</v>
      </c>
      <c r="AQ9" s="3">
        <v>0</v>
      </c>
      <c r="AR9" s="3">
        <v>0</v>
      </c>
    </row>
    <row r="10" spans="1:44" ht="32.25" thickBot="1" x14ac:dyDescent="0.3">
      <c r="A10" s="2" t="s">
        <v>53</v>
      </c>
      <c r="B10" s="2" t="s">
        <v>54</v>
      </c>
      <c r="C10" s="2" t="s">
        <v>43</v>
      </c>
      <c r="D10" s="2" t="s">
        <v>56</v>
      </c>
      <c r="E10" s="2" t="s">
        <v>57</v>
      </c>
      <c r="F10" s="2" t="s">
        <v>46</v>
      </c>
      <c r="G10" s="2" t="s">
        <v>77</v>
      </c>
      <c r="H10" s="3">
        <v>12</v>
      </c>
      <c r="I10" s="2" t="s">
        <v>59</v>
      </c>
      <c r="J10" s="2" t="s">
        <v>78</v>
      </c>
      <c r="K10" s="2" t="s">
        <v>50</v>
      </c>
      <c r="L10" s="2" t="s">
        <v>53</v>
      </c>
      <c r="M10" s="2" t="s">
        <v>51</v>
      </c>
      <c r="N10" s="3">
        <v>2</v>
      </c>
      <c r="O10" s="3">
        <v>-2</v>
      </c>
      <c r="P10" s="3">
        <v>0</v>
      </c>
      <c r="Q10" s="3">
        <v>38</v>
      </c>
      <c r="R10" s="3">
        <v>0</v>
      </c>
      <c r="S10" s="2"/>
      <c r="T10" s="3">
        <v>0</v>
      </c>
      <c r="U10" s="3">
        <v>1</v>
      </c>
      <c r="V10" s="3">
        <v>216</v>
      </c>
      <c r="W10" s="3">
        <v>23</v>
      </c>
      <c r="X10" s="2" t="s">
        <v>74</v>
      </c>
      <c r="Y10" s="3">
        <v>1</v>
      </c>
      <c r="Z10" s="3">
        <v>4</v>
      </c>
      <c r="AA10" s="3">
        <v>44</v>
      </c>
      <c r="AB10" s="3">
        <v>2</v>
      </c>
      <c r="AC10" s="3">
        <v>3</v>
      </c>
      <c r="AD10" s="3">
        <v>2</v>
      </c>
      <c r="AE10" s="3">
        <v>9526</v>
      </c>
      <c r="AF10" s="3">
        <v>8787</v>
      </c>
      <c r="AG10" s="3">
        <v>0</v>
      </c>
      <c r="AH10" s="3">
        <v>21</v>
      </c>
      <c r="AI10" s="3">
        <v>4</v>
      </c>
      <c r="AJ10" s="3">
        <v>2</v>
      </c>
      <c r="AK10" s="3">
        <v>80</v>
      </c>
      <c r="AL10" s="3">
        <v>0</v>
      </c>
      <c r="AM10" s="3">
        <v>10</v>
      </c>
      <c r="AN10" s="3">
        <v>3</v>
      </c>
      <c r="AO10" s="3">
        <v>9</v>
      </c>
      <c r="AP10" s="3">
        <v>7</v>
      </c>
      <c r="AQ10" s="3">
        <v>1</v>
      </c>
      <c r="AR10" s="3">
        <v>8</v>
      </c>
    </row>
    <row r="11" spans="1:44" ht="32.25" thickBot="1" x14ac:dyDescent="0.3">
      <c r="A11" s="2" t="s">
        <v>53</v>
      </c>
      <c r="B11" s="2" t="s">
        <v>42</v>
      </c>
      <c r="C11" s="2" t="s">
        <v>43</v>
      </c>
      <c r="D11" s="2" t="s">
        <v>56</v>
      </c>
      <c r="E11" s="2" t="s">
        <v>57</v>
      </c>
      <c r="F11" s="2" t="s">
        <v>69</v>
      </c>
      <c r="G11" s="2" t="s">
        <v>79</v>
      </c>
      <c r="H11" s="3">
        <v>13</v>
      </c>
      <c r="I11" s="2" t="s">
        <v>59</v>
      </c>
      <c r="J11" s="2" t="s">
        <v>80</v>
      </c>
      <c r="K11" s="2" t="s">
        <v>61</v>
      </c>
      <c r="L11" s="2" t="s">
        <v>53</v>
      </c>
      <c r="M11" s="2" t="s">
        <v>51</v>
      </c>
      <c r="N11" s="3">
        <v>3</v>
      </c>
      <c r="O11" s="3">
        <v>-2</v>
      </c>
      <c r="P11" s="3">
        <v>0</v>
      </c>
      <c r="Q11" s="3">
        <v>36</v>
      </c>
      <c r="R11" s="3">
        <v>0</v>
      </c>
      <c r="S11" s="2"/>
      <c r="T11" s="3">
        <v>0</v>
      </c>
      <c r="U11" s="3">
        <v>1</v>
      </c>
      <c r="V11" s="3">
        <v>1299</v>
      </c>
      <c r="W11" s="3">
        <v>27</v>
      </c>
      <c r="X11" s="2" t="s">
        <v>74</v>
      </c>
      <c r="Y11" s="3">
        <v>1</v>
      </c>
      <c r="Z11" s="3">
        <v>3</v>
      </c>
      <c r="AA11" s="3">
        <v>94</v>
      </c>
      <c r="AB11" s="3">
        <v>3</v>
      </c>
      <c r="AC11" s="3">
        <v>2</v>
      </c>
      <c r="AD11" s="3">
        <v>3</v>
      </c>
      <c r="AE11" s="3">
        <v>5237</v>
      </c>
      <c r="AF11" s="3">
        <v>16577</v>
      </c>
      <c r="AG11" s="3">
        <v>6</v>
      </c>
      <c r="AH11" s="3">
        <v>13</v>
      </c>
      <c r="AI11" s="3">
        <v>3</v>
      </c>
      <c r="AJ11" s="3">
        <v>2</v>
      </c>
      <c r="AK11" s="3">
        <v>80</v>
      </c>
      <c r="AL11" s="3">
        <v>2</v>
      </c>
      <c r="AM11" s="3">
        <v>17</v>
      </c>
      <c r="AN11" s="3">
        <v>2</v>
      </c>
      <c r="AO11" s="3">
        <v>7</v>
      </c>
      <c r="AP11" s="3">
        <v>7</v>
      </c>
      <c r="AQ11" s="3">
        <v>7</v>
      </c>
      <c r="AR11" s="3">
        <v>7</v>
      </c>
    </row>
    <row r="12" spans="1:44" ht="32.25" thickBot="1" x14ac:dyDescent="0.3">
      <c r="A12" s="2" t="s">
        <v>53</v>
      </c>
      <c r="B12" s="2" t="s">
        <v>42</v>
      </c>
      <c r="C12" s="2" t="s">
        <v>43</v>
      </c>
      <c r="D12" s="2" t="s">
        <v>56</v>
      </c>
      <c r="E12" s="2" t="s">
        <v>57</v>
      </c>
      <c r="F12" s="2" t="s">
        <v>69</v>
      </c>
      <c r="G12" s="2" t="s">
        <v>81</v>
      </c>
      <c r="H12" s="3">
        <v>14</v>
      </c>
      <c r="I12" s="2" t="s">
        <v>59</v>
      </c>
      <c r="J12" s="2" t="s">
        <v>65</v>
      </c>
      <c r="K12" s="2" t="s">
        <v>61</v>
      </c>
      <c r="L12" s="2" t="s">
        <v>53</v>
      </c>
      <c r="M12" s="2" t="s">
        <v>51</v>
      </c>
      <c r="N12" s="3">
        <v>5</v>
      </c>
      <c r="O12" s="3">
        <v>-2</v>
      </c>
      <c r="P12" s="3">
        <v>0</v>
      </c>
      <c r="Q12" s="3">
        <v>35</v>
      </c>
      <c r="R12" s="3">
        <v>0</v>
      </c>
      <c r="S12" s="2"/>
      <c r="T12" s="3">
        <v>0</v>
      </c>
      <c r="U12" s="3">
        <v>1</v>
      </c>
      <c r="V12" s="3">
        <v>809</v>
      </c>
      <c r="W12" s="3">
        <v>16</v>
      </c>
      <c r="X12" s="2" t="s">
        <v>74</v>
      </c>
      <c r="Y12" s="3">
        <v>1</v>
      </c>
      <c r="Z12" s="3">
        <v>1</v>
      </c>
      <c r="AA12" s="3">
        <v>84</v>
      </c>
      <c r="AB12" s="3">
        <v>4</v>
      </c>
      <c r="AC12" s="3">
        <v>1</v>
      </c>
      <c r="AD12" s="3">
        <v>2</v>
      </c>
      <c r="AE12" s="3">
        <v>2426</v>
      </c>
      <c r="AF12" s="3">
        <v>16479</v>
      </c>
      <c r="AG12" s="3">
        <v>0</v>
      </c>
      <c r="AH12" s="3">
        <v>13</v>
      </c>
      <c r="AI12" s="3">
        <v>3</v>
      </c>
      <c r="AJ12" s="3">
        <v>3</v>
      </c>
      <c r="AK12" s="3">
        <v>80</v>
      </c>
      <c r="AL12" s="3">
        <v>1</v>
      </c>
      <c r="AM12" s="3">
        <v>6</v>
      </c>
      <c r="AN12" s="3">
        <v>3</v>
      </c>
      <c r="AO12" s="3">
        <v>5</v>
      </c>
      <c r="AP12" s="3">
        <v>4</v>
      </c>
      <c r="AQ12" s="3">
        <v>0</v>
      </c>
      <c r="AR12" s="3">
        <v>3</v>
      </c>
    </row>
    <row r="13" spans="1:44" ht="32.25" thickBot="1" x14ac:dyDescent="0.3">
      <c r="A13" s="2" t="s">
        <v>53</v>
      </c>
      <c r="B13" s="2" t="s">
        <v>42</v>
      </c>
      <c r="C13" s="2" t="s">
        <v>66</v>
      </c>
      <c r="D13" s="2" t="s">
        <v>56</v>
      </c>
      <c r="E13" s="2" t="s">
        <v>57</v>
      </c>
      <c r="F13" s="2" t="s">
        <v>46</v>
      </c>
      <c r="G13" s="2" t="s">
        <v>82</v>
      </c>
      <c r="H13" s="3">
        <v>15</v>
      </c>
      <c r="I13" s="2" t="s">
        <v>48</v>
      </c>
      <c r="J13" s="2" t="s">
        <v>65</v>
      </c>
      <c r="K13" s="2" t="s">
        <v>50</v>
      </c>
      <c r="L13" s="2" t="s">
        <v>41</v>
      </c>
      <c r="M13" s="2" t="s">
        <v>51</v>
      </c>
      <c r="N13" s="3">
        <v>3</v>
      </c>
      <c r="O13" s="3">
        <v>-2</v>
      </c>
      <c r="P13" s="3">
        <v>0</v>
      </c>
      <c r="Q13" s="3">
        <v>29</v>
      </c>
      <c r="R13" s="3">
        <v>0</v>
      </c>
      <c r="S13" s="2"/>
      <c r="T13" s="3">
        <v>0</v>
      </c>
      <c r="U13" s="3">
        <v>1</v>
      </c>
      <c r="V13" s="3">
        <v>153</v>
      </c>
      <c r="W13" s="3">
        <v>15</v>
      </c>
      <c r="X13" s="2" t="s">
        <v>52</v>
      </c>
      <c r="Y13" s="3">
        <v>1</v>
      </c>
      <c r="Z13" s="3">
        <v>4</v>
      </c>
      <c r="AA13" s="3">
        <v>49</v>
      </c>
      <c r="AB13" s="3">
        <v>2</v>
      </c>
      <c r="AC13" s="3">
        <v>2</v>
      </c>
      <c r="AD13" s="3">
        <v>2</v>
      </c>
      <c r="AE13" s="3">
        <v>4193</v>
      </c>
      <c r="AF13" s="3">
        <v>12682</v>
      </c>
      <c r="AG13" s="3">
        <v>0</v>
      </c>
      <c r="AH13" s="3">
        <v>12</v>
      </c>
      <c r="AI13" s="3">
        <v>3</v>
      </c>
      <c r="AJ13" s="3">
        <v>4</v>
      </c>
      <c r="AK13" s="3">
        <v>80</v>
      </c>
      <c r="AL13" s="3">
        <v>0</v>
      </c>
      <c r="AM13" s="3">
        <v>10</v>
      </c>
      <c r="AN13" s="3">
        <v>3</v>
      </c>
      <c r="AO13" s="3">
        <v>9</v>
      </c>
      <c r="AP13" s="3">
        <v>5</v>
      </c>
      <c r="AQ13" s="3">
        <v>0</v>
      </c>
      <c r="AR13" s="3">
        <v>8</v>
      </c>
    </row>
    <row r="14" spans="1:44" ht="32.25" thickBot="1" x14ac:dyDescent="0.3">
      <c r="A14" s="2" t="s">
        <v>53</v>
      </c>
      <c r="B14" s="2" t="s">
        <v>42</v>
      </c>
      <c r="C14" s="2" t="s">
        <v>66</v>
      </c>
      <c r="D14" s="2" t="s">
        <v>56</v>
      </c>
      <c r="E14" s="2" t="s">
        <v>57</v>
      </c>
      <c r="F14" s="2" t="s">
        <v>46</v>
      </c>
      <c r="G14" s="2" t="s">
        <v>83</v>
      </c>
      <c r="H14" s="3">
        <v>16</v>
      </c>
      <c r="I14" s="2" t="s">
        <v>59</v>
      </c>
      <c r="J14" s="2" t="s">
        <v>60</v>
      </c>
      <c r="K14" s="2" t="s">
        <v>76</v>
      </c>
      <c r="L14" s="2" t="s">
        <v>53</v>
      </c>
      <c r="M14" s="2" t="s">
        <v>51</v>
      </c>
      <c r="N14" s="3">
        <v>1</v>
      </c>
      <c r="O14" s="3">
        <v>-2</v>
      </c>
      <c r="P14" s="3">
        <v>0</v>
      </c>
      <c r="Q14" s="3">
        <v>31</v>
      </c>
      <c r="R14" s="3">
        <v>0</v>
      </c>
      <c r="S14" s="2"/>
      <c r="T14" s="3">
        <v>0</v>
      </c>
      <c r="U14" s="3">
        <v>1</v>
      </c>
      <c r="V14" s="3">
        <v>670</v>
      </c>
      <c r="W14" s="3">
        <v>26</v>
      </c>
      <c r="X14" s="2" t="s">
        <v>62</v>
      </c>
      <c r="Y14" s="3">
        <v>1</v>
      </c>
      <c r="Z14" s="3">
        <v>1</v>
      </c>
      <c r="AA14" s="3">
        <v>31</v>
      </c>
      <c r="AB14" s="3">
        <v>3</v>
      </c>
      <c r="AC14" s="3">
        <v>1</v>
      </c>
      <c r="AD14" s="3">
        <v>2</v>
      </c>
      <c r="AE14" s="3">
        <v>2911</v>
      </c>
      <c r="AF14" s="3">
        <v>15170</v>
      </c>
      <c r="AG14" s="3">
        <v>1</v>
      </c>
      <c r="AH14" s="3">
        <v>17</v>
      </c>
      <c r="AI14" s="3">
        <v>3</v>
      </c>
      <c r="AJ14" s="3">
        <v>4</v>
      </c>
      <c r="AK14" s="3">
        <v>80</v>
      </c>
      <c r="AL14" s="3">
        <v>1</v>
      </c>
      <c r="AM14" s="3">
        <v>5</v>
      </c>
      <c r="AN14" s="3">
        <v>2</v>
      </c>
      <c r="AO14" s="3">
        <v>5</v>
      </c>
      <c r="AP14" s="3">
        <v>2</v>
      </c>
      <c r="AQ14" s="3">
        <v>4</v>
      </c>
      <c r="AR14" s="3">
        <v>3</v>
      </c>
    </row>
    <row r="15" spans="1:44" ht="32.25" thickBot="1" x14ac:dyDescent="0.3">
      <c r="A15" s="2" t="s">
        <v>53</v>
      </c>
      <c r="B15" s="2" t="s">
        <v>42</v>
      </c>
      <c r="C15" s="2" t="s">
        <v>66</v>
      </c>
      <c r="D15" s="2" t="s">
        <v>56</v>
      </c>
      <c r="E15" s="2" t="s">
        <v>57</v>
      </c>
      <c r="F15" s="2" t="s">
        <v>69</v>
      </c>
      <c r="G15" s="2" t="s">
        <v>84</v>
      </c>
      <c r="H15" s="3">
        <v>18</v>
      </c>
      <c r="I15" s="2" t="s">
        <v>59</v>
      </c>
      <c r="J15" s="2" t="s">
        <v>65</v>
      </c>
      <c r="K15" s="2" t="s">
        <v>76</v>
      </c>
      <c r="L15" s="2" t="s">
        <v>53</v>
      </c>
      <c r="M15" s="2" t="s">
        <v>51</v>
      </c>
      <c r="N15" s="3">
        <v>2</v>
      </c>
      <c r="O15" s="3">
        <v>-2</v>
      </c>
      <c r="P15" s="3">
        <v>0</v>
      </c>
      <c r="Q15" s="3">
        <v>34</v>
      </c>
      <c r="R15" s="3">
        <v>0</v>
      </c>
      <c r="S15" s="2"/>
      <c r="T15" s="3">
        <v>0</v>
      </c>
      <c r="U15" s="3">
        <v>1</v>
      </c>
      <c r="V15" s="3">
        <v>1346</v>
      </c>
      <c r="W15" s="3">
        <v>19</v>
      </c>
      <c r="X15" s="2" t="s">
        <v>52</v>
      </c>
      <c r="Y15" s="3">
        <v>1</v>
      </c>
      <c r="Z15" s="3">
        <v>2</v>
      </c>
      <c r="AA15" s="3">
        <v>93</v>
      </c>
      <c r="AB15" s="3">
        <v>3</v>
      </c>
      <c r="AC15" s="3">
        <v>1</v>
      </c>
      <c r="AD15" s="3">
        <v>4</v>
      </c>
      <c r="AE15" s="3">
        <v>2661</v>
      </c>
      <c r="AF15" s="3">
        <v>8758</v>
      </c>
      <c r="AG15" s="3">
        <v>0</v>
      </c>
      <c r="AH15" s="3">
        <v>11</v>
      </c>
      <c r="AI15" s="3">
        <v>3</v>
      </c>
      <c r="AJ15" s="3">
        <v>3</v>
      </c>
      <c r="AK15" s="3">
        <v>80</v>
      </c>
      <c r="AL15" s="3">
        <v>1</v>
      </c>
      <c r="AM15" s="3">
        <v>3</v>
      </c>
      <c r="AN15" s="3">
        <v>3</v>
      </c>
      <c r="AO15" s="3">
        <v>2</v>
      </c>
      <c r="AP15" s="3">
        <v>2</v>
      </c>
      <c r="AQ15" s="3">
        <v>1</v>
      </c>
      <c r="AR15" s="3">
        <v>2</v>
      </c>
    </row>
    <row r="16" spans="1:44" ht="32.25" thickBot="1" x14ac:dyDescent="0.3">
      <c r="A16" s="2" t="s">
        <v>41</v>
      </c>
      <c r="B16" s="2" t="s">
        <v>42</v>
      </c>
      <c r="C16" s="2" t="s">
        <v>66</v>
      </c>
      <c r="D16" s="2" t="s">
        <v>44</v>
      </c>
      <c r="E16" s="2" t="s">
        <v>57</v>
      </c>
      <c r="F16" s="2" t="s">
        <v>46</v>
      </c>
      <c r="G16" s="2" t="s">
        <v>85</v>
      </c>
      <c r="H16" s="3">
        <v>19</v>
      </c>
      <c r="I16" s="2" t="s">
        <v>59</v>
      </c>
      <c r="J16" s="2" t="s">
        <v>65</v>
      </c>
      <c r="K16" s="2" t="s">
        <v>50</v>
      </c>
      <c r="L16" s="2" t="s">
        <v>41</v>
      </c>
      <c r="M16" s="2" t="s">
        <v>51</v>
      </c>
      <c r="N16" s="3">
        <v>4</v>
      </c>
      <c r="O16" s="3">
        <v>-2</v>
      </c>
      <c r="P16" s="3">
        <v>0</v>
      </c>
      <c r="Q16" s="3">
        <v>28</v>
      </c>
      <c r="R16" s="3">
        <v>1</v>
      </c>
      <c r="S16" s="3">
        <v>1</v>
      </c>
      <c r="T16" s="3">
        <v>1</v>
      </c>
      <c r="U16" s="3">
        <v>0</v>
      </c>
      <c r="V16" s="3">
        <v>103</v>
      </c>
      <c r="W16" s="3">
        <v>24</v>
      </c>
      <c r="X16" s="2" t="s">
        <v>74</v>
      </c>
      <c r="Y16" s="3">
        <v>1</v>
      </c>
      <c r="Z16" s="3">
        <v>3</v>
      </c>
      <c r="AA16" s="3">
        <v>50</v>
      </c>
      <c r="AB16" s="3">
        <v>2</v>
      </c>
      <c r="AC16" s="3">
        <v>1</v>
      </c>
      <c r="AD16" s="3">
        <v>2</v>
      </c>
      <c r="AE16" s="3">
        <v>2028</v>
      </c>
      <c r="AF16" s="3">
        <v>12947</v>
      </c>
      <c r="AG16" s="3">
        <v>5</v>
      </c>
      <c r="AH16" s="3">
        <v>14</v>
      </c>
      <c r="AI16" s="3">
        <v>3</v>
      </c>
      <c r="AJ16" s="3">
        <v>2</v>
      </c>
      <c r="AK16" s="3">
        <v>80</v>
      </c>
      <c r="AL16" s="3">
        <v>0</v>
      </c>
      <c r="AM16" s="3">
        <v>6</v>
      </c>
      <c r="AN16" s="3">
        <v>3</v>
      </c>
      <c r="AO16" s="3">
        <v>4</v>
      </c>
      <c r="AP16" s="3">
        <v>2</v>
      </c>
      <c r="AQ16" s="3">
        <v>0</v>
      </c>
      <c r="AR16" s="3">
        <v>3</v>
      </c>
    </row>
    <row r="17" spans="1:44" ht="32.25" thickBot="1" x14ac:dyDescent="0.3">
      <c r="A17" s="2" t="s">
        <v>53</v>
      </c>
      <c r="B17" s="2" t="s">
        <v>42</v>
      </c>
      <c r="C17" s="2" t="s">
        <v>66</v>
      </c>
      <c r="D17" s="2" t="s">
        <v>56</v>
      </c>
      <c r="E17" s="2" t="s">
        <v>57</v>
      </c>
      <c r="F17" s="2" t="s">
        <v>46</v>
      </c>
      <c r="G17" s="2" t="s">
        <v>86</v>
      </c>
      <c r="H17" s="3">
        <v>20</v>
      </c>
      <c r="I17" s="2" t="s">
        <v>48</v>
      </c>
      <c r="J17" s="2" t="s">
        <v>78</v>
      </c>
      <c r="K17" s="2" t="s">
        <v>76</v>
      </c>
      <c r="L17" s="2" t="s">
        <v>53</v>
      </c>
      <c r="M17" s="2" t="s">
        <v>51</v>
      </c>
      <c r="N17" s="3">
        <v>1</v>
      </c>
      <c r="O17" s="3">
        <v>-2</v>
      </c>
      <c r="P17" s="3">
        <v>0</v>
      </c>
      <c r="Q17" s="3">
        <v>29</v>
      </c>
      <c r="R17" s="3">
        <v>0</v>
      </c>
      <c r="S17" s="2"/>
      <c r="T17" s="3">
        <v>0</v>
      </c>
      <c r="U17" s="3">
        <v>1</v>
      </c>
      <c r="V17" s="3">
        <v>1389</v>
      </c>
      <c r="W17" s="3">
        <v>21</v>
      </c>
      <c r="X17" s="2" t="s">
        <v>68</v>
      </c>
      <c r="Y17" s="3">
        <v>1</v>
      </c>
      <c r="Z17" s="3">
        <v>2</v>
      </c>
      <c r="AA17" s="3">
        <v>51</v>
      </c>
      <c r="AB17" s="3">
        <v>4</v>
      </c>
      <c r="AC17" s="3">
        <v>3</v>
      </c>
      <c r="AD17" s="3">
        <v>2</v>
      </c>
      <c r="AE17" s="3">
        <v>9980</v>
      </c>
      <c r="AF17" s="3">
        <v>10195</v>
      </c>
      <c r="AG17" s="3">
        <v>1</v>
      </c>
      <c r="AH17" s="3">
        <v>11</v>
      </c>
      <c r="AI17" s="3">
        <v>3</v>
      </c>
      <c r="AJ17" s="3">
        <v>3</v>
      </c>
      <c r="AK17" s="3">
        <v>80</v>
      </c>
      <c r="AL17" s="3">
        <v>1</v>
      </c>
      <c r="AM17" s="3">
        <v>10</v>
      </c>
      <c r="AN17" s="3">
        <v>3</v>
      </c>
      <c r="AO17" s="3">
        <v>10</v>
      </c>
      <c r="AP17" s="3">
        <v>9</v>
      </c>
      <c r="AQ17" s="3">
        <v>8</v>
      </c>
      <c r="AR17" s="3">
        <v>8</v>
      </c>
    </row>
    <row r="18" spans="1:44" ht="32.25" thickBot="1" x14ac:dyDescent="0.3">
      <c r="A18" s="2" t="s">
        <v>53</v>
      </c>
      <c r="B18" s="2" t="s">
        <v>42</v>
      </c>
      <c r="C18" s="2" t="s">
        <v>66</v>
      </c>
      <c r="D18" s="2" t="s">
        <v>56</v>
      </c>
      <c r="E18" s="2" t="s">
        <v>57</v>
      </c>
      <c r="F18" s="2" t="s">
        <v>46</v>
      </c>
      <c r="G18" s="2" t="s">
        <v>87</v>
      </c>
      <c r="H18" s="3">
        <v>21</v>
      </c>
      <c r="I18" s="2" t="s">
        <v>59</v>
      </c>
      <c r="J18" s="2" t="s">
        <v>60</v>
      </c>
      <c r="K18" s="2" t="s">
        <v>76</v>
      </c>
      <c r="L18" s="2" t="s">
        <v>41</v>
      </c>
      <c r="M18" s="2" t="s">
        <v>51</v>
      </c>
      <c r="N18" s="3">
        <v>5</v>
      </c>
      <c r="O18" s="3">
        <v>-2</v>
      </c>
      <c r="P18" s="3">
        <v>0</v>
      </c>
      <c r="Q18" s="3">
        <v>32</v>
      </c>
      <c r="R18" s="3">
        <v>0</v>
      </c>
      <c r="S18" s="2"/>
      <c r="T18" s="3">
        <v>0</v>
      </c>
      <c r="U18" s="3">
        <v>1</v>
      </c>
      <c r="V18" s="3">
        <v>334</v>
      </c>
      <c r="W18" s="3">
        <v>5</v>
      </c>
      <c r="X18" s="2" t="s">
        <v>52</v>
      </c>
      <c r="Y18" s="3">
        <v>1</v>
      </c>
      <c r="Z18" s="3">
        <v>1</v>
      </c>
      <c r="AA18" s="3">
        <v>80</v>
      </c>
      <c r="AB18" s="3">
        <v>4</v>
      </c>
      <c r="AC18" s="3">
        <v>1</v>
      </c>
      <c r="AD18" s="3">
        <v>2</v>
      </c>
      <c r="AE18" s="3">
        <v>3298</v>
      </c>
      <c r="AF18" s="3">
        <v>15053</v>
      </c>
      <c r="AG18" s="3">
        <v>0</v>
      </c>
      <c r="AH18" s="3">
        <v>12</v>
      </c>
      <c r="AI18" s="3">
        <v>3</v>
      </c>
      <c r="AJ18" s="3">
        <v>4</v>
      </c>
      <c r="AK18" s="3">
        <v>80</v>
      </c>
      <c r="AL18" s="3">
        <v>2</v>
      </c>
      <c r="AM18" s="3">
        <v>7</v>
      </c>
      <c r="AN18" s="3">
        <v>2</v>
      </c>
      <c r="AO18" s="3">
        <v>6</v>
      </c>
      <c r="AP18" s="3">
        <v>2</v>
      </c>
      <c r="AQ18" s="3">
        <v>0</v>
      </c>
      <c r="AR18" s="3">
        <v>5</v>
      </c>
    </row>
    <row r="19" spans="1:44" ht="32.25" thickBot="1" x14ac:dyDescent="0.3">
      <c r="A19" s="2" t="s">
        <v>53</v>
      </c>
      <c r="B19" s="2" t="s">
        <v>88</v>
      </c>
      <c r="C19" s="2" t="s">
        <v>89</v>
      </c>
      <c r="D19" s="2" t="s">
        <v>56</v>
      </c>
      <c r="E19" s="2" t="s">
        <v>57</v>
      </c>
      <c r="F19" s="2" t="s">
        <v>69</v>
      </c>
      <c r="G19" s="2" t="s">
        <v>90</v>
      </c>
      <c r="H19" s="3">
        <v>22</v>
      </c>
      <c r="I19" s="2" t="s">
        <v>59</v>
      </c>
      <c r="J19" s="2" t="s">
        <v>65</v>
      </c>
      <c r="K19" s="2" t="s">
        <v>76</v>
      </c>
      <c r="L19" s="2" t="s">
        <v>41</v>
      </c>
      <c r="M19" s="2" t="s">
        <v>51</v>
      </c>
      <c r="N19" s="3">
        <v>2</v>
      </c>
      <c r="O19" s="3">
        <v>-2</v>
      </c>
      <c r="P19" s="3">
        <v>0</v>
      </c>
      <c r="Q19" s="3">
        <v>22</v>
      </c>
      <c r="R19" s="3">
        <v>0</v>
      </c>
      <c r="S19" s="2"/>
      <c r="T19" s="3">
        <v>0</v>
      </c>
      <c r="U19" s="3">
        <v>1</v>
      </c>
      <c r="V19" s="3">
        <v>1123</v>
      </c>
      <c r="W19" s="3">
        <v>16</v>
      </c>
      <c r="X19" s="2" t="s">
        <v>52</v>
      </c>
      <c r="Y19" s="3">
        <v>1</v>
      </c>
      <c r="Z19" s="3">
        <v>4</v>
      </c>
      <c r="AA19" s="3">
        <v>96</v>
      </c>
      <c r="AB19" s="3">
        <v>4</v>
      </c>
      <c r="AC19" s="3">
        <v>1</v>
      </c>
      <c r="AD19" s="3">
        <v>4</v>
      </c>
      <c r="AE19" s="3">
        <v>2935</v>
      </c>
      <c r="AF19" s="3">
        <v>7324</v>
      </c>
      <c r="AG19" s="3">
        <v>1</v>
      </c>
      <c r="AH19" s="3">
        <v>13</v>
      </c>
      <c r="AI19" s="3">
        <v>3</v>
      </c>
      <c r="AJ19" s="3">
        <v>2</v>
      </c>
      <c r="AK19" s="3">
        <v>80</v>
      </c>
      <c r="AL19" s="3">
        <v>2</v>
      </c>
      <c r="AM19" s="3">
        <v>1</v>
      </c>
      <c r="AN19" s="3">
        <v>2</v>
      </c>
      <c r="AO19" s="3">
        <v>1</v>
      </c>
      <c r="AP19" s="3">
        <v>0</v>
      </c>
      <c r="AQ19" s="3">
        <v>0</v>
      </c>
      <c r="AR19" s="3">
        <v>0</v>
      </c>
    </row>
    <row r="20" spans="1:44" ht="32.25" thickBot="1" x14ac:dyDescent="0.3">
      <c r="A20" s="2" t="s">
        <v>53</v>
      </c>
      <c r="B20" s="2" t="s">
        <v>42</v>
      </c>
      <c r="C20" s="2" t="s">
        <v>55</v>
      </c>
      <c r="D20" s="2" t="s">
        <v>56</v>
      </c>
      <c r="E20" s="2" t="s">
        <v>45</v>
      </c>
      <c r="F20" s="2" t="s">
        <v>46</v>
      </c>
      <c r="G20" s="2" t="s">
        <v>91</v>
      </c>
      <c r="H20" s="3">
        <v>23</v>
      </c>
      <c r="I20" s="2" t="s">
        <v>48</v>
      </c>
      <c r="J20" s="2" t="s">
        <v>92</v>
      </c>
      <c r="K20" s="2" t="s">
        <v>61</v>
      </c>
      <c r="L20" s="2" t="s">
        <v>53</v>
      </c>
      <c r="M20" s="2" t="s">
        <v>51</v>
      </c>
      <c r="N20" s="3">
        <v>3</v>
      </c>
      <c r="O20" s="3">
        <v>-2</v>
      </c>
      <c r="P20" s="3">
        <v>0</v>
      </c>
      <c r="Q20" s="3">
        <v>53</v>
      </c>
      <c r="R20" s="3">
        <v>0</v>
      </c>
      <c r="S20" s="2"/>
      <c r="T20" s="3">
        <v>0</v>
      </c>
      <c r="U20" s="3">
        <v>1</v>
      </c>
      <c r="V20" s="3">
        <v>1219</v>
      </c>
      <c r="W20" s="3">
        <v>2</v>
      </c>
      <c r="X20" s="2" t="s">
        <v>68</v>
      </c>
      <c r="Y20" s="3">
        <v>1</v>
      </c>
      <c r="Z20" s="3">
        <v>1</v>
      </c>
      <c r="AA20" s="3">
        <v>78</v>
      </c>
      <c r="AB20" s="3">
        <v>2</v>
      </c>
      <c r="AC20" s="3">
        <v>4</v>
      </c>
      <c r="AD20" s="3">
        <v>2</v>
      </c>
      <c r="AE20" s="3">
        <v>15427</v>
      </c>
      <c r="AF20" s="3">
        <v>22021</v>
      </c>
      <c r="AG20" s="3">
        <v>2</v>
      </c>
      <c r="AH20" s="3">
        <v>16</v>
      </c>
      <c r="AI20" s="3">
        <v>3</v>
      </c>
      <c r="AJ20" s="3">
        <v>3</v>
      </c>
      <c r="AK20" s="3">
        <v>80</v>
      </c>
      <c r="AL20" s="3">
        <v>0</v>
      </c>
      <c r="AM20" s="3">
        <v>31</v>
      </c>
      <c r="AN20" s="3">
        <v>3</v>
      </c>
      <c r="AO20" s="3">
        <v>25</v>
      </c>
      <c r="AP20" s="3">
        <v>8</v>
      </c>
      <c r="AQ20" s="3">
        <v>3</v>
      </c>
      <c r="AR20" s="3">
        <v>7</v>
      </c>
    </row>
    <row r="21" spans="1:44" ht="32.25" thickBot="1" x14ac:dyDescent="0.3">
      <c r="A21" s="2" t="s">
        <v>53</v>
      </c>
      <c r="B21" s="2" t="s">
        <v>42</v>
      </c>
      <c r="C21" s="2" t="s">
        <v>43</v>
      </c>
      <c r="D21" s="2" t="s">
        <v>56</v>
      </c>
      <c r="E21" s="2" t="s">
        <v>57</v>
      </c>
      <c r="F21" s="2" t="s">
        <v>46</v>
      </c>
      <c r="G21" s="2" t="s">
        <v>93</v>
      </c>
      <c r="H21" s="3">
        <v>24</v>
      </c>
      <c r="I21" s="2" t="s">
        <v>59</v>
      </c>
      <c r="J21" s="2" t="s">
        <v>60</v>
      </c>
      <c r="K21" s="2" t="s">
        <v>50</v>
      </c>
      <c r="L21" s="2" t="s">
        <v>41</v>
      </c>
      <c r="M21" s="2" t="s">
        <v>51</v>
      </c>
      <c r="N21" s="3">
        <v>3</v>
      </c>
      <c r="O21" s="3">
        <v>-2</v>
      </c>
      <c r="P21" s="3">
        <v>0</v>
      </c>
      <c r="Q21" s="3">
        <v>38</v>
      </c>
      <c r="R21" s="3">
        <v>0</v>
      </c>
      <c r="S21" s="2"/>
      <c r="T21" s="3">
        <v>0</v>
      </c>
      <c r="U21" s="3">
        <v>1</v>
      </c>
      <c r="V21" s="3">
        <v>371</v>
      </c>
      <c r="W21" s="3">
        <v>2</v>
      </c>
      <c r="X21" s="2" t="s">
        <v>74</v>
      </c>
      <c r="Y21" s="3">
        <v>1</v>
      </c>
      <c r="Z21" s="3">
        <v>4</v>
      </c>
      <c r="AA21" s="3">
        <v>45</v>
      </c>
      <c r="AB21" s="3">
        <v>3</v>
      </c>
      <c r="AC21" s="3">
        <v>1</v>
      </c>
      <c r="AD21" s="3">
        <v>2</v>
      </c>
      <c r="AE21" s="3">
        <v>3944</v>
      </c>
      <c r="AF21" s="3">
        <v>4306</v>
      </c>
      <c r="AG21" s="3">
        <v>5</v>
      </c>
      <c r="AH21" s="3">
        <v>11</v>
      </c>
      <c r="AI21" s="3">
        <v>3</v>
      </c>
      <c r="AJ21" s="3">
        <v>3</v>
      </c>
      <c r="AK21" s="3">
        <v>80</v>
      </c>
      <c r="AL21" s="3">
        <v>0</v>
      </c>
      <c r="AM21" s="3">
        <v>6</v>
      </c>
      <c r="AN21" s="3">
        <v>3</v>
      </c>
      <c r="AO21" s="3">
        <v>3</v>
      </c>
      <c r="AP21" s="3">
        <v>2</v>
      </c>
      <c r="AQ21" s="3">
        <v>1</v>
      </c>
      <c r="AR21" s="3">
        <v>2</v>
      </c>
    </row>
    <row r="22" spans="1:44" ht="32.25" thickBot="1" x14ac:dyDescent="0.3">
      <c r="A22" s="2" t="s">
        <v>53</v>
      </c>
      <c r="B22" s="2" t="s">
        <v>88</v>
      </c>
      <c r="C22" s="2" t="s">
        <v>89</v>
      </c>
      <c r="D22" s="2" t="s">
        <v>56</v>
      </c>
      <c r="E22" s="2" t="s">
        <v>57</v>
      </c>
      <c r="F22" s="2" t="s">
        <v>63</v>
      </c>
      <c r="G22" s="2" t="s">
        <v>94</v>
      </c>
      <c r="H22" s="3">
        <v>26</v>
      </c>
      <c r="I22" s="2" t="s">
        <v>48</v>
      </c>
      <c r="J22" s="2" t="s">
        <v>78</v>
      </c>
      <c r="K22" s="2" t="s">
        <v>76</v>
      </c>
      <c r="L22" s="2" t="s">
        <v>53</v>
      </c>
      <c r="M22" s="2" t="s">
        <v>51</v>
      </c>
      <c r="N22" s="3">
        <v>5</v>
      </c>
      <c r="O22" s="3">
        <v>-2</v>
      </c>
      <c r="P22" s="3">
        <v>0</v>
      </c>
      <c r="Q22" s="3">
        <v>24</v>
      </c>
      <c r="R22" s="3">
        <v>0</v>
      </c>
      <c r="S22" s="2"/>
      <c r="T22" s="3">
        <v>0</v>
      </c>
      <c r="U22" s="3">
        <v>1</v>
      </c>
      <c r="V22" s="3">
        <v>673</v>
      </c>
      <c r="W22" s="3">
        <v>11</v>
      </c>
      <c r="X22" s="2" t="s">
        <v>52</v>
      </c>
      <c r="Y22" s="3">
        <v>1</v>
      </c>
      <c r="Z22" s="3">
        <v>1</v>
      </c>
      <c r="AA22" s="3">
        <v>96</v>
      </c>
      <c r="AB22" s="3">
        <v>4</v>
      </c>
      <c r="AC22" s="3">
        <v>2</v>
      </c>
      <c r="AD22" s="3">
        <v>3</v>
      </c>
      <c r="AE22" s="3">
        <v>4011</v>
      </c>
      <c r="AF22" s="3">
        <v>8232</v>
      </c>
      <c r="AG22" s="3">
        <v>0</v>
      </c>
      <c r="AH22" s="3">
        <v>18</v>
      </c>
      <c r="AI22" s="3">
        <v>3</v>
      </c>
      <c r="AJ22" s="3">
        <v>4</v>
      </c>
      <c r="AK22" s="3">
        <v>80</v>
      </c>
      <c r="AL22" s="3">
        <v>1</v>
      </c>
      <c r="AM22" s="3">
        <v>5</v>
      </c>
      <c r="AN22" s="3">
        <v>2</v>
      </c>
      <c r="AO22" s="3">
        <v>4</v>
      </c>
      <c r="AP22" s="3">
        <v>2</v>
      </c>
      <c r="AQ22" s="3">
        <v>1</v>
      </c>
      <c r="AR22" s="3">
        <v>3</v>
      </c>
    </row>
    <row r="23" spans="1:44" ht="32.25" thickBot="1" x14ac:dyDescent="0.3">
      <c r="A23" s="2" t="s">
        <v>41</v>
      </c>
      <c r="B23" s="2" t="s">
        <v>42</v>
      </c>
      <c r="C23" s="2" t="s">
        <v>43</v>
      </c>
      <c r="D23" s="2" t="s">
        <v>44</v>
      </c>
      <c r="E23" s="2" t="s">
        <v>45</v>
      </c>
      <c r="F23" s="2" t="s">
        <v>46</v>
      </c>
      <c r="G23" s="2" t="s">
        <v>95</v>
      </c>
      <c r="H23" s="3">
        <v>27</v>
      </c>
      <c r="I23" s="2" t="s">
        <v>59</v>
      </c>
      <c r="J23" s="2" t="s">
        <v>96</v>
      </c>
      <c r="K23" s="2" t="s">
        <v>50</v>
      </c>
      <c r="L23" s="2" t="s">
        <v>53</v>
      </c>
      <c r="M23" s="2" t="s">
        <v>51</v>
      </c>
      <c r="N23" s="3">
        <v>4</v>
      </c>
      <c r="O23" s="3">
        <v>-2</v>
      </c>
      <c r="P23" s="3">
        <v>0</v>
      </c>
      <c r="Q23" s="3">
        <v>36</v>
      </c>
      <c r="R23" s="3">
        <v>1</v>
      </c>
      <c r="S23" s="3">
        <v>1</v>
      </c>
      <c r="T23" s="3">
        <v>1</v>
      </c>
      <c r="U23" s="3">
        <v>0</v>
      </c>
      <c r="V23" s="3">
        <v>1218</v>
      </c>
      <c r="W23" s="3">
        <v>9</v>
      </c>
      <c r="X23" s="2" t="s">
        <v>68</v>
      </c>
      <c r="Y23" s="3">
        <v>1</v>
      </c>
      <c r="Z23" s="3">
        <v>3</v>
      </c>
      <c r="AA23" s="3">
        <v>82</v>
      </c>
      <c r="AB23" s="3">
        <v>2</v>
      </c>
      <c r="AC23" s="3">
        <v>1</v>
      </c>
      <c r="AD23" s="3">
        <v>2</v>
      </c>
      <c r="AE23" s="3">
        <v>3407</v>
      </c>
      <c r="AF23" s="3">
        <v>6986</v>
      </c>
      <c r="AG23" s="3">
        <v>7</v>
      </c>
      <c r="AH23" s="3">
        <v>23</v>
      </c>
      <c r="AI23" s="3">
        <v>4</v>
      </c>
      <c r="AJ23" s="3">
        <v>2</v>
      </c>
      <c r="AK23" s="3">
        <v>80</v>
      </c>
      <c r="AL23" s="3">
        <v>0</v>
      </c>
      <c r="AM23" s="3">
        <v>10</v>
      </c>
      <c r="AN23" s="3">
        <v>3</v>
      </c>
      <c r="AO23" s="3">
        <v>5</v>
      </c>
      <c r="AP23" s="3">
        <v>3</v>
      </c>
      <c r="AQ23" s="3">
        <v>0</v>
      </c>
      <c r="AR23" s="3">
        <v>3</v>
      </c>
    </row>
    <row r="24" spans="1:44" ht="32.25" thickBot="1" x14ac:dyDescent="0.3">
      <c r="A24" s="2" t="s">
        <v>53</v>
      </c>
      <c r="B24" s="2" t="s">
        <v>42</v>
      </c>
      <c r="C24" s="2" t="s">
        <v>66</v>
      </c>
      <c r="D24" s="2" t="s">
        <v>56</v>
      </c>
      <c r="E24" s="2" t="s">
        <v>57</v>
      </c>
      <c r="F24" s="2" t="s">
        <v>46</v>
      </c>
      <c r="G24" s="2" t="s">
        <v>97</v>
      </c>
      <c r="H24" s="3">
        <v>28</v>
      </c>
      <c r="I24" s="2" t="s">
        <v>48</v>
      </c>
      <c r="J24" s="2" t="s">
        <v>98</v>
      </c>
      <c r="K24" s="2" t="s">
        <v>50</v>
      </c>
      <c r="L24" s="2" t="s">
        <v>53</v>
      </c>
      <c r="M24" s="2" t="s">
        <v>51</v>
      </c>
      <c r="N24" s="3">
        <v>4</v>
      </c>
      <c r="O24" s="3">
        <v>-2</v>
      </c>
      <c r="P24" s="3">
        <v>0</v>
      </c>
      <c r="Q24" s="3">
        <v>34</v>
      </c>
      <c r="R24" s="3">
        <v>0</v>
      </c>
      <c r="S24" s="2"/>
      <c r="T24" s="3">
        <v>0</v>
      </c>
      <c r="U24" s="3">
        <v>1</v>
      </c>
      <c r="V24" s="3">
        <v>419</v>
      </c>
      <c r="W24" s="3">
        <v>7</v>
      </c>
      <c r="X24" s="2" t="s">
        <v>68</v>
      </c>
      <c r="Y24" s="3">
        <v>1</v>
      </c>
      <c r="Z24" s="3">
        <v>1</v>
      </c>
      <c r="AA24" s="3">
        <v>53</v>
      </c>
      <c r="AB24" s="3">
        <v>3</v>
      </c>
      <c r="AC24" s="3">
        <v>3</v>
      </c>
      <c r="AD24" s="3">
        <v>2</v>
      </c>
      <c r="AE24" s="3">
        <v>11994</v>
      </c>
      <c r="AF24" s="3">
        <v>21293</v>
      </c>
      <c r="AG24" s="3">
        <v>0</v>
      </c>
      <c r="AH24" s="3">
        <v>11</v>
      </c>
      <c r="AI24" s="3">
        <v>3</v>
      </c>
      <c r="AJ24" s="3">
        <v>3</v>
      </c>
      <c r="AK24" s="3">
        <v>80</v>
      </c>
      <c r="AL24" s="3">
        <v>0</v>
      </c>
      <c r="AM24" s="3">
        <v>13</v>
      </c>
      <c r="AN24" s="3">
        <v>3</v>
      </c>
      <c r="AO24" s="3">
        <v>12</v>
      </c>
      <c r="AP24" s="3">
        <v>6</v>
      </c>
      <c r="AQ24" s="3">
        <v>2</v>
      </c>
      <c r="AR24" s="3">
        <v>11</v>
      </c>
    </row>
    <row r="25" spans="1:44" ht="32.25" thickBot="1" x14ac:dyDescent="0.3">
      <c r="A25" s="2" t="s">
        <v>53</v>
      </c>
      <c r="B25" s="2" t="s">
        <v>42</v>
      </c>
      <c r="C25" s="2" t="s">
        <v>89</v>
      </c>
      <c r="D25" s="2" t="s">
        <v>56</v>
      </c>
      <c r="E25" s="2" t="s">
        <v>57</v>
      </c>
      <c r="F25" s="2" t="s">
        <v>46</v>
      </c>
      <c r="G25" s="2" t="s">
        <v>99</v>
      </c>
      <c r="H25" s="3">
        <v>30</v>
      </c>
      <c r="I25" s="2" t="s">
        <v>59</v>
      </c>
      <c r="J25" s="2" t="s">
        <v>60</v>
      </c>
      <c r="K25" s="2" t="s">
        <v>50</v>
      </c>
      <c r="L25" s="2" t="s">
        <v>53</v>
      </c>
      <c r="M25" s="2" t="s">
        <v>51</v>
      </c>
      <c r="N25" s="3">
        <v>6</v>
      </c>
      <c r="O25" s="3">
        <v>-2</v>
      </c>
      <c r="P25" s="3">
        <v>0</v>
      </c>
      <c r="Q25" s="3">
        <v>21</v>
      </c>
      <c r="R25" s="3">
        <v>0</v>
      </c>
      <c r="S25" s="2"/>
      <c r="T25" s="3">
        <v>0</v>
      </c>
      <c r="U25" s="3">
        <v>1</v>
      </c>
      <c r="V25" s="3">
        <v>391</v>
      </c>
      <c r="W25" s="3">
        <v>15</v>
      </c>
      <c r="X25" s="2" t="s">
        <v>52</v>
      </c>
      <c r="Y25" s="3">
        <v>1</v>
      </c>
      <c r="Z25" s="3">
        <v>3</v>
      </c>
      <c r="AA25" s="3">
        <v>96</v>
      </c>
      <c r="AB25" s="3">
        <v>3</v>
      </c>
      <c r="AC25" s="3">
        <v>1</v>
      </c>
      <c r="AD25" s="3">
        <v>2</v>
      </c>
      <c r="AE25" s="3">
        <v>1232</v>
      </c>
      <c r="AF25" s="3">
        <v>19281</v>
      </c>
      <c r="AG25" s="3">
        <v>1</v>
      </c>
      <c r="AH25" s="3">
        <v>14</v>
      </c>
      <c r="AI25" s="3">
        <v>3</v>
      </c>
      <c r="AJ25" s="3">
        <v>4</v>
      </c>
      <c r="AK25" s="3">
        <v>80</v>
      </c>
      <c r="AL25" s="3">
        <v>0</v>
      </c>
      <c r="AM25" s="3">
        <v>0</v>
      </c>
      <c r="AN25" s="3">
        <v>3</v>
      </c>
      <c r="AO25" s="3">
        <v>0</v>
      </c>
      <c r="AP25" s="3">
        <v>0</v>
      </c>
      <c r="AQ25" s="3">
        <v>0</v>
      </c>
      <c r="AR25" s="3">
        <v>0</v>
      </c>
    </row>
    <row r="26" spans="1:44" ht="32.25" thickBot="1" x14ac:dyDescent="0.3">
      <c r="A26" s="2" t="s">
        <v>41</v>
      </c>
      <c r="B26" s="2" t="s">
        <v>42</v>
      </c>
      <c r="C26" s="2" t="s">
        <v>66</v>
      </c>
      <c r="D26" s="2" t="s">
        <v>44</v>
      </c>
      <c r="E26" s="2" t="s">
        <v>57</v>
      </c>
      <c r="F26" s="2" t="s">
        <v>69</v>
      </c>
      <c r="G26" s="2" t="s">
        <v>100</v>
      </c>
      <c r="H26" s="3">
        <v>31</v>
      </c>
      <c r="I26" s="2" t="s">
        <v>59</v>
      </c>
      <c r="J26" s="2" t="s">
        <v>60</v>
      </c>
      <c r="K26" s="2" t="s">
        <v>50</v>
      </c>
      <c r="L26" s="2" t="s">
        <v>53</v>
      </c>
      <c r="M26" s="2" t="s">
        <v>51</v>
      </c>
      <c r="N26" s="3">
        <v>2</v>
      </c>
      <c r="O26" s="3">
        <v>-2</v>
      </c>
      <c r="P26" s="3">
        <v>0</v>
      </c>
      <c r="Q26" s="3">
        <v>34</v>
      </c>
      <c r="R26" s="3">
        <v>1</v>
      </c>
      <c r="S26" s="3">
        <v>1</v>
      </c>
      <c r="T26" s="3">
        <v>1</v>
      </c>
      <c r="U26" s="3">
        <v>0</v>
      </c>
      <c r="V26" s="3">
        <v>699</v>
      </c>
      <c r="W26" s="3">
        <v>6</v>
      </c>
      <c r="X26" s="2" t="s">
        <v>62</v>
      </c>
      <c r="Y26" s="3">
        <v>1</v>
      </c>
      <c r="Z26" s="3">
        <v>2</v>
      </c>
      <c r="AA26" s="3">
        <v>83</v>
      </c>
      <c r="AB26" s="3">
        <v>3</v>
      </c>
      <c r="AC26" s="3">
        <v>1</v>
      </c>
      <c r="AD26" s="3">
        <v>4</v>
      </c>
      <c r="AE26" s="3">
        <v>2960</v>
      </c>
      <c r="AF26" s="3">
        <v>17102</v>
      </c>
      <c r="AG26" s="3">
        <v>2</v>
      </c>
      <c r="AH26" s="3">
        <v>11</v>
      </c>
      <c r="AI26" s="3">
        <v>3</v>
      </c>
      <c r="AJ26" s="3">
        <v>3</v>
      </c>
      <c r="AK26" s="3">
        <v>80</v>
      </c>
      <c r="AL26" s="3">
        <v>0</v>
      </c>
      <c r="AM26" s="3">
        <v>8</v>
      </c>
      <c r="AN26" s="3">
        <v>3</v>
      </c>
      <c r="AO26" s="3">
        <v>4</v>
      </c>
      <c r="AP26" s="3">
        <v>2</v>
      </c>
      <c r="AQ26" s="3">
        <v>1</v>
      </c>
      <c r="AR26" s="3">
        <v>3</v>
      </c>
    </row>
    <row r="27" spans="1:44" ht="32.25" thickBot="1" x14ac:dyDescent="0.3">
      <c r="A27" s="2" t="s">
        <v>53</v>
      </c>
      <c r="B27" s="2" t="s">
        <v>42</v>
      </c>
      <c r="C27" s="2" t="s">
        <v>55</v>
      </c>
      <c r="D27" s="2" t="s">
        <v>56</v>
      </c>
      <c r="E27" s="2" t="s">
        <v>57</v>
      </c>
      <c r="F27" s="2" t="s">
        <v>63</v>
      </c>
      <c r="G27" s="2" t="s">
        <v>101</v>
      </c>
      <c r="H27" s="3">
        <v>32</v>
      </c>
      <c r="I27" s="2" t="s">
        <v>48</v>
      </c>
      <c r="J27" s="2" t="s">
        <v>92</v>
      </c>
      <c r="K27" s="2" t="s">
        <v>76</v>
      </c>
      <c r="L27" s="2" t="s">
        <v>53</v>
      </c>
      <c r="M27" s="2" t="s">
        <v>51</v>
      </c>
      <c r="N27" s="3">
        <v>3</v>
      </c>
      <c r="O27" s="3">
        <v>-2</v>
      </c>
      <c r="P27" s="3">
        <v>0</v>
      </c>
      <c r="Q27" s="3">
        <v>53</v>
      </c>
      <c r="R27" s="3">
        <v>0</v>
      </c>
      <c r="S27" s="2"/>
      <c r="T27" s="3">
        <v>0</v>
      </c>
      <c r="U27" s="3">
        <v>1</v>
      </c>
      <c r="V27" s="3">
        <v>1282</v>
      </c>
      <c r="W27" s="3">
        <v>5</v>
      </c>
      <c r="X27" s="2" t="s">
        <v>74</v>
      </c>
      <c r="Y27" s="3">
        <v>1</v>
      </c>
      <c r="Z27" s="3">
        <v>3</v>
      </c>
      <c r="AA27" s="3">
        <v>58</v>
      </c>
      <c r="AB27" s="3">
        <v>3</v>
      </c>
      <c r="AC27" s="3">
        <v>5</v>
      </c>
      <c r="AD27" s="3">
        <v>3</v>
      </c>
      <c r="AE27" s="3">
        <v>19094</v>
      </c>
      <c r="AF27" s="3">
        <v>10735</v>
      </c>
      <c r="AG27" s="3">
        <v>4</v>
      </c>
      <c r="AH27" s="3">
        <v>11</v>
      </c>
      <c r="AI27" s="3">
        <v>3</v>
      </c>
      <c r="AJ27" s="3">
        <v>4</v>
      </c>
      <c r="AK27" s="3">
        <v>80</v>
      </c>
      <c r="AL27" s="3">
        <v>1</v>
      </c>
      <c r="AM27" s="3">
        <v>26</v>
      </c>
      <c r="AN27" s="3">
        <v>2</v>
      </c>
      <c r="AO27" s="3">
        <v>14</v>
      </c>
      <c r="AP27" s="3">
        <v>13</v>
      </c>
      <c r="AQ27" s="3">
        <v>4</v>
      </c>
      <c r="AR27" s="3">
        <v>8</v>
      </c>
    </row>
    <row r="28" spans="1:44" ht="32.25" thickBot="1" x14ac:dyDescent="0.3">
      <c r="A28" s="2" t="s">
        <v>41</v>
      </c>
      <c r="B28" s="2" t="s">
        <v>54</v>
      </c>
      <c r="C28" s="2" t="s">
        <v>66</v>
      </c>
      <c r="D28" s="2" t="s">
        <v>44</v>
      </c>
      <c r="E28" s="2" t="s">
        <v>57</v>
      </c>
      <c r="F28" s="2" t="s">
        <v>46</v>
      </c>
      <c r="G28" s="2" t="s">
        <v>102</v>
      </c>
      <c r="H28" s="3">
        <v>33</v>
      </c>
      <c r="I28" s="2" t="s">
        <v>48</v>
      </c>
      <c r="J28" s="2" t="s">
        <v>60</v>
      </c>
      <c r="K28" s="2" t="s">
        <v>50</v>
      </c>
      <c r="L28" s="2" t="s">
        <v>41</v>
      </c>
      <c r="M28" s="2" t="s">
        <v>51</v>
      </c>
      <c r="N28" s="3">
        <v>5</v>
      </c>
      <c r="O28" s="3">
        <v>-2</v>
      </c>
      <c r="P28" s="3">
        <v>0</v>
      </c>
      <c r="Q28" s="3">
        <v>32</v>
      </c>
      <c r="R28" s="3">
        <v>1</v>
      </c>
      <c r="S28" s="3">
        <v>1</v>
      </c>
      <c r="T28" s="3">
        <v>1</v>
      </c>
      <c r="U28" s="3">
        <v>0</v>
      </c>
      <c r="V28" s="3">
        <v>1125</v>
      </c>
      <c r="W28" s="3">
        <v>16</v>
      </c>
      <c r="X28" s="2" t="s">
        <v>62</v>
      </c>
      <c r="Y28" s="3">
        <v>1</v>
      </c>
      <c r="Z28" s="3">
        <v>2</v>
      </c>
      <c r="AA28" s="3">
        <v>72</v>
      </c>
      <c r="AB28" s="3">
        <v>1</v>
      </c>
      <c r="AC28" s="3">
        <v>1</v>
      </c>
      <c r="AD28" s="3">
        <v>2</v>
      </c>
      <c r="AE28" s="3">
        <v>3919</v>
      </c>
      <c r="AF28" s="3">
        <v>4681</v>
      </c>
      <c r="AG28" s="3">
        <v>1</v>
      </c>
      <c r="AH28" s="3">
        <v>22</v>
      </c>
      <c r="AI28" s="3">
        <v>4</v>
      </c>
      <c r="AJ28" s="3">
        <v>2</v>
      </c>
      <c r="AK28" s="3">
        <v>80</v>
      </c>
      <c r="AL28" s="3">
        <v>0</v>
      </c>
      <c r="AM28" s="3">
        <v>10</v>
      </c>
      <c r="AN28" s="3">
        <v>3</v>
      </c>
      <c r="AO28" s="3">
        <v>10</v>
      </c>
      <c r="AP28" s="3">
        <v>2</v>
      </c>
      <c r="AQ28" s="3">
        <v>6</v>
      </c>
      <c r="AR28" s="3">
        <v>7</v>
      </c>
    </row>
    <row r="29" spans="1:44" ht="32.25" thickBot="1" x14ac:dyDescent="0.3">
      <c r="A29" s="2" t="s">
        <v>53</v>
      </c>
      <c r="B29" s="2" t="s">
        <v>42</v>
      </c>
      <c r="C29" s="2" t="s">
        <v>43</v>
      </c>
      <c r="D29" s="2" t="s">
        <v>56</v>
      </c>
      <c r="E29" s="2" t="s">
        <v>45</v>
      </c>
      <c r="F29" s="2" t="s">
        <v>103</v>
      </c>
      <c r="G29" s="2" t="s">
        <v>104</v>
      </c>
      <c r="H29" s="3">
        <v>35</v>
      </c>
      <c r="I29" s="2" t="s">
        <v>59</v>
      </c>
      <c r="J29" s="2" t="s">
        <v>49</v>
      </c>
      <c r="K29" s="2" t="s">
        <v>61</v>
      </c>
      <c r="L29" s="2" t="s">
        <v>53</v>
      </c>
      <c r="M29" s="2" t="s">
        <v>51</v>
      </c>
      <c r="N29" s="3">
        <v>2</v>
      </c>
      <c r="O29" s="3">
        <v>-2</v>
      </c>
      <c r="P29" s="3">
        <v>0</v>
      </c>
      <c r="Q29" s="3">
        <v>42</v>
      </c>
      <c r="R29" s="3">
        <v>0</v>
      </c>
      <c r="S29" s="2"/>
      <c r="T29" s="3">
        <v>0</v>
      </c>
      <c r="U29" s="3">
        <v>1</v>
      </c>
      <c r="V29" s="3">
        <v>691</v>
      </c>
      <c r="W29" s="3">
        <v>8</v>
      </c>
      <c r="X29" s="2" t="s">
        <v>68</v>
      </c>
      <c r="Y29" s="3">
        <v>1</v>
      </c>
      <c r="Z29" s="3">
        <v>3</v>
      </c>
      <c r="AA29" s="3">
        <v>48</v>
      </c>
      <c r="AB29" s="3">
        <v>3</v>
      </c>
      <c r="AC29" s="3">
        <v>2</v>
      </c>
      <c r="AD29" s="3">
        <v>3</v>
      </c>
      <c r="AE29" s="3">
        <v>6825</v>
      </c>
      <c r="AF29" s="3">
        <v>21173</v>
      </c>
      <c r="AG29" s="3">
        <v>0</v>
      </c>
      <c r="AH29" s="3">
        <v>11</v>
      </c>
      <c r="AI29" s="3">
        <v>3</v>
      </c>
      <c r="AJ29" s="3">
        <v>4</v>
      </c>
      <c r="AK29" s="3">
        <v>80</v>
      </c>
      <c r="AL29" s="3">
        <v>1</v>
      </c>
      <c r="AM29" s="3">
        <v>10</v>
      </c>
      <c r="AN29" s="3">
        <v>3</v>
      </c>
      <c r="AO29" s="3">
        <v>9</v>
      </c>
      <c r="AP29" s="3">
        <v>7</v>
      </c>
      <c r="AQ29" s="3">
        <v>4</v>
      </c>
      <c r="AR29" s="3">
        <v>2</v>
      </c>
    </row>
    <row r="30" spans="1:44" ht="32.25" thickBot="1" x14ac:dyDescent="0.3">
      <c r="A30" s="2" t="s">
        <v>53</v>
      </c>
      <c r="B30" s="2" t="s">
        <v>42</v>
      </c>
      <c r="C30" s="2" t="s">
        <v>43</v>
      </c>
      <c r="D30" s="2" t="s">
        <v>56</v>
      </c>
      <c r="E30" s="2" t="s">
        <v>57</v>
      </c>
      <c r="F30" s="2" t="s">
        <v>69</v>
      </c>
      <c r="G30" s="2" t="s">
        <v>105</v>
      </c>
      <c r="H30" s="3">
        <v>36</v>
      </c>
      <c r="I30" s="2" t="s">
        <v>48</v>
      </c>
      <c r="J30" s="2" t="s">
        <v>80</v>
      </c>
      <c r="K30" s="2" t="s">
        <v>61</v>
      </c>
      <c r="L30" s="2" t="s">
        <v>53</v>
      </c>
      <c r="M30" s="2" t="s">
        <v>51</v>
      </c>
      <c r="N30" s="3">
        <v>4</v>
      </c>
      <c r="O30" s="3">
        <v>-2</v>
      </c>
      <c r="P30" s="3">
        <v>0</v>
      </c>
      <c r="Q30" s="3">
        <v>44</v>
      </c>
      <c r="R30" s="3">
        <v>0</v>
      </c>
      <c r="S30" s="2"/>
      <c r="T30" s="3">
        <v>0</v>
      </c>
      <c r="U30" s="3">
        <v>1</v>
      </c>
      <c r="V30" s="3">
        <v>477</v>
      </c>
      <c r="W30" s="3">
        <v>7</v>
      </c>
      <c r="X30" s="2" t="s">
        <v>68</v>
      </c>
      <c r="Y30" s="3">
        <v>1</v>
      </c>
      <c r="Z30" s="3">
        <v>1</v>
      </c>
      <c r="AA30" s="3">
        <v>42</v>
      </c>
      <c r="AB30" s="3">
        <v>2</v>
      </c>
      <c r="AC30" s="3">
        <v>3</v>
      </c>
      <c r="AD30" s="3">
        <v>4</v>
      </c>
      <c r="AE30" s="3">
        <v>10248</v>
      </c>
      <c r="AF30" s="3">
        <v>2094</v>
      </c>
      <c r="AG30" s="3">
        <v>3</v>
      </c>
      <c r="AH30" s="3">
        <v>14</v>
      </c>
      <c r="AI30" s="3">
        <v>3</v>
      </c>
      <c r="AJ30" s="3">
        <v>4</v>
      </c>
      <c r="AK30" s="3">
        <v>80</v>
      </c>
      <c r="AL30" s="3">
        <v>1</v>
      </c>
      <c r="AM30" s="3">
        <v>24</v>
      </c>
      <c r="AN30" s="3">
        <v>3</v>
      </c>
      <c r="AO30" s="3">
        <v>22</v>
      </c>
      <c r="AP30" s="3">
        <v>6</v>
      </c>
      <c r="AQ30" s="3">
        <v>5</v>
      </c>
      <c r="AR30" s="3">
        <v>17</v>
      </c>
    </row>
    <row r="31" spans="1:44" ht="32.25" thickBot="1" x14ac:dyDescent="0.3">
      <c r="A31" s="2" t="s">
        <v>53</v>
      </c>
      <c r="B31" s="2" t="s">
        <v>42</v>
      </c>
      <c r="C31" s="2" t="s">
        <v>55</v>
      </c>
      <c r="D31" s="2" t="s">
        <v>56</v>
      </c>
      <c r="E31" s="2" t="s">
        <v>45</v>
      </c>
      <c r="F31" s="2" t="s">
        <v>103</v>
      </c>
      <c r="G31" s="2" t="s">
        <v>106</v>
      </c>
      <c r="H31" s="3">
        <v>38</v>
      </c>
      <c r="I31" s="2" t="s">
        <v>48</v>
      </c>
      <c r="J31" s="2" t="s">
        <v>92</v>
      </c>
      <c r="K31" s="2" t="s">
        <v>50</v>
      </c>
      <c r="L31" s="2" t="s">
        <v>53</v>
      </c>
      <c r="M31" s="2" t="s">
        <v>51</v>
      </c>
      <c r="N31" s="3">
        <v>2</v>
      </c>
      <c r="O31" s="3">
        <v>-2</v>
      </c>
      <c r="P31" s="3">
        <v>0</v>
      </c>
      <c r="Q31" s="3">
        <v>46</v>
      </c>
      <c r="R31" s="3">
        <v>0</v>
      </c>
      <c r="S31" s="2"/>
      <c r="T31" s="3">
        <v>0</v>
      </c>
      <c r="U31" s="3">
        <v>1</v>
      </c>
      <c r="V31" s="3">
        <v>705</v>
      </c>
      <c r="W31" s="3">
        <v>2</v>
      </c>
      <c r="X31" s="2" t="s">
        <v>68</v>
      </c>
      <c r="Y31" s="3">
        <v>1</v>
      </c>
      <c r="Z31" s="3">
        <v>2</v>
      </c>
      <c r="AA31" s="3">
        <v>83</v>
      </c>
      <c r="AB31" s="3">
        <v>3</v>
      </c>
      <c r="AC31" s="3">
        <v>5</v>
      </c>
      <c r="AD31" s="3">
        <v>4</v>
      </c>
      <c r="AE31" s="3">
        <v>18947</v>
      </c>
      <c r="AF31" s="3">
        <v>22822</v>
      </c>
      <c r="AG31" s="3">
        <v>3</v>
      </c>
      <c r="AH31" s="3">
        <v>12</v>
      </c>
      <c r="AI31" s="3">
        <v>3</v>
      </c>
      <c r="AJ31" s="3">
        <v>4</v>
      </c>
      <c r="AK31" s="3">
        <v>80</v>
      </c>
      <c r="AL31" s="3">
        <v>0</v>
      </c>
      <c r="AM31" s="3">
        <v>22</v>
      </c>
      <c r="AN31" s="3">
        <v>2</v>
      </c>
      <c r="AO31" s="3">
        <v>2</v>
      </c>
      <c r="AP31" s="3">
        <v>2</v>
      </c>
      <c r="AQ31" s="3">
        <v>2</v>
      </c>
      <c r="AR31" s="3">
        <v>1</v>
      </c>
    </row>
    <row r="32" spans="1:44" ht="32.25" thickBot="1" x14ac:dyDescent="0.3">
      <c r="A32" s="2" t="s">
        <v>53</v>
      </c>
      <c r="B32" s="2" t="s">
        <v>42</v>
      </c>
      <c r="C32" s="2" t="s">
        <v>66</v>
      </c>
      <c r="D32" s="2" t="s">
        <v>56</v>
      </c>
      <c r="E32" s="2" t="s">
        <v>57</v>
      </c>
      <c r="F32" s="2" t="s">
        <v>69</v>
      </c>
      <c r="G32" s="2" t="s">
        <v>107</v>
      </c>
      <c r="H32" s="3">
        <v>39</v>
      </c>
      <c r="I32" s="2" t="s">
        <v>59</v>
      </c>
      <c r="J32" s="2" t="s">
        <v>65</v>
      </c>
      <c r="K32" s="2" t="s">
        <v>50</v>
      </c>
      <c r="L32" s="2" t="s">
        <v>53</v>
      </c>
      <c r="M32" s="2" t="s">
        <v>51</v>
      </c>
      <c r="N32" s="3">
        <v>3</v>
      </c>
      <c r="O32" s="3">
        <v>-2</v>
      </c>
      <c r="P32" s="3">
        <v>0</v>
      </c>
      <c r="Q32" s="3">
        <v>33</v>
      </c>
      <c r="R32" s="3">
        <v>0</v>
      </c>
      <c r="S32" s="2"/>
      <c r="T32" s="3">
        <v>0</v>
      </c>
      <c r="U32" s="3">
        <v>1</v>
      </c>
      <c r="V32" s="3">
        <v>924</v>
      </c>
      <c r="W32" s="3">
        <v>2</v>
      </c>
      <c r="X32" s="2" t="s">
        <v>74</v>
      </c>
      <c r="Y32" s="3">
        <v>1</v>
      </c>
      <c r="Z32" s="3">
        <v>3</v>
      </c>
      <c r="AA32" s="3">
        <v>78</v>
      </c>
      <c r="AB32" s="3">
        <v>3</v>
      </c>
      <c r="AC32" s="3">
        <v>1</v>
      </c>
      <c r="AD32" s="3">
        <v>4</v>
      </c>
      <c r="AE32" s="3">
        <v>2496</v>
      </c>
      <c r="AF32" s="3">
        <v>6670</v>
      </c>
      <c r="AG32" s="3">
        <v>4</v>
      </c>
      <c r="AH32" s="3">
        <v>11</v>
      </c>
      <c r="AI32" s="3">
        <v>3</v>
      </c>
      <c r="AJ32" s="3">
        <v>4</v>
      </c>
      <c r="AK32" s="3">
        <v>80</v>
      </c>
      <c r="AL32" s="3">
        <v>0</v>
      </c>
      <c r="AM32" s="3">
        <v>7</v>
      </c>
      <c r="AN32" s="3">
        <v>3</v>
      </c>
      <c r="AO32" s="3">
        <v>1</v>
      </c>
      <c r="AP32" s="3">
        <v>1</v>
      </c>
      <c r="AQ32" s="3">
        <v>0</v>
      </c>
      <c r="AR32" s="3">
        <v>0</v>
      </c>
    </row>
    <row r="33" spans="1:44" ht="32.25" thickBot="1" x14ac:dyDescent="0.3">
      <c r="A33" s="2" t="s">
        <v>53</v>
      </c>
      <c r="B33" s="2" t="s">
        <v>42</v>
      </c>
      <c r="C33" s="2" t="s">
        <v>43</v>
      </c>
      <c r="D33" s="2" t="s">
        <v>56</v>
      </c>
      <c r="E33" s="2" t="s">
        <v>57</v>
      </c>
      <c r="F33" s="2" t="s">
        <v>63</v>
      </c>
      <c r="G33" s="2" t="s">
        <v>108</v>
      </c>
      <c r="H33" s="3">
        <v>40</v>
      </c>
      <c r="I33" s="2" t="s">
        <v>59</v>
      </c>
      <c r="J33" s="2" t="s">
        <v>80</v>
      </c>
      <c r="K33" s="2" t="s">
        <v>61</v>
      </c>
      <c r="L33" s="2" t="s">
        <v>41</v>
      </c>
      <c r="M33" s="2" t="s">
        <v>51</v>
      </c>
      <c r="N33" s="3">
        <v>5</v>
      </c>
      <c r="O33" s="3">
        <v>-2</v>
      </c>
      <c r="P33" s="3">
        <v>0</v>
      </c>
      <c r="Q33" s="3">
        <v>44</v>
      </c>
      <c r="R33" s="3">
        <v>0</v>
      </c>
      <c r="S33" s="2"/>
      <c r="T33" s="3">
        <v>0</v>
      </c>
      <c r="U33" s="3">
        <v>1</v>
      </c>
      <c r="V33" s="3">
        <v>1459</v>
      </c>
      <c r="W33" s="3">
        <v>10</v>
      </c>
      <c r="X33" s="2" t="s">
        <v>68</v>
      </c>
      <c r="Y33" s="3">
        <v>1</v>
      </c>
      <c r="Z33" s="3">
        <v>4</v>
      </c>
      <c r="AA33" s="3">
        <v>41</v>
      </c>
      <c r="AB33" s="3">
        <v>3</v>
      </c>
      <c r="AC33" s="3">
        <v>2</v>
      </c>
      <c r="AD33" s="3">
        <v>4</v>
      </c>
      <c r="AE33" s="3">
        <v>6465</v>
      </c>
      <c r="AF33" s="3">
        <v>19121</v>
      </c>
      <c r="AG33" s="3">
        <v>2</v>
      </c>
      <c r="AH33" s="3">
        <v>13</v>
      </c>
      <c r="AI33" s="3">
        <v>3</v>
      </c>
      <c r="AJ33" s="3">
        <v>4</v>
      </c>
      <c r="AK33" s="3">
        <v>80</v>
      </c>
      <c r="AL33" s="3">
        <v>0</v>
      </c>
      <c r="AM33" s="3">
        <v>9</v>
      </c>
      <c r="AN33" s="3">
        <v>4</v>
      </c>
      <c r="AO33" s="3">
        <v>4</v>
      </c>
      <c r="AP33" s="3">
        <v>2</v>
      </c>
      <c r="AQ33" s="3">
        <v>1</v>
      </c>
      <c r="AR33" s="3">
        <v>3</v>
      </c>
    </row>
    <row r="34" spans="1:44" ht="32.25" thickBot="1" x14ac:dyDescent="0.3">
      <c r="A34" s="2" t="s">
        <v>53</v>
      </c>
      <c r="B34" s="2" t="s">
        <v>42</v>
      </c>
      <c r="C34" s="2" t="s">
        <v>66</v>
      </c>
      <c r="D34" s="2" t="s">
        <v>56</v>
      </c>
      <c r="E34" s="2" t="s">
        <v>57</v>
      </c>
      <c r="F34" s="2" t="s">
        <v>69</v>
      </c>
      <c r="G34" s="2" t="s">
        <v>109</v>
      </c>
      <c r="H34" s="3">
        <v>41</v>
      </c>
      <c r="I34" s="2" t="s">
        <v>59</v>
      </c>
      <c r="J34" s="2" t="s">
        <v>65</v>
      </c>
      <c r="K34" s="2" t="s">
        <v>50</v>
      </c>
      <c r="L34" s="2" t="s">
        <v>53</v>
      </c>
      <c r="M34" s="2" t="s">
        <v>51</v>
      </c>
      <c r="N34" s="3">
        <v>5</v>
      </c>
      <c r="O34" s="3">
        <v>-2</v>
      </c>
      <c r="P34" s="3">
        <v>0</v>
      </c>
      <c r="Q34" s="3">
        <v>30</v>
      </c>
      <c r="R34" s="3">
        <v>0</v>
      </c>
      <c r="S34" s="2"/>
      <c r="T34" s="3">
        <v>0</v>
      </c>
      <c r="U34" s="3">
        <v>1</v>
      </c>
      <c r="V34" s="3">
        <v>125</v>
      </c>
      <c r="W34" s="3">
        <v>9</v>
      </c>
      <c r="X34" s="2" t="s">
        <v>52</v>
      </c>
      <c r="Y34" s="3">
        <v>1</v>
      </c>
      <c r="Z34" s="3">
        <v>4</v>
      </c>
      <c r="AA34" s="3">
        <v>83</v>
      </c>
      <c r="AB34" s="3">
        <v>2</v>
      </c>
      <c r="AC34" s="3">
        <v>1</v>
      </c>
      <c r="AD34" s="3">
        <v>3</v>
      </c>
      <c r="AE34" s="3">
        <v>2206</v>
      </c>
      <c r="AF34" s="3">
        <v>16117</v>
      </c>
      <c r="AG34" s="3">
        <v>1</v>
      </c>
      <c r="AH34" s="3">
        <v>13</v>
      </c>
      <c r="AI34" s="3">
        <v>3</v>
      </c>
      <c r="AJ34" s="3">
        <v>1</v>
      </c>
      <c r="AK34" s="3">
        <v>80</v>
      </c>
      <c r="AL34" s="3">
        <v>0</v>
      </c>
      <c r="AM34" s="3">
        <v>10</v>
      </c>
      <c r="AN34" s="3">
        <v>3</v>
      </c>
      <c r="AO34" s="3">
        <v>10</v>
      </c>
      <c r="AP34" s="3">
        <v>0</v>
      </c>
      <c r="AQ34" s="3">
        <v>1</v>
      </c>
      <c r="AR34" s="3">
        <v>8</v>
      </c>
    </row>
    <row r="35" spans="1:44" ht="32.25" thickBot="1" x14ac:dyDescent="0.3">
      <c r="A35" s="2" t="s">
        <v>41</v>
      </c>
      <c r="B35" s="2" t="s">
        <v>42</v>
      </c>
      <c r="C35" s="2" t="s">
        <v>43</v>
      </c>
      <c r="D35" s="2" t="s">
        <v>44</v>
      </c>
      <c r="E35" s="2" t="s">
        <v>45</v>
      </c>
      <c r="F35" s="2" t="s">
        <v>110</v>
      </c>
      <c r="G35" s="2" t="s">
        <v>111</v>
      </c>
      <c r="H35" s="3">
        <v>42</v>
      </c>
      <c r="I35" s="2" t="s">
        <v>59</v>
      </c>
      <c r="J35" s="2" t="s">
        <v>96</v>
      </c>
      <c r="K35" s="2" t="s">
        <v>61</v>
      </c>
      <c r="L35" s="2" t="s">
        <v>53</v>
      </c>
      <c r="M35" s="2" t="s">
        <v>51</v>
      </c>
      <c r="N35" s="3">
        <v>6</v>
      </c>
      <c r="O35" s="3">
        <v>-2</v>
      </c>
      <c r="P35" s="3">
        <v>0</v>
      </c>
      <c r="Q35" s="3">
        <v>39</v>
      </c>
      <c r="R35" s="3">
        <v>1</v>
      </c>
      <c r="S35" s="3">
        <v>1</v>
      </c>
      <c r="T35" s="3">
        <v>1</v>
      </c>
      <c r="U35" s="3">
        <v>0</v>
      </c>
      <c r="V35" s="3">
        <v>895</v>
      </c>
      <c r="W35" s="3">
        <v>5</v>
      </c>
      <c r="X35" s="2" t="s">
        <v>74</v>
      </c>
      <c r="Y35" s="3">
        <v>1</v>
      </c>
      <c r="Z35" s="3">
        <v>4</v>
      </c>
      <c r="AA35" s="3">
        <v>56</v>
      </c>
      <c r="AB35" s="3">
        <v>3</v>
      </c>
      <c r="AC35" s="3">
        <v>2</v>
      </c>
      <c r="AD35" s="3">
        <v>4</v>
      </c>
      <c r="AE35" s="3">
        <v>2086</v>
      </c>
      <c r="AF35" s="3">
        <v>3335</v>
      </c>
      <c r="AG35" s="3">
        <v>3</v>
      </c>
      <c r="AH35" s="3">
        <v>14</v>
      </c>
      <c r="AI35" s="3">
        <v>3</v>
      </c>
      <c r="AJ35" s="3">
        <v>3</v>
      </c>
      <c r="AK35" s="3">
        <v>80</v>
      </c>
      <c r="AL35" s="3">
        <v>1</v>
      </c>
      <c r="AM35" s="3">
        <v>19</v>
      </c>
      <c r="AN35" s="3">
        <v>4</v>
      </c>
      <c r="AO35" s="3">
        <v>1</v>
      </c>
      <c r="AP35" s="3">
        <v>0</v>
      </c>
      <c r="AQ35" s="3">
        <v>0</v>
      </c>
      <c r="AR35" s="3">
        <v>0</v>
      </c>
    </row>
    <row r="36" spans="1:44" ht="32.25" thickBot="1" x14ac:dyDescent="0.3">
      <c r="A36" s="2" t="s">
        <v>41</v>
      </c>
      <c r="B36" s="2" t="s">
        <v>42</v>
      </c>
      <c r="C36" s="2" t="s">
        <v>89</v>
      </c>
      <c r="D36" s="2" t="s">
        <v>44</v>
      </c>
      <c r="E36" s="2" t="s">
        <v>57</v>
      </c>
      <c r="F36" s="2" t="s">
        <v>69</v>
      </c>
      <c r="G36" s="2" t="s">
        <v>112</v>
      </c>
      <c r="H36" s="3">
        <v>45</v>
      </c>
      <c r="I36" s="2" t="s">
        <v>59</v>
      </c>
      <c r="J36" s="2" t="s">
        <v>60</v>
      </c>
      <c r="K36" s="2" t="s">
        <v>61</v>
      </c>
      <c r="L36" s="2" t="s">
        <v>41</v>
      </c>
      <c r="M36" s="2" t="s">
        <v>51</v>
      </c>
      <c r="N36" s="3">
        <v>2</v>
      </c>
      <c r="O36" s="3">
        <v>-2</v>
      </c>
      <c r="P36" s="3">
        <v>0</v>
      </c>
      <c r="Q36" s="3">
        <v>24</v>
      </c>
      <c r="R36" s="3">
        <v>1</v>
      </c>
      <c r="S36" s="3">
        <v>1</v>
      </c>
      <c r="T36" s="3">
        <v>1</v>
      </c>
      <c r="U36" s="3">
        <v>0</v>
      </c>
      <c r="V36" s="3">
        <v>813</v>
      </c>
      <c r="W36" s="3">
        <v>1</v>
      </c>
      <c r="X36" s="2" t="s">
        <v>74</v>
      </c>
      <c r="Y36" s="3">
        <v>1</v>
      </c>
      <c r="Z36" s="3">
        <v>2</v>
      </c>
      <c r="AA36" s="3">
        <v>61</v>
      </c>
      <c r="AB36" s="3">
        <v>3</v>
      </c>
      <c r="AC36" s="3">
        <v>1</v>
      </c>
      <c r="AD36" s="3">
        <v>4</v>
      </c>
      <c r="AE36" s="3">
        <v>2293</v>
      </c>
      <c r="AF36" s="3">
        <v>3020</v>
      </c>
      <c r="AG36" s="3">
        <v>2</v>
      </c>
      <c r="AH36" s="3">
        <v>16</v>
      </c>
      <c r="AI36" s="3">
        <v>3</v>
      </c>
      <c r="AJ36" s="3">
        <v>1</v>
      </c>
      <c r="AK36" s="3">
        <v>80</v>
      </c>
      <c r="AL36" s="3">
        <v>1</v>
      </c>
      <c r="AM36" s="3">
        <v>6</v>
      </c>
      <c r="AN36" s="3">
        <v>2</v>
      </c>
      <c r="AO36" s="3">
        <v>2</v>
      </c>
      <c r="AP36" s="3">
        <v>0</v>
      </c>
      <c r="AQ36" s="3">
        <v>2</v>
      </c>
      <c r="AR36" s="3">
        <v>0</v>
      </c>
    </row>
    <row r="37" spans="1:44" ht="32.25" thickBot="1" x14ac:dyDescent="0.3">
      <c r="A37" s="2" t="s">
        <v>53</v>
      </c>
      <c r="B37" s="2" t="s">
        <v>42</v>
      </c>
      <c r="C37" s="2" t="s">
        <v>43</v>
      </c>
      <c r="D37" s="2" t="s">
        <v>56</v>
      </c>
      <c r="E37" s="2" t="s">
        <v>57</v>
      </c>
      <c r="F37" s="2" t="s">
        <v>69</v>
      </c>
      <c r="G37" s="2" t="s">
        <v>113</v>
      </c>
      <c r="H37" s="3">
        <v>46</v>
      </c>
      <c r="I37" s="2" t="s">
        <v>48</v>
      </c>
      <c r="J37" s="2" t="s">
        <v>60</v>
      </c>
      <c r="K37" s="2" t="s">
        <v>76</v>
      </c>
      <c r="L37" s="2" t="s">
        <v>53</v>
      </c>
      <c r="M37" s="2" t="s">
        <v>51</v>
      </c>
      <c r="N37" s="3">
        <v>3</v>
      </c>
      <c r="O37" s="3">
        <v>-2</v>
      </c>
      <c r="P37" s="3">
        <v>0</v>
      </c>
      <c r="Q37" s="3">
        <v>43</v>
      </c>
      <c r="R37" s="3">
        <v>0</v>
      </c>
      <c r="S37" s="2"/>
      <c r="T37" s="3">
        <v>0</v>
      </c>
      <c r="U37" s="3">
        <v>1</v>
      </c>
      <c r="V37" s="3">
        <v>1273</v>
      </c>
      <c r="W37" s="3">
        <v>2</v>
      </c>
      <c r="X37" s="2" t="s">
        <v>52</v>
      </c>
      <c r="Y37" s="3">
        <v>1</v>
      </c>
      <c r="Z37" s="3">
        <v>4</v>
      </c>
      <c r="AA37" s="3">
        <v>72</v>
      </c>
      <c r="AB37" s="3">
        <v>4</v>
      </c>
      <c r="AC37" s="3">
        <v>1</v>
      </c>
      <c r="AD37" s="3">
        <v>3</v>
      </c>
      <c r="AE37" s="3">
        <v>2645</v>
      </c>
      <c r="AF37" s="3">
        <v>21923</v>
      </c>
      <c r="AG37" s="3">
        <v>1</v>
      </c>
      <c r="AH37" s="3">
        <v>12</v>
      </c>
      <c r="AI37" s="3">
        <v>3</v>
      </c>
      <c r="AJ37" s="3">
        <v>4</v>
      </c>
      <c r="AK37" s="3">
        <v>80</v>
      </c>
      <c r="AL37" s="3">
        <v>2</v>
      </c>
      <c r="AM37" s="3">
        <v>6</v>
      </c>
      <c r="AN37" s="3">
        <v>2</v>
      </c>
      <c r="AO37" s="3">
        <v>5</v>
      </c>
      <c r="AP37" s="3">
        <v>3</v>
      </c>
      <c r="AQ37" s="3">
        <v>1</v>
      </c>
      <c r="AR37" s="3">
        <v>4</v>
      </c>
    </row>
    <row r="38" spans="1:44" ht="32.25" thickBot="1" x14ac:dyDescent="0.3">
      <c r="A38" s="2" t="s">
        <v>41</v>
      </c>
      <c r="B38" s="2" t="s">
        <v>42</v>
      </c>
      <c r="C38" s="2" t="s">
        <v>55</v>
      </c>
      <c r="D38" s="2" t="s">
        <v>44</v>
      </c>
      <c r="E38" s="2" t="s">
        <v>45</v>
      </c>
      <c r="F38" s="2" t="s">
        <v>103</v>
      </c>
      <c r="G38" s="2" t="s">
        <v>114</v>
      </c>
      <c r="H38" s="3">
        <v>47</v>
      </c>
      <c r="I38" s="2" t="s">
        <v>59</v>
      </c>
      <c r="J38" s="2" t="s">
        <v>96</v>
      </c>
      <c r="K38" s="2" t="s">
        <v>61</v>
      </c>
      <c r="L38" s="2" t="s">
        <v>41</v>
      </c>
      <c r="M38" s="2" t="s">
        <v>51</v>
      </c>
      <c r="N38" s="3">
        <v>2</v>
      </c>
      <c r="O38" s="3">
        <v>-2</v>
      </c>
      <c r="P38" s="3">
        <v>0</v>
      </c>
      <c r="Q38" s="3">
        <v>50</v>
      </c>
      <c r="R38" s="3">
        <v>1</v>
      </c>
      <c r="S38" s="3">
        <v>1</v>
      </c>
      <c r="T38" s="3">
        <v>1</v>
      </c>
      <c r="U38" s="3">
        <v>0</v>
      </c>
      <c r="V38" s="3">
        <v>869</v>
      </c>
      <c r="W38" s="3">
        <v>3</v>
      </c>
      <c r="X38" s="2" t="s">
        <v>52</v>
      </c>
      <c r="Y38" s="3">
        <v>1</v>
      </c>
      <c r="Z38" s="3">
        <v>1</v>
      </c>
      <c r="AA38" s="3">
        <v>86</v>
      </c>
      <c r="AB38" s="3">
        <v>2</v>
      </c>
      <c r="AC38" s="3">
        <v>1</v>
      </c>
      <c r="AD38" s="3">
        <v>3</v>
      </c>
      <c r="AE38" s="3">
        <v>2683</v>
      </c>
      <c r="AF38" s="3">
        <v>3810</v>
      </c>
      <c r="AG38" s="3">
        <v>1</v>
      </c>
      <c r="AH38" s="3">
        <v>14</v>
      </c>
      <c r="AI38" s="3">
        <v>3</v>
      </c>
      <c r="AJ38" s="3">
        <v>3</v>
      </c>
      <c r="AK38" s="3">
        <v>80</v>
      </c>
      <c r="AL38" s="3">
        <v>0</v>
      </c>
      <c r="AM38" s="3">
        <v>3</v>
      </c>
      <c r="AN38" s="3">
        <v>3</v>
      </c>
      <c r="AO38" s="3">
        <v>3</v>
      </c>
      <c r="AP38" s="3">
        <v>2</v>
      </c>
      <c r="AQ38" s="3">
        <v>0</v>
      </c>
      <c r="AR38" s="3">
        <v>2</v>
      </c>
    </row>
    <row r="39" spans="1:44" ht="32.25" thickBot="1" x14ac:dyDescent="0.3">
      <c r="A39" s="2" t="s">
        <v>53</v>
      </c>
      <c r="B39" s="2" t="s">
        <v>42</v>
      </c>
      <c r="C39" s="2" t="s">
        <v>43</v>
      </c>
      <c r="D39" s="2" t="s">
        <v>56</v>
      </c>
      <c r="E39" s="2" t="s">
        <v>45</v>
      </c>
      <c r="F39" s="2" t="s">
        <v>103</v>
      </c>
      <c r="G39" s="2" t="s">
        <v>115</v>
      </c>
      <c r="H39" s="3">
        <v>49</v>
      </c>
      <c r="I39" s="2" t="s">
        <v>48</v>
      </c>
      <c r="J39" s="2" t="s">
        <v>96</v>
      </c>
      <c r="K39" s="2" t="s">
        <v>61</v>
      </c>
      <c r="L39" s="2" t="s">
        <v>53</v>
      </c>
      <c r="M39" s="2" t="s">
        <v>51</v>
      </c>
      <c r="N39" s="3">
        <v>3</v>
      </c>
      <c r="O39" s="3">
        <v>-2</v>
      </c>
      <c r="P39" s="3">
        <v>0</v>
      </c>
      <c r="Q39" s="3">
        <v>35</v>
      </c>
      <c r="R39" s="3">
        <v>0</v>
      </c>
      <c r="S39" s="2"/>
      <c r="T39" s="3">
        <v>0</v>
      </c>
      <c r="U39" s="3">
        <v>1</v>
      </c>
      <c r="V39" s="3">
        <v>890</v>
      </c>
      <c r="W39" s="3">
        <v>2</v>
      </c>
      <c r="X39" s="2" t="s">
        <v>74</v>
      </c>
      <c r="Y39" s="3">
        <v>1</v>
      </c>
      <c r="Z39" s="3">
        <v>4</v>
      </c>
      <c r="AA39" s="3">
        <v>97</v>
      </c>
      <c r="AB39" s="3">
        <v>3</v>
      </c>
      <c r="AC39" s="3">
        <v>1</v>
      </c>
      <c r="AD39" s="3">
        <v>4</v>
      </c>
      <c r="AE39" s="3">
        <v>2014</v>
      </c>
      <c r="AF39" s="3">
        <v>9687</v>
      </c>
      <c r="AG39" s="3">
        <v>1</v>
      </c>
      <c r="AH39" s="3">
        <v>13</v>
      </c>
      <c r="AI39" s="3">
        <v>3</v>
      </c>
      <c r="AJ39" s="3">
        <v>1</v>
      </c>
      <c r="AK39" s="3">
        <v>80</v>
      </c>
      <c r="AL39" s="3">
        <v>0</v>
      </c>
      <c r="AM39" s="3">
        <v>2</v>
      </c>
      <c r="AN39" s="3">
        <v>3</v>
      </c>
      <c r="AO39" s="3">
        <v>2</v>
      </c>
      <c r="AP39" s="3">
        <v>2</v>
      </c>
      <c r="AQ39" s="3">
        <v>2</v>
      </c>
      <c r="AR39" s="3">
        <v>2</v>
      </c>
    </row>
    <row r="40" spans="1:44" ht="32.25" thickBot="1" x14ac:dyDescent="0.3">
      <c r="A40" s="2" t="s">
        <v>53</v>
      </c>
      <c r="B40" s="2" t="s">
        <v>42</v>
      </c>
      <c r="C40" s="2" t="s">
        <v>43</v>
      </c>
      <c r="D40" s="2" t="s">
        <v>56</v>
      </c>
      <c r="E40" s="2" t="s">
        <v>57</v>
      </c>
      <c r="F40" s="2" t="s">
        <v>46</v>
      </c>
      <c r="G40" s="2" t="s">
        <v>116</v>
      </c>
      <c r="H40" s="3">
        <v>51</v>
      </c>
      <c r="I40" s="2" t="s">
        <v>48</v>
      </c>
      <c r="J40" s="2" t="s">
        <v>60</v>
      </c>
      <c r="K40" s="2" t="s">
        <v>61</v>
      </c>
      <c r="L40" s="2" t="s">
        <v>41</v>
      </c>
      <c r="M40" s="2" t="s">
        <v>51</v>
      </c>
      <c r="N40" s="3">
        <v>3</v>
      </c>
      <c r="O40" s="3">
        <v>-2</v>
      </c>
      <c r="P40" s="3">
        <v>0</v>
      </c>
      <c r="Q40" s="3">
        <v>36</v>
      </c>
      <c r="R40" s="3">
        <v>0</v>
      </c>
      <c r="S40" s="2"/>
      <c r="T40" s="3">
        <v>0</v>
      </c>
      <c r="U40" s="3">
        <v>1</v>
      </c>
      <c r="V40" s="3">
        <v>852</v>
      </c>
      <c r="W40" s="3">
        <v>5</v>
      </c>
      <c r="X40" s="2" t="s">
        <v>68</v>
      </c>
      <c r="Y40" s="3">
        <v>1</v>
      </c>
      <c r="Z40" s="3">
        <v>2</v>
      </c>
      <c r="AA40" s="3">
        <v>82</v>
      </c>
      <c r="AB40" s="3">
        <v>2</v>
      </c>
      <c r="AC40" s="3">
        <v>1</v>
      </c>
      <c r="AD40" s="3">
        <v>2</v>
      </c>
      <c r="AE40" s="3">
        <v>3419</v>
      </c>
      <c r="AF40" s="3">
        <v>13072</v>
      </c>
      <c r="AG40" s="3">
        <v>9</v>
      </c>
      <c r="AH40" s="3">
        <v>14</v>
      </c>
      <c r="AI40" s="3">
        <v>3</v>
      </c>
      <c r="AJ40" s="3">
        <v>4</v>
      </c>
      <c r="AK40" s="3">
        <v>80</v>
      </c>
      <c r="AL40" s="3">
        <v>1</v>
      </c>
      <c r="AM40" s="3">
        <v>6</v>
      </c>
      <c r="AN40" s="3">
        <v>4</v>
      </c>
      <c r="AO40" s="3">
        <v>1</v>
      </c>
      <c r="AP40" s="3">
        <v>1</v>
      </c>
      <c r="AQ40" s="3">
        <v>0</v>
      </c>
      <c r="AR40" s="3">
        <v>0</v>
      </c>
    </row>
    <row r="41" spans="1:44" ht="32.25" thickBot="1" x14ac:dyDescent="0.3">
      <c r="A41" s="2" t="s">
        <v>53</v>
      </c>
      <c r="B41" s="2" t="s">
        <v>54</v>
      </c>
      <c r="C41" s="2" t="s">
        <v>66</v>
      </c>
      <c r="D41" s="2" t="s">
        <v>56</v>
      </c>
      <c r="E41" s="2" t="s">
        <v>45</v>
      </c>
      <c r="F41" s="2" t="s">
        <v>46</v>
      </c>
      <c r="G41" s="2" t="s">
        <v>117</v>
      </c>
      <c r="H41" s="3">
        <v>52</v>
      </c>
      <c r="I41" s="2" t="s">
        <v>48</v>
      </c>
      <c r="J41" s="2" t="s">
        <v>49</v>
      </c>
      <c r="K41" s="2" t="s">
        <v>61</v>
      </c>
      <c r="L41" s="2" t="s">
        <v>53</v>
      </c>
      <c r="M41" s="2" t="s">
        <v>51</v>
      </c>
      <c r="N41" s="3">
        <v>3</v>
      </c>
      <c r="O41" s="3">
        <v>-2</v>
      </c>
      <c r="P41" s="3">
        <v>0</v>
      </c>
      <c r="Q41" s="3">
        <v>33</v>
      </c>
      <c r="R41" s="3">
        <v>0</v>
      </c>
      <c r="S41" s="2"/>
      <c r="T41" s="3">
        <v>0</v>
      </c>
      <c r="U41" s="3">
        <v>1</v>
      </c>
      <c r="V41" s="3">
        <v>1141</v>
      </c>
      <c r="W41" s="3">
        <v>1</v>
      </c>
      <c r="X41" s="2" t="s">
        <v>74</v>
      </c>
      <c r="Y41" s="3">
        <v>1</v>
      </c>
      <c r="Z41" s="3">
        <v>3</v>
      </c>
      <c r="AA41" s="3">
        <v>42</v>
      </c>
      <c r="AB41" s="3">
        <v>4</v>
      </c>
      <c r="AC41" s="3">
        <v>2</v>
      </c>
      <c r="AD41" s="3">
        <v>2</v>
      </c>
      <c r="AE41" s="3">
        <v>5376</v>
      </c>
      <c r="AF41" s="3">
        <v>3193</v>
      </c>
      <c r="AG41" s="3">
        <v>2</v>
      </c>
      <c r="AH41" s="3">
        <v>19</v>
      </c>
      <c r="AI41" s="3">
        <v>3</v>
      </c>
      <c r="AJ41" s="3">
        <v>1</v>
      </c>
      <c r="AK41" s="3">
        <v>80</v>
      </c>
      <c r="AL41" s="3">
        <v>2</v>
      </c>
      <c r="AM41" s="3">
        <v>10</v>
      </c>
      <c r="AN41" s="3">
        <v>3</v>
      </c>
      <c r="AO41" s="3">
        <v>5</v>
      </c>
      <c r="AP41" s="3">
        <v>3</v>
      </c>
      <c r="AQ41" s="3">
        <v>1</v>
      </c>
      <c r="AR41" s="3">
        <v>3</v>
      </c>
    </row>
    <row r="42" spans="1:44" ht="32.25" thickBot="1" x14ac:dyDescent="0.3">
      <c r="A42" s="2" t="s">
        <v>53</v>
      </c>
      <c r="B42" s="2" t="s">
        <v>42</v>
      </c>
      <c r="C42" s="2" t="s">
        <v>43</v>
      </c>
      <c r="D42" s="2" t="s">
        <v>56</v>
      </c>
      <c r="E42" s="2" t="s">
        <v>57</v>
      </c>
      <c r="F42" s="2" t="s">
        <v>63</v>
      </c>
      <c r="G42" s="2" t="s">
        <v>118</v>
      </c>
      <c r="H42" s="3">
        <v>53</v>
      </c>
      <c r="I42" s="2" t="s">
        <v>59</v>
      </c>
      <c r="J42" s="2" t="s">
        <v>65</v>
      </c>
      <c r="K42" s="2" t="s">
        <v>76</v>
      </c>
      <c r="L42" s="2" t="s">
        <v>53</v>
      </c>
      <c r="M42" s="2" t="s">
        <v>51</v>
      </c>
      <c r="N42" s="3">
        <v>3</v>
      </c>
      <c r="O42" s="3">
        <v>-2</v>
      </c>
      <c r="P42" s="3">
        <v>0</v>
      </c>
      <c r="Q42" s="3">
        <v>35</v>
      </c>
      <c r="R42" s="3">
        <v>0</v>
      </c>
      <c r="S42" s="2"/>
      <c r="T42" s="3">
        <v>0</v>
      </c>
      <c r="U42" s="3">
        <v>1</v>
      </c>
      <c r="V42" s="3">
        <v>464</v>
      </c>
      <c r="W42" s="3">
        <v>4</v>
      </c>
      <c r="X42" s="2" t="s">
        <v>52</v>
      </c>
      <c r="Y42" s="3">
        <v>1</v>
      </c>
      <c r="Z42" s="3">
        <v>3</v>
      </c>
      <c r="AA42" s="3">
        <v>75</v>
      </c>
      <c r="AB42" s="3">
        <v>3</v>
      </c>
      <c r="AC42" s="3">
        <v>1</v>
      </c>
      <c r="AD42" s="3">
        <v>4</v>
      </c>
      <c r="AE42" s="3">
        <v>1951</v>
      </c>
      <c r="AF42" s="3">
        <v>10910</v>
      </c>
      <c r="AG42" s="3">
        <v>1</v>
      </c>
      <c r="AH42" s="3">
        <v>12</v>
      </c>
      <c r="AI42" s="3">
        <v>3</v>
      </c>
      <c r="AJ42" s="3">
        <v>3</v>
      </c>
      <c r="AK42" s="3">
        <v>80</v>
      </c>
      <c r="AL42" s="3">
        <v>1</v>
      </c>
      <c r="AM42" s="3">
        <v>1</v>
      </c>
      <c r="AN42" s="3">
        <v>3</v>
      </c>
      <c r="AO42" s="3">
        <v>1</v>
      </c>
      <c r="AP42" s="3">
        <v>0</v>
      </c>
      <c r="AQ42" s="3">
        <v>0</v>
      </c>
      <c r="AR42" s="3">
        <v>0</v>
      </c>
    </row>
    <row r="43" spans="1:44" ht="32.25" thickBot="1" x14ac:dyDescent="0.3">
      <c r="A43" s="2" t="s">
        <v>53</v>
      </c>
      <c r="B43" s="2" t="s">
        <v>42</v>
      </c>
      <c r="C43" s="2" t="s">
        <v>66</v>
      </c>
      <c r="D43" s="2" t="s">
        <v>56</v>
      </c>
      <c r="E43" s="2" t="s">
        <v>57</v>
      </c>
      <c r="F43" s="2" t="s">
        <v>46</v>
      </c>
      <c r="G43" s="2" t="s">
        <v>119</v>
      </c>
      <c r="H43" s="3">
        <v>54</v>
      </c>
      <c r="I43" s="2" t="s">
        <v>48</v>
      </c>
      <c r="J43" s="2" t="s">
        <v>65</v>
      </c>
      <c r="K43" s="2" t="s">
        <v>76</v>
      </c>
      <c r="L43" s="2" t="s">
        <v>53</v>
      </c>
      <c r="M43" s="2" t="s">
        <v>51</v>
      </c>
      <c r="N43" s="3">
        <v>6</v>
      </c>
      <c r="O43" s="3">
        <v>-2</v>
      </c>
      <c r="P43" s="3">
        <v>0</v>
      </c>
      <c r="Q43" s="3">
        <v>27</v>
      </c>
      <c r="R43" s="3">
        <v>0</v>
      </c>
      <c r="S43" s="2"/>
      <c r="T43" s="3">
        <v>0</v>
      </c>
      <c r="U43" s="3">
        <v>1</v>
      </c>
      <c r="V43" s="3">
        <v>1240</v>
      </c>
      <c r="W43" s="3">
        <v>2</v>
      </c>
      <c r="X43" s="2" t="s">
        <v>68</v>
      </c>
      <c r="Y43" s="3">
        <v>1</v>
      </c>
      <c r="Z43" s="3">
        <v>4</v>
      </c>
      <c r="AA43" s="3">
        <v>33</v>
      </c>
      <c r="AB43" s="3">
        <v>3</v>
      </c>
      <c r="AC43" s="3">
        <v>1</v>
      </c>
      <c r="AD43" s="3">
        <v>2</v>
      </c>
      <c r="AE43" s="3">
        <v>2341</v>
      </c>
      <c r="AF43" s="3">
        <v>19715</v>
      </c>
      <c r="AG43" s="3">
        <v>1</v>
      </c>
      <c r="AH43" s="3">
        <v>13</v>
      </c>
      <c r="AI43" s="3">
        <v>3</v>
      </c>
      <c r="AJ43" s="3">
        <v>4</v>
      </c>
      <c r="AK43" s="3">
        <v>80</v>
      </c>
      <c r="AL43" s="3">
        <v>1</v>
      </c>
      <c r="AM43" s="3">
        <v>1</v>
      </c>
      <c r="AN43" s="3">
        <v>3</v>
      </c>
      <c r="AO43" s="3">
        <v>1</v>
      </c>
      <c r="AP43" s="3">
        <v>0</v>
      </c>
      <c r="AQ43" s="3">
        <v>0</v>
      </c>
      <c r="AR43" s="3">
        <v>0</v>
      </c>
    </row>
    <row r="44" spans="1:44" ht="32.25" thickBot="1" x14ac:dyDescent="0.3">
      <c r="A44" s="2" t="s">
        <v>41</v>
      </c>
      <c r="B44" s="2" t="s">
        <v>42</v>
      </c>
      <c r="C44" s="2" t="s">
        <v>66</v>
      </c>
      <c r="D44" s="2" t="s">
        <v>44</v>
      </c>
      <c r="E44" s="2" t="s">
        <v>57</v>
      </c>
      <c r="F44" s="2" t="s">
        <v>46</v>
      </c>
      <c r="G44" s="2" t="s">
        <v>120</v>
      </c>
      <c r="H44" s="3">
        <v>55</v>
      </c>
      <c r="I44" s="2" t="s">
        <v>59</v>
      </c>
      <c r="J44" s="2" t="s">
        <v>65</v>
      </c>
      <c r="K44" s="2" t="s">
        <v>50</v>
      </c>
      <c r="L44" s="2" t="s">
        <v>53</v>
      </c>
      <c r="M44" s="2" t="s">
        <v>51</v>
      </c>
      <c r="N44" s="3">
        <v>2</v>
      </c>
      <c r="O44" s="3">
        <v>-2</v>
      </c>
      <c r="P44" s="3">
        <v>0</v>
      </c>
      <c r="Q44" s="3">
        <v>26</v>
      </c>
      <c r="R44" s="3">
        <v>1</v>
      </c>
      <c r="S44" s="3">
        <v>1</v>
      </c>
      <c r="T44" s="3">
        <v>1</v>
      </c>
      <c r="U44" s="3">
        <v>0</v>
      </c>
      <c r="V44" s="3">
        <v>1357</v>
      </c>
      <c r="W44" s="3">
        <v>25</v>
      </c>
      <c r="X44" s="2" t="s">
        <v>74</v>
      </c>
      <c r="Y44" s="3">
        <v>1</v>
      </c>
      <c r="Z44" s="3">
        <v>1</v>
      </c>
      <c r="AA44" s="3">
        <v>48</v>
      </c>
      <c r="AB44" s="3">
        <v>1</v>
      </c>
      <c r="AC44" s="3">
        <v>1</v>
      </c>
      <c r="AD44" s="3">
        <v>2</v>
      </c>
      <c r="AE44" s="3">
        <v>2293</v>
      </c>
      <c r="AF44" s="3">
        <v>10558</v>
      </c>
      <c r="AG44" s="3">
        <v>1</v>
      </c>
      <c r="AH44" s="3">
        <v>12</v>
      </c>
      <c r="AI44" s="3">
        <v>3</v>
      </c>
      <c r="AJ44" s="3">
        <v>3</v>
      </c>
      <c r="AK44" s="3">
        <v>80</v>
      </c>
      <c r="AL44" s="3">
        <v>0</v>
      </c>
      <c r="AM44" s="3">
        <v>1</v>
      </c>
      <c r="AN44" s="3">
        <v>2</v>
      </c>
      <c r="AO44" s="3">
        <v>1</v>
      </c>
      <c r="AP44" s="3">
        <v>0</v>
      </c>
      <c r="AQ44" s="3">
        <v>0</v>
      </c>
      <c r="AR44" s="3">
        <v>1</v>
      </c>
    </row>
    <row r="45" spans="1:44" ht="32.25" thickBot="1" x14ac:dyDescent="0.3">
      <c r="A45" s="2" t="s">
        <v>53</v>
      </c>
      <c r="B45" s="2" t="s">
        <v>54</v>
      </c>
      <c r="C45" s="2" t="s">
        <v>66</v>
      </c>
      <c r="D45" s="2" t="s">
        <v>56</v>
      </c>
      <c r="E45" s="2" t="s">
        <v>45</v>
      </c>
      <c r="F45" s="2" t="s">
        <v>46</v>
      </c>
      <c r="G45" s="2" t="s">
        <v>121</v>
      </c>
      <c r="H45" s="3">
        <v>56</v>
      </c>
      <c r="I45" s="2" t="s">
        <v>59</v>
      </c>
      <c r="J45" s="2" t="s">
        <v>49</v>
      </c>
      <c r="K45" s="2" t="s">
        <v>50</v>
      </c>
      <c r="L45" s="2" t="s">
        <v>53</v>
      </c>
      <c r="M45" s="2" t="s">
        <v>51</v>
      </c>
      <c r="N45" s="3">
        <v>0</v>
      </c>
      <c r="O45" s="3">
        <v>-2</v>
      </c>
      <c r="P45" s="3">
        <v>0</v>
      </c>
      <c r="Q45" s="3">
        <v>27</v>
      </c>
      <c r="R45" s="3">
        <v>0</v>
      </c>
      <c r="S45" s="2"/>
      <c r="T45" s="3">
        <v>0</v>
      </c>
      <c r="U45" s="3">
        <v>1</v>
      </c>
      <c r="V45" s="3">
        <v>994</v>
      </c>
      <c r="W45" s="3">
        <v>8</v>
      </c>
      <c r="X45" s="2" t="s">
        <v>74</v>
      </c>
      <c r="Y45" s="3">
        <v>1</v>
      </c>
      <c r="Z45" s="3">
        <v>4</v>
      </c>
      <c r="AA45" s="3">
        <v>37</v>
      </c>
      <c r="AB45" s="3">
        <v>3</v>
      </c>
      <c r="AC45" s="3">
        <v>3</v>
      </c>
      <c r="AD45" s="3">
        <v>2</v>
      </c>
      <c r="AE45" s="3">
        <v>8726</v>
      </c>
      <c r="AF45" s="3">
        <v>2975</v>
      </c>
      <c r="AG45" s="3">
        <v>1</v>
      </c>
      <c r="AH45" s="3">
        <v>15</v>
      </c>
      <c r="AI45" s="3">
        <v>3</v>
      </c>
      <c r="AJ45" s="3">
        <v>4</v>
      </c>
      <c r="AK45" s="3">
        <v>80</v>
      </c>
      <c r="AL45" s="3">
        <v>0</v>
      </c>
      <c r="AM45" s="3">
        <v>9</v>
      </c>
      <c r="AN45" s="3">
        <v>3</v>
      </c>
      <c r="AO45" s="3">
        <v>9</v>
      </c>
      <c r="AP45" s="3">
        <v>8</v>
      </c>
      <c r="AQ45" s="3">
        <v>1</v>
      </c>
      <c r="AR45" s="3">
        <v>7</v>
      </c>
    </row>
    <row r="46" spans="1:44" ht="32.25" thickBot="1" x14ac:dyDescent="0.3">
      <c r="A46" s="2" t="s">
        <v>53</v>
      </c>
      <c r="B46" s="2" t="s">
        <v>54</v>
      </c>
      <c r="C46" s="2" t="s">
        <v>66</v>
      </c>
      <c r="D46" s="2" t="s">
        <v>56</v>
      </c>
      <c r="E46" s="2" t="s">
        <v>57</v>
      </c>
      <c r="F46" s="2" t="s">
        <v>69</v>
      </c>
      <c r="G46" s="2" t="s">
        <v>122</v>
      </c>
      <c r="H46" s="3">
        <v>57</v>
      </c>
      <c r="I46" s="2" t="s">
        <v>48</v>
      </c>
      <c r="J46" s="2" t="s">
        <v>65</v>
      </c>
      <c r="K46" s="2" t="s">
        <v>50</v>
      </c>
      <c r="L46" s="2" t="s">
        <v>53</v>
      </c>
      <c r="M46" s="2" t="s">
        <v>51</v>
      </c>
      <c r="N46" s="3">
        <v>2</v>
      </c>
      <c r="O46" s="3">
        <v>-2</v>
      </c>
      <c r="P46" s="3">
        <v>0</v>
      </c>
      <c r="Q46" s="3">
        <v>30</v>
      </c>
      <c r="R46" s="3">
        <v>0</v>
      </c>
      <c r="S46" s="2"/>
      <c r="T46" s="3">
        <v>0</v>
      </c>
      <c r="U46" s="3">
        <v>1</v>
      </c>
      <c r="V46" s="3">
        <v>721</v>
      </c>
      <c r="W46" s="3">
        <v>1</v>
      </c>
      <c r="X46" s="2" t="s">
        <v>52</v>
      </c>
      <c r="Y46" s="3">
        <v>1</v>
      </c>
      <c r="Z46" s="3">
        <v>3</v>
      </c>
      <c r="AA46" s="3">
        <v>58</v>
      </c>
      <c r="AB46" s="3">
        <v>3</v>
      </c>
      <c r="AC46" s="3">
        <v>2</v>
      </c>
      <c r="AD46" s="3">
        <v>4</v>
      </c>
      <c r="AE46" s="3">
        <v>4011</v>
      </c>
      <c r="AF46" s="3">
        <v>10781</v>
      </c>
      <c r="AG46" s="3">
        <v>1</v>
      </c>
      <c r="AH46" s="3">
        <v>23</v>
      </c>
      <c r="AI46" s="3">
        <v>4</v>
      </c>
      <c r="AJ46" s="3">
        <v>4</v>
      </c>
      <c r="AK46" s="3">
        <v>80</v>
      </c>
      <c r="AL46" s="3">
        <v>0</v>
      </c>
      <c r="AM46" s="3">
        <v>12</v>
      </c>
      <c r="AN46" s="3">
        <v>3</v>
      </c>
      <c r="AO46" s="3">
        <v>12</v>
      </c>
      <c r="AP46" s="3">
        <v>8</v>
      </c>
      <c r="AQ46" s="3">
        <v>3</v>
      </c>
      <c r="AR46" s="3">
        <v>7</v>
      </c>
    </row>
    <row r="47" spans="1:44" ht="32.25" thickBot="1" x14ac:dyDescent="0.3">
      <c r="A47" s="2" t="s">
        <v>41</v>
      </c>
      <c r="B47" s="2" t="s">
        <v>42</v>
      </c>
      <c r="C47" s="2" t="s">
        <v>43</v>
      </c>
      <c r="D47" s="2" t="s">
        <v>44</v>
      </c>
      <c r="E47" s="2" t="s">
        <v>57</v>
      </c>
      <c r="F47" s="2" t="s">
        <v>110</v>
      </c>
      <c r="G47" s="2" t="s">
        <v>123</v>
      </c>
      <c r="H47" s="3">
        <v>58</v>
      </c>
      <c r="I47" s="2" t="s">
        <v>48</v>
      </c>
      <c r="J47" s="2" t="s">
        <v>98</v>
      </c>
      <c r="K47" s="2" t="s">
        <v>61</v>
      </c>
      <c r="L47" s="2" t="s">
        <v>53</v>
      </c>
      <c r="M47" s="2" t="s">
        <v>51</v>
      </c>
      <c r="N47" s="3">
        <v>0</v>
      </c>
      <c r="O47" s="3">
        <v>-2</v>
      </c>
      <c r="P47" s="3">
        <v>0</v>
      </c>
      <c r="Q47" s="3">
        <v>41</v>
      </c>
      <c r="R47" s="3">
        <v>1</v>
      </c>
      <c r="S47" s="3">
        <v>1</v>
      </c>
      <c r="T47" s="3">
        <v>1</v>
      </c>
      <c r="U47" s="3">
        <v>0</v>
      </c>
      <c r="V47" s="3">
        <v>1360</v>
      </c>
      <c r="W47" s="3">
        <v>12</v>
      </c>
      <c r="X47" s="2" t="s">
        <v>74</v>
      </c>
      <c r="Y47" s="3">
        <v>1</v>
      </c>
      <c r="Z47" s="3">
        <v>2</v>
      </c>
      <c r="AA47" s="3">
        <v>49</v>
      </c>
      <c r="AB47" s="3">
        <v>3</v>
      </c>
      <c r="AC47" s="3">
        <v>5</v>
      </c>
      <c r="AD47" s="3">
        <v>3</v>
      </c>
      <c r="AE47" s="3">
        <v>19545</v>
      </c>
      <c r="AF47" s="3">
        <v>16280</v>
      </c>
      <c r="AG47" s="3">
        <v>1</v>
      </c>
      <c r="AH47" s="3">
        <v>12</v>
      </c>
      <c r="AI47" s="3">
        <v>3</v>
      </c>
      <c r="AJ47" s="3">
        <v>4</v>
      </c>
      <c r="AK47" s="3">
        <v>80</v>
      </c>
      <c r="AL47" s="3">
        <v>0</v>
      </c>
      <c r="AM47" s="3">
        <v>23</v>
      </c>
      <c r="AN47" s="3">
        <v>3</v>
      </c>
      <c r="AO47" s="3">
        <v>22</v>
      </c>
      <c r="AP47" s="3">
        <v>15</v>
      </c>
      <c r="AQ47" s="3">
        <v>15</v>
      </c>
      <c r="AR47" s="3">
        <v>8</v>
      </c>
    </row>
    <row r="48" spans="1:44" ht="32.25" thickBot="1" x14ac:dyDescent="0.3">
      <c r="A48" s="2" t="s">
        <v>53</v>
      </c>
      <c r="B48" s="2" t="s">
        <v>88</v>
      </c>
      <c r="C48" s="2" t="s">
        <v>66</v>
      </c>
      <c r="D48" s="2" t="s">
        <v>56</v>
      </c>
      <c r="E48" s="2" t="s">
        <v>45</v>
      </c>
      <c r="F48" s="2" t="s">
        <v>103</v>
      </c>
      <c r="G48" s="2" t="s">
        <v>124</v>
      </c>
      <c r="H48" s="3">
        <v>60</v>
      </c>
      <c r="I48" s="2" t="s">
        <v>59</v>
      </c>
      <c r="J48" s="2" t="s">
        <v>49</v>
      </c>
      <c r="K48" s="2" t="s">
        <v>50</v>
      </c>
      <c r="L48" s="2" t="s">
        <v>53</v>
      </c>
      <c r="M48" s="2" t="s">
        <v>51</v>
      </c>
      <c r="N48" s="3">
        <v>2</v>
      </c>
      <c r="O48" s="3">
        <v>-2</v>
      </c>
      <c r="P48" s="3">
        <v>0</v>
      </c>
      <c r="Q48" s="3">
        <v>34</v>
      </c>
      <c r="R48" s="3">
        <v>0</v>
      </c>
      <c r="S48" s="2"/>
      <c r="T48" s="3">
        <v>0</v>
      </c>
      <c r="U48" s="3">
        <v>1</v>
      </c>
      <c r="V48" s="3">
        <v>1065</v>
      </c>
      <c r="W48" s="3">
        <v>23</v>
      </c>
      <c r="X48" s="2" t="s">
        <v>68</v>
      </c>
      <c r="Y48" s="3">
        <v>1</v>
      </c>
      <c r="Z48" s="3">
        <v>2</v>
      </c>
      <c r="AA48" s="3">
        <v>72</v>
      </c>
      <c r="AB48" s="3">
        <v>3</v>
      </c>
      <c r="AC48" s="3">
        <v>2</v>
      </c>
      <c r="AD48" s="3">
        <v>3</v>
      </c>
      <c r="AE48" s="3">
        <v>4568</v>
      </c>
      <c r="AF48" s="3">
        <v>10034</v>
      </c>
      <c r="AG48" s="3">
        <v>0</v>
      </c>
      <c r="AH48" s="3">
        <v>20</v>
      </c>
      <c r="AI48" s="3">
        <v>4</v>
      </c>
      <c r="AJ48" s="3">
        <v>3</v>
      </c>
      <c r="AK48" s="3">
        <v>80</v>
      </c>
      <c r="AL48" s="3">
        <v>0</v>
      </c>
      <c r="AM48" s="3">
        <v>10</v>
      </c>
      <c r="AN48" s="3">
        <v>3</v>
      </c>
      <c r="AO48" s="3">
        <v>9</v>
      </c>
      <c r="AP48" s="3">
        <v>5</v>
      </c>
      <c r="AQ48" s="3">
        <v>8</v>
      </c>
      <c r="AR48" s="3">
        <v>7</v>
      </c>
    </row>
    <row r="49" spans="1:44" ht="32.25" thickBot="1" x14ac:dyDescent="0.3">
      <c r="A49" s="2" t="s">
        <v>53</v>
      </c>
      <c r="B49" s="2" t="s">
        <v>42</v>
      </c>
      <c r="C49" s="2" t="s">
        <v>43</v>
      </c>
      <c r="D49" s="2" t="s">
        <v>56</v>
      </c>
      <c r="E49" s="2" t="s">
        <v>57</v>
      </c>
      <c r="F49" s="2" t="s">
        <v>46</v>
      </c>
      <c r="G49" s="2" t="s">
        <v>125</v>
      </c>
      <c r="H49" s="3">
        <v>61</v>
      </c>
      <c r="I49" s="2" t="s">
        <v>59</v>
      </c>
      <c r="J49" s="2" t="s">
        <v>60</v>
      </c>
      <c r="K49" s="2" t="s">
        <v>61</v>
      </c>
      <c r="L49" s="2" t="s">
        <v>53</v>
      </c>
      <c r="M49" s="2" t="s">
        <v>51</v>
      </c>
      <c r="N49" s="3">
        <v>1</v>
      </c>
      <c r="O49" s="3">
        <v>-2</v>
      </c>
      <c r="P49" s="3">
        <v>0</v>
      </c>
      <c r="Q49" s="3">
        <v>37</v>
      </c>
      <c r="R49" s="3">
        <v>0</v>
      </c>
      <c r="S49" s="2"/>
      <c r="T49" s="3">
        <v>0</v>
      </c>
      <c r="U49" s="3">
        <v>1</v>
      </c>
      <c r="V49" s="3">
        <v>408</v>
      </c>
      <c r="W49" s="3">
        <v>19</v>
      </c>
      <c r="X49" s="2" t="s">
        <v>52</v>
      </c>
      <c r="Y49" s="3">
        <v>1</v>
      </c>
      <c r="Z49" s="3">
        <v>2</v>
      </c>
      <c r="AA49" s="3">
        <v>73</v>
      </c>
      <c r="AB49" s="3">
        <v>3</v>
      </c>
      <c r="AC49" s="3">
        <v>1</v>
      </c>
      <c r="AD49" s="3">
        <v>2</v>
      </c>
      <c r="AE49" s="3">
        <v>3022</v>
      </c>
      <c r="AF49" s="3">
        <v>10227</v>
      </c>
      <c r="AG49" s="3">
        <v>4</v>
      </c>
      <c r="AH49" s="3">
        <v>21</v>
      </c>
      <c r="AI49" s="3">
        <v>4</v>
      </c>
      <c r="AJ49" s="3">
        <v>1</v>
      </c>
      <c r="AK49" s="3">
        <v>80</v>
      </c>
      <c r="AL49" s="3">
        <v>0</v>
      </c>
      <c r="AM49" s="3">
        <v>8</v>
      </c>
      <c r="AN49" s="3">
        <v>3</v>
      </c>
      <c r="AO49" s="3">
        <v>1</v>
      </c>
      <c r="AP49" s="3">
        <v>0</v>
      </c>
      <c r="AQ49" s="3">
        <v>0</v>
      </c>
      <c r="AR49" s="3">
        <v>0</v>
      </c>
    </row>
    <row r="50" spans="1:44" ht="32.25" thickBot="1" x14ac:dyDescent="0.3">
      <c r="A50" s="2" t="s">
        <v>53</v>
      </c>
      <c r="B50" s="2" t="s">
        <v>54</v>
      </c>
      <c r="C50" s="2" t="s">
        <v>55</v>
      </c>
      <c r="D50" s="2" t="s">
        <v>56</v>
      </c>
      <c r="E50" s="2" t="s">
        <v>45</v>
      </c>
      <c r="F50" s="2" t="s">
        <v>103</v>
      </c>
      <c r="G50" s="2" t="s">
        <v>126</v>
      </c>
      <c r="H50" s="3">
        <v>62</v>
      </c>
      <c r="I50" s="2" t="s">
        <v>59</v>
      </c>
      <c r="J50" s="2" t="s">
        <v>49</v>
      </c>
      <c r="K50" s="2" t="s">
        <v>50</v>
      </c>
      <c r="L50" s="2" t="s">
        <v>41</v>
      </c>
      <c r="M50" s="2" t="s">
        <v>51</v>
      </c>
      <c r="N50" s="3">
        <v>4</v>
      </c>
      <c r="O50" s="3">
        <v>-2</v>
      </c>
      <c r="P50" s="3">
        <v>0</v>
      </c>
      <c r="Q50" s="3">
        <v>46</v>
      </c>
      <c r="R50" s="3">
        <v>0</v>
      </c>
      <c r="S50" s="2"/>
      <c r="T50" s="3">
        <v>0</v>
      </c>
      <c r="U50" s="3">
        <v>1</v>
      </c>
      <c r="V50" s="3">
        <v>1211</v>
      </c>
      <c r="W50" s="3">
        <v>5</v>
      </c>
      <c r="X50" s="2" t="s">
        <v>68</v>
      </c>
      <c r="Y50" s="3">
        <v>1</v>
      </c>
      <c r="Z50" s="3">
        <v>1</v>
      </c>
      <c r="AA50" s="3">
        <v>98</v>
      </c>
      <c r="AB50" s="3">
        <v>3</v>
      </c>
      <c r="AC50" s="3">
        <v>2</v>
      </c>
      <c r="AD50" s="3">
        <v>4</v>
      </c>
      <c r="AE50" s="3">
        <v>5772</v>
      </c>
      <c r="AF50" s="3">
        <v>20445</v>
      </c>
      <c r="AG50" s="3">
        <v>4</v>
      </c>
      <c r="AH50" s="3">
        <v>21</v>
      </c>
      <c r="AI50" s="3">
        <v>4</v>
      </c>
      <c r="AJ50" s="3">
        <v>3</v>
      </c>
      <c r="AK50" s="3">
        <v>80</v>
      </c>
      <c r="AL50" s="3">
        <v>0</v>
      </c>
      <c r="AM50" s="3">
        <v>14</v>
      </c>
      <c r="AN50" s="3">
        <v>3</v>
      </c>
      <c r="AO50" s="3">
        <v>9</v>
      </c>
      <c r="AP50" s="3">
        <v>6</v>
      </c>
      <c r="AQ50" s="3">
        <v>0</v>
      </c>
      <c r="AR50" s="3">
        <v>8</v>
      </c>
    </row>
    <row r="51" spans="1:44" ht="32.25" thickBot="1" x14ac:dyDescent="0.3">
      <c r="A51" s="2" t="s">
        <v>53</v>
      </c>
      <c r="B51" s="2" t="s">
        <v>42</v>
      </c>
      <c r="C51" s="2" t="s">
        <v>43</v>
      </c>
      <c r="D51" s="2" t="s">
        <v>56</v>
      </c>
      <c r="E51" s="2" t="s">
        <v>57</v>
      </c>
      <c r="F51" s="2" t="s">
        <v>46</v>
      </c>
      <c r="G51" s="2" t="s">
        <v>129</v>
      </c>
      <c r="H51" s="3">
        <v>63</v>
      </c>
      <c r="I51" s="2" t="s">
        <v>59</v>
      </c>
      <c r="J51" s="2" t="s">
        <v>65</v>
      </c>
      <c r="K51" s="2" t="s">
        <v>61</v>
      </c>
      <c r="L51" s="2" t="s">
        <v>53</v>
      </c>
      <c r="M51" s="2" t="s">
        <v>51</v>
      </c>
      <c r="N51" s="3">
        <v>2</v>
      </c>
      <c r="O51" s="3">
        <v>-2</v>
      </c>
      <c r="P51" s="3">
        <v>0</v>
      </c>
      <c r="Q51" s="3">
        <v>35</v>
      </c>
      <c r="R51" s="3">
        <v>0</v>
      </c>
      <c r="S51" s="2"/>
      <c r="T51" s="3">
        <v>0</v>
      </c>
      <c r="U51" s="3">
        <v>1</v>
      </c>
      <c r="V51" s="3">
        <v>1229</v>
      </c>
      <c r="W51" s="3">
        <v>8</v>
      </c>
      <c r="X51" s="2" t="s">
        <v>62</v>
      </c>
      <c r="Y51" s="3">
        <v>1</v>
      </c>
      <c r="Z51" s="3">
        <v>4</v>
      </c>
      <c r="AA51" s="3">
        <v>36</v>
      </c>
      <c r="AB51" s="3">
        <v>4</v>
      </c>
      <c r="AC51" s="3">
        <v>1</v>
      </c>
      <c r="AD51" s="3">
        <v>2</v>
      </c>
      <c r="AE51" s="3">
        <v>2269</v>
      </c>
      <c r="AF51" s="3">
        <v>4892</v>
      </c>
      <c r="AG51" s="3">
        <v>1</v>
      </c>
      <c r="AH51" s="3">
        <v>19</v>
      </c>
      <c r="AI51" s="3">
        <v>3</v>
      </c>
      <c r="AJ51" s="3">
        <v>4</v>
      </c>
      <c r="AK51" s="3">
        <v>80</v>
      </c>
      <c r="AL51" s="3">
        <v>0</v>
      </c>
      <c r="AM51" s="3">
        <v>1</v>
      </c>
      <c r="AN51" s="3">
        <v>3</v>
      </c>
      <c r="AO51" s="3">
        <v>1</v>
      </c>
      <c r="AP51" s="3">
        <v>0</v>
      </c>
      <c r="AQ51" s="3">
        <v>0</v>
      </c>
      <c r="AR51" s="3">
        <v>1</v>
      </c>
    </row>
    <row r="52" spans="1:44" ht="32.25" thickBot="1" x14ac:dyDescent="0.3">
      <c r="A52" s="2" t="s">
        <v>41</v>
      </c>
      <c r="B52" s="2" t="s">
        <v>42</v>
      </c>
      <c r="C52" s="2" t="s">
        <v>55</v>
      </c>
      <c r="D52" s="2" t="s">
        <v>44</v>
      </c>
      <c r="E52" s="2" t="s">
        <v>57</v>
      </c>
      <c r="F52" s="2" t="s">
        <v>46</v>
      </c>
      <c r="G52" s="2" t="s">
        <v>130</v>
      </c>
      <c r="H52" s="3">
        <v>64</v>
      </c>
      <c r="I52" s="2" t="s">
        <v>59</v>
      </c>
      <c r="J52" s="2" t="s">
        <v>65</v>
      </c>
      <c r="K52" s="2" t="s">
        <v>50</v>
      </c>
      <c r="L52" s="2" t="s">
        <v>41</v>
      </c>
      <c r="M52" s="2" t="s">
        <v>51</v>
      </c>
      <c r="N52" s="3">
        <v>2</v>
      </c>
      <c r="O52" s="3">
        <v>-2</v>
      </c>
      <c r="P52" s="3">
        <v>0</v>
      </c>
      <c r="Q52" s="3">
        <v>48</v>
      </c>
      <c r="R52" s="3">
        <v>1</v>
      </c>
      <c r="S52" s="3">
        <v>1</v>
      </c>
      <c r="T52" s="3">
        <v>1</v>
      </c>
      <c r="U52" s="3">
        <v>0</v>
      </c>
      <c r="V52" s="3">
        <v>626</v>
      </c>
      <c r="W52" s="3">
        <v>1</v>
      </c>
      <c r="X52" s="2" t="s">
        <v>52</v>
      </c>
      <c r="Y52" s="3">
        <v>1</v>
      </c>
      <c r="Z52" s="3">
        <v>1</v>
      </c>
      <c r="AA52" s="3">
        <v>98</v>
      </c>
      <c r="AB52" s="3">
        <v>2</v>
      </c>
      <c r="AC52" s="3">
        <v>3</v>
      </c>
      <c r="AD52" s="3">
        <v>2</v>
      </c>
      <c r="AE52" s="3">
        <v>5381</v>
      </c>
      <c r="AF52" s="3">
        <v>19294</v>
      </c>
      <c r="AG52" s="3">
        <v>9</v>
      </c>
      <c r="AH52" s="3">
        <v>13</v>
      </c>
      <c r="AI52" s="3">
        <v>3</v>
      </c>
      <c r="AJ52" s="3">
        <v>4</v>
      </c>
      <c r="AK52" s="3">
        <v>80</v>
      </c>
      <c r="AL52" s="3">
        <v>0</v>
      </c>
      <c r="AM52" s="3">
        <v>23</v>
      </c>
      <c r="AN52" s="3">
        <v>3</v>
      </c>
      <c r="AO52" s="3">
        <v>1</v>
      </c>
      <c r="AP52" s="3">
        <v>0</v>
      </c>
      <c r="AQ52" s="3">
        <v>0</v>
      </c>
      <c r="AR52" s="3">
        <v>0</v>
      </c>
    </row>
    <row r="53" spans="1:44" ht="32.25" thickBot="1" x14ac:dyDescent="0.3">
      <c r="A53" s="2" t="s">
        <v>41</v>
      </c>
      <c r="B53" s="2" t="s">
        <v>42</v>
      </c>
      <c r="C53" s="2" t="s">
        <v>66</v>
      </c>
      <c r="D53" s="2" t="s">
        <v>44</v>
      </c>
      <c r="E53" s="2" t="s">
        <v>57</v>
      </c>
      <c r="F53" s="2" t="s">
        <v>110</v>
      </c>
      <c r="G53" s="2" t="s">
        <v>131</v>
      </c>
      <c r="H53" s="3">
        <v>65</v>
      </c>
      <c r="I53" s="2" t="s">
        <v>59</v>
      </c>
      <c r="J53" s="2" t="s">
        <v>65</v>
      </c>
      <c r="K53" s="2" t="s">
        <v>50</v>
      </c>
      <c r="L53" s="2" t="s">
        <v>41</v>
      </c>
      <c r="M53" s="2" t="s">
        <v>51</v>
      </c>
      <c r="N53" s="3">
        <v>3</v>
      </c>
      <c r="O53" s="3">
        <v>-2</v>
      </c>
      <c r="P53" s="3">
        <v>0</v>
      </c>
      <c r="Q53" s="3">
        <v>28</v>
      </c>
      <c r="R53" s="3">
        <v>1</v>
      </c>
      <c r="S53" s="3">
        <v>1</v>
      </c>
      <c r="T53" s="3">
        <v>1</v>
      </c>
      <c r="U53" s="3">
        <v>0</v>
      </c>
      <c r="V53" s="3">
        <v>1434</v>
      </c>
      <c r="W53" s="3">
        <v>5</v>
      </c>
      <c r="X53" s="2" t="s">
        <v>68</v>
      </c>
      <c r="Y53" s="3">
        <v>1</v>
      </c>
      <c r="Z53" s="3">
        <v>3</v>
      </c>
      <c r="AA53" s="3">
        <v>50</v>
      </c>
      <c r="AB53" s="3">
        <v>3</v>
      </c>
      <c r="AC53" s="3">
        <v>1</v>
      </c>
      <c r="AD53" s="3">
        <v>3</v>
      </c>
      <c r="AE53" s="3">
        <v>3441</v>
      </c>
      <c r="AF53" s="3">
        <v>11179</v>
      </c>
      <c r="AG53" s="3">
        <v>1</v>
      </c>
      <c r="AH53" s="3">
        <v>13</v>
      </c>
      <c r="AI53" s="3">
        <v>3</v>
      </c>
      <c r="AJ53" s="3">
        <v>3</v>
      </c>
      <c r="AK53" s="3">
        <v>80</v>
      </c>
      <c r="AL53" s="3">
        <v>0</v>
      </c>
      <c r="AM53" s="3">
        <v>2</v>
      </c>
      <c r="AN53" s="3">
        <v>2</v>
      </c>
      <c r="AO53" s="3">
        <v>2</v>
      </c>
      <c r="AP53" s="3">
        <v>2</v>
      </c>
      <c r="AQ53" s="3">
        <v>2</v>
      </c>
      <c r="AR53" s="3">
        <v>2</v>
      </c>
    </row>
    <row r="54" spans="1:44" ht="32.25" thickBot="1" x14ac:dyDescent="0.3">
      <c r="A54" s="2" t="s">
        <v>53</v>
      </c>
      <c r="B54" s="2" t="s">
        <v>42</v>
      </c>
      <c r="C54" s="2" t="s">
        <v>43</v>
      </c>
      <c r="D54" s="2" t="s">
        <v>56</v>
      </c>
      <c r="E54" s="2" t="s">
        <v>45</v>
      </c>
      <c r="F54" s="2" t="s">
        <v>103</v>
      </c>
      <c r="G54" s="2" t="s">
        <v>132</v>
      </c>
      <c r="H54" s="3">
        <v>68</v>
      </c>
      <c r="I54" s="2" t="s">
        <v>48</v>
      </c>
      <c r="J54" s="2" t="s">
        <v>49</v>
      </c>
      <c r="K54" s="2" t="s">
        <v>76</v>
      </c>
      <c r="L54" s="2" t="s">
        <v>41</v>
      </c>
      <c r="M54" s="2" t="s">
        <v>51</v>
      </c>
      <c r="N54" s="3">
        <v>2</v>
      </c>
      <c r="O54" s="3">
        <v>-2</v>
      </c>
      <c r="P54" s="3">
        <v>0</v>
      </c>
      <c r="Q54" s="3">
        <v>44</v>
      </c>
      <c r="R54" s="3">
        <v>0</v>
      </c>
      <c r="S54" s="2"/>
      <c r="T54" s="3">
        <v>0</v>
      </c>
      <c r="U54" s="3">
        <v>1</v>
      </c>
      <c r="V54" s="3">
        <v>1488</v>
      </c>
      <c r="W54" s="3">
        <v>1</v>
      </c>
      <c r="X54" s="2" t="s">
        <v>133</v>
      </c>
      <c r="Y54" s="3">
        <v>1</v>
      </c>
      <c r="Z54" s="3">
        <v>2</v>
      </c>
      <c r="AA54" s="3">
        <v>75</v>
      </c>
      <c r="AB54" s="3">
        <v>3</v>
      </c>
      <c r="AC54" s="3">
        <v>2</v>
      </c>
      <c r="AD54" s="3">
        <v>4</v>
      </c>
      <c r="AE54" s="3">
        <v>5454</v>
      </c>
      <c r="AF54" s="3">
        <v>4009</v>
      </c>
      <c r="AG54" s="3">
        <v>5</v>
      </c>
      <c r="AH54" s="3">
        <v>21</v>
      </c>
      <c r="AI54" s="3">
        <v>4</v>
      </c>
      <c r="AJ54" s="3">
        <v>3</v>
      </c>
      <c r="AK54" s="3">
        <v>80</v>
      </c>
      <c r="AL54" s="3">
        <v>1</v>
      </c>
      <c r="AM54" s="3">
        <v>9</v>
      </c>
      <c r="AN54" s="3">
        <v>2</v>
      </c>
      <c r="AO54" s="3">
        <v>4</v>
      </c>
      <c r="AP54" s="3">
        <v>3</v>
      </c>
      <c r="AQ54" s="3">
        <v>1</v>
      </c>
      <c r="AR54" s="3">
        <v>3</v>
      </c>
    </row>
    <row r="55" spans="1:44" ht="32.25" thickBot="1" x14ac:dyDescent="0.3">
      <c r="A55" s="2" t="s">
        <v>53</v>
      </c>
      <c r="B55" s="2" t="s">
        <v>88</v>
      </c>
      <c r="C55" s="2" t="s">
        <v>43</v>
      </c>
      <c r="D55" s="2" t="s">
        <v>56</v>
      </c>
      <c r="E55" s="2" t="s">
        <v>57</v>
      </c>
      <c r="F55" s="2" t="s">
        <v>69</v>
      </c>
      <c r="G55" s="2" t="s">
        <v>134</v>
      </c>
      <c r="H55" s="3">
        <v>70</v>
      </c>
      <c r="I55" s="2" t="s">
        <v>59</v>
      </c>
      <c r="J55" s="2" t="s">
        <v>80</v>
      </c>
      <c r="K55" s="2" t="s">
        <v>61</v>
      </c>
      <c r="L55" s="2" t="s">
        <v>41</v>
      </c>
      <c r="M55" s="2" t="s">
        <v>51</v>
      </c>
      <c r="N55" s="3">
        <v>3</v>
      </c>
      <c r="O55" s="3">
        <v>-2</v>
      </c>
      <c r="P55" s="3">
        <v>0</v>
      </c>
      <c r="Q55" s="3">
        <v>35</v>
      </c>
      <c r="R55" s="3">
        <v>0</v>
      </c>
      <c r="S55" s="2"/>
      <c r="T55" s="3">
        <v>0</v>
      </c>
      <c r="U55" s="3">
        <v>1</v>
      </c>
      <c r="V55" s="3">
        <v>1097</v>
      </c>
      <c r="W55" s="3">
        <v>11</v>
      </c>
      <c r="X55" s="2" t="s">
        <v>52</v>
      </c>
      <c r="Y55" s="3">
        <v>1</v>
      </c>
      <c r="Z55" s="3">
        <v>3</v>
      </c>
      <c r="AA55" s="3">
        <v>79</v>
      </c>
      <c r="AB55" s="3">
        <v>2</v>
      </c>
      <c r="AC55" s="3">
        <v>3</v>
      </c>
      <c r="AD55" s="3">
        <v>4</v>
      </c>
      <c r="AE55" s="3">
        <v>9884</v>
      </c>
      <c r="AF55" s="3">
        <v>8302</v>
      </c>
      <c r="AG55" s="3">
        <v>2</v>
      </c>
      <c r="AH55" s="3">
        <v>13</v>
      </c>
      <c r="AI55" s="3">
        <v>3</v>
      </c>
      <c r="AJ55" s="3">
        <v>3</v>
      </c>
      <c r="AK55" s="3">
        <v>80</v>
      </c>
      <c r="AL55" s="3">
        <v>1</v>
      </c>
      <c r="AM55" s="3">
        <v>10</v>
      </c>
      <c r="AN55" s="3">
        <v>3</v>
      </c>
      <c r="AO55" s="3">
        <v>4</v>
      </c>
      <c r="AP55" s="3">
        <v>0</v>
      </c>
      <c r="AQ55" s="3">
        <v>2</v>
      </c>
      <c r="AR55" s="3">
        <v>3</v>
      </c>
    </row>
    <row r="56" spans="1:44" ht="32.25" thickBot="1" x14ac:dyDescent="0.3">
      <c r="A56" s="2" t="s">
        <v>53</v>
      </c>
      <c r="B56" s="2" t="s">
        <v>42</v>
      </c>
      <c r="C56" s="2" t="s">
        <v>66</v>
      </c>
      <c r="D56" s="2" t="s">
        <v>56</v>
      </c>
      <c r="E56" s="2" t="s">
        <v>45</v>
      </c>
      <c r="F56" s="2" t="s">
        <v>103</v>
      </c>
      <c r="G56" s="2" t="s">
        <v>135</v>
      </c>
      <c r="H56" s="3">
        <v>72</v>
      </c>
      <c r="I56" s="2" t="s">
        <v>48</v>
      </c>
      <c r="J56" s="2" t="s">
        <v>49</v>
      </c>
      <c r="K56" s="2" t="s">
        <v>61</v>
      </c>
      <c r="L56" s="2" t="s">
        <v>41</v>
      </c>
      <c r="M56" s="2" t="s">
        <v>51</v>
      </c>
      <c r="N56" s="3">
        <v>2</v>
      </c>
      <c r="O56" s="3">
        <v>-2</v>
      </c>
      <c r="P56" s="3">
        <v>0</v>
      </c>
      <c r="Q56" s="3">
        <v>26</v>
      </c>
      <c r="R56" s="3">
        <v>0</v>
      </c>
      <c r="S56" s="2"/>
      <c r="T56" s="3">
        <v>0</v>
      </c>
      <c r="U56" s="3">
        <v>1</v>
      </c>
      <c r="V56" s="3">
        <v>1443</v>
      </c>
      <c r="W56" s="3">
        <v>23</v>
      </c>
      <c r="X56" s="2" t="s">
        <v>74</v>
      </c>
      <c r="Y56" s="3">
        <v>1</v>
      </c>
      <c r="Z56" s="3">
        <v>3</v>
      </c>
      <c r="AA56" s="3">
        <v>47</v>
      </c>
      <c r="AB56" s="3">
        <v>2</v>
      </c>
      <c r="AC56" s="3">
        <v>2</v>
      </c>
      <c r="AD56" s="3">
        <v>4</v>
      </c>
      <c r="AE56" s="3">
        <v>4157</v>
      </c>
      <c r="AF56" s="3">
        <v>21436</v>
      </c>
      <c r="AG56" s="3">
        <v>7</v>
      </c>
      <c r="AH56" s="3">
        <v>19</v>
      </c>
      <c r="AI56" s="3">
        <v>3</v>
      </c>
      <c r="AJ56" s="3">
        <v>3</v>
      </c>
      <c r="AK56" s="3">
        <v>80</v>
      </c>
      <c r="AL56" s="3">
        <v>1</v>
      </c>
      <c r="AM56" s="3">
        <v>5</v>
      </c>
      <c r="AN56" s="3">
        <v>2</v>
      </c>
      <c r="AO56" s="3">
        <v>2</v>
      </c>
      <c r="AP56" s="3">
        <v>2</v>
      </c>
      <c r="AQ56" s="3">
        <v>0</v>
      </c>
      <c r="AR56" s="3">
        <v>0</v>
      </c>
    </row>
    <row r="57" spans="1:44" ht="32.25" thickBot="1" x14ac:dyDescent="0.3">
      <c r="A57" s="2" t="s">
        <v>53</v>
      </c>
      <c r="B57" s="2" t="s">
        <v>54</v>
      </c>
      <c r="C57" s="2" t="s">
        <v>66</v>
      </c>
      <c r="D57" s="2" t="s">
        <v>56</v>
      </c>
      <c r="E57" s="2" t="s">
        <v>57</v>
      </c>
      <c r="F57" s="2" t="s">
        <v>46</v>
      </c>
      <c r="G57" s="2" t="s">
        <v>136</v>
      </c>
      <c r="H57" s="3">
        <v>73</v>
      </c>
      <c r="I57" s="2" t="s">
        <v>48</v>
      </c>
      <c r="J57" s="2" t="s">
        <v>98</v>
      </c>
      <c r="K57" s="2" t="s">
        <v>50</v>
      </c>
      <c r="L57" s="2" t="s">
        <v>41</v>
      </c>
      <c r="M57" s="2" t="s">
        <v>51</v>
      </c>
      <c r="N57" s="3">
        <v>1</v>
      </c>
      <c r="O57" s="3">
        <v>-2</v>
      </c>
      <c r="P57" s="3">
        <v>0</v>
      </c>
      <c r="Q57" s="3">
        <v>33</v>
      </c>
      <c r="R57" s="3">
        <v>0</v>
      </c>
      <c r="S57" s="2"/>
      <c r="T57" s="3">
        <v>0</v>
      </c>
      <c r="U57" s="3">
        <v>1</v>
      </c>
      <c r="V57" s="3">
        <v>515</v>
      </c>
      <c r="W57" s="3">
        <v>1</v>
      </c>
      <c r="X57" s="2" t="s">
        <v>52</v>
      </c>
      <c r="Y57" s="3">
        <v>1</v>
      </c>
      <c r="Z57" s="3">
        <v>1</v>
      </c>
      <c r="AA57" s="3">
        <v>98</v>
      </c>
      <c r="AB57" s="3">
        <v>3</v>
      </c>
      <c r="AC57" s="3">
        <v>3</v>
      </c>
      <c r="AD57" s="3">
        <v>2</v>
      </c>
      <c r="AE57" s="3">
        <v>13458</v>
      </c>
      <c r="AF57" s="3">
        <v>15146</v>
      </c>
      <c r="AG57" s="3">
        <v>1</v>
      </c>
      <c r="AH57" s="3">
        <v>12</v>
      </c>
      <c r="AI57" s="3">
        <v>3</v>
      </c>
      <c r="AJ57" s="3">
        <v>3</v>
      </c>
      <c r="AK57" s="3">
        <v>80</v>
      </c>
      <c r="AL57" s="3">
        <v>0</v>
      </c>
      <c r="AM57" s="3">
        <v>15</v>
      </c>
      <c r="AN57" s="3">
        <v>3</v>
      </c>
      <c r="AO57" s="3">
        <v>15</v>
      </c>
      <c r="AP57" s="3">
        <v>14</v>
      </c>
      <c r="AQ57" s="3">
        <v>8</v>
      </c>
      <c r="AR57" s="3">
        <v>12</v>
      </c>
    </row>
    <row r="58" spans="1:44" ht="32.25" thickBot="1" x14ac:dyDescent="0.3">
      <c r="A58" s="2" t="s">
        <v>53</v>
      </c>
      <c r="B58" s="2" t="s">
        <v>54</v>
      </c>
      <c r="C58" s="2" t="s">
        <v>43</v>
      </c>
      <c r="D58" s="2" t="s">
        <v>56</v>
      </c>
      <c r="E58" s="2" t="s">
        <v>45</v>
      </c>
      <c r="F58" s="2" t="s">
        <v>46</v>
      </c>
      <c r="G58" s="2" t="s">
        <v>137</v>
      </c>
      <c r="H58" s="3">
        <v>74</v>
      </c>
      <c r="I58" s="2" t="s">
        <v>59</v>
      </c>
      <c r="J58" s="2" t="s">
        <v>49</v>
      </c>
      <c r="K58" s="2" t="s">
        <v>61</v>
      </c>
      <c r="L58" s="2" t="s">
        <v>53</v>
      </c>
      <c r="M58" s="2" t="s">
        <v>51</v>
      </c>
      <c r="N58" s="3">
        <v>3</v>
      </c>
      <c r="O58" s="3">
        <v>-2</v>
      </c>
      <c r="P58" s="3">
        <v>0</v>
      </c>
      <c r="Q58" s="3">
        <v>35</v>
      </c>
      <c r="R58" s="3">
        <v>0</v>
      </c>
      <c r="S58" s="2"/>
      <c r="T58" s="3">
        <v>0</v>
      </c>
      <c r="U58" s="3">
        <v>1</v>
      </c>
      <c r="V58" s="3">
        <v>853</v>
      </c>
      <c r="W58" s="3">
        <v>18</v>
      </c>
      <c r="X58" s="2" t="s">
        <v>133</v>
      </c>
      <c r="Y58" s="3">
        <v>1</v>
      </c>
      <c r="Z58" s="3">
        <v>2</v>
      </c>
      <c r="AA58" s="3">
        <v>71</v>
      </c>
      <c r="AB58" s="3">
        <v>3</v>
      </c>
      <c r="AC58" s="3">
        <v>3</v>
      </c>
      <c r="AD58" s="3">
        <v>2</v>
      </c>
      <c r="AE58" s="3">
        <v>9069</v>
      </c>
      <c r="AF58" s="3">
        <v>11031</v>
      </c>
      <c r="AG58" s="3">
        <v>1</v>
      </c>
      <c r="AH58" s="3">
        <v>22</v>
      </c>
      <c r="AI58" s="3">
        <v>4</v>
      </c>
      <c r="AJ58" s="3">
        <v>4</v>
      </c>
      <c r="AK58" s="3">
        <v>80</v>
      </c>
      <c r="AL58" s="3">
        <v>1</v>
      </c>
      <c r="AM58" s="3">
        <v>9</v>
      </c>
      <c r="AN58" s="3">
        <v>2</v>
      </c>
      <c r="AO58" s="3">
        <v>9</v>
      </c>
      <c r="AP58" s="3">
        <v>8</v>
      </c>
      <c r="AQ58" s="3">
        <v>1</v>
      </c>
      <c r="AR58" s="3">
        <v>8</v>
      </c>
    </row>
    <row r="59" spans="1:44" ht="32.25" thickBot="1" x14ac:dyDescent="0.3">
      <c r="A59" s="2" t="s">
        <v>53</v>
      </c>
      <c r="B59" s="2" t="s">
        <v>42</v>
      </c>
      <c r="C59" s="2" t="s">
        <v>43</v>
      </c>
      <c r="D59" s="2" t="s">
        <v>56</v>
      </c>
      <c r="E59" s="2" t="s">
        <v>57</v>
      </c>
      <c r="F59" s="2" t="s">
        <v>69</v>
      </c>
      <c r="G59" s="2" t="s">
        <v>138</v>
      </c>
      <c r="H59" s="3">
        <v>75</v>
      </c>
      <c r="I59" s="2" t="s">
        <v>48</v>
      </c>
      <c r="J59" s="2" t="s">
        <v>65</v>
      </c>
      <c r="K59" s="2" t="s">
        <v>61</v>
      </c>
      <c r="L59" s="2" t="s">
        <v>41</v>
      </c>
      <c r="M59" s="2" t="s">
        <v>51</v>
      </c>
      <c r="N59" s="3">
        <v>3</v>
      </c>
      <c r="O59" s="3">
        <v>-2</v>
      </c>
      <c r="P59" s="3">
        <v>0</v>
      </c>
      <c r="Q59" s="3">
        <v>35</v>
      </c>
      <c r="R59" s="3">
        <v>0</v>
      </c>
      <c r="S59" s="2"/>
      <c r="T59" s="3">
        <v>0</v>
      </c>
      <c r="U59" s="3">
        <v>1</v>
      </c>
      <c r="V59" s="3">
        <v>1142</v>
      </c>
      <c r="W59" s="3">
        <v>23</v>
      </c>
      <c r="X59" s="2" t="s">
        <v>68</v>
      </c>
      <c r="Y59" s="3">
        <v>1</v>
      </c>
      <c r="Z59" s="3">
        <v>3</v>
      </c>
      <c r="AA59" s="3">
        <v>30</v>
      </c>
      <c r="AB59" s="3">
        <v>3</v>
      </c>
      <c r="AC59" s="3">
        <v>1</v>
      </c>
      <c r="AD59" s="3">
        <v>4</v>
      </c>
      <c r="AE59" s="3">
        <v>4014</v>
      </c>
      <c r="AF59" s="3">
        <v>16002</v>
      </c>
      <c r="AG59" s="3">
        <v>3</v>
      </c>
      <c r="AH59" s="3">
        <v>15</v>
      </c>
      <c r="AI59" s="3">
        <v>3</v>
      </c>
      <c r="AJ59" s="3">
        <v>3</v>
      </c>
      <c r="AK59" s="3">
        <v>80</v>
      </c>
      <c r="AL59" s="3">
        <v>1</v>
      </c>
      <c r="AM59" s="3">
        <v>4</v>
      </c>
      <c r="AN59" s="3">
        <v>3</v>
      </c>
      <c r="AO59" s="3">
        <v>2</v>
      </c>
      <c r="AP59" s="3">
        <v>2</v>
      </c>
      <c r="AQ59" s="3">
        <v>2</v>
      </c>
      <c r="AR59" s="3">
        <v>2</v>
      </c>
    </row>
    <row r="60" spans="1:44" ht="32.25" thickBot="1" x14ac:dyDescent="0.3">
      <c r="A60" s="2" t="s">
        <v>53</v>
      </c>
      <c r="B60" s="2" t="s">
        <v>42</v>
      </c>
      <c r="C60" s="2" t="s">
        <v>66</v>
      </c>
      <c r="D60" s="2" t="s">
        <v>56</v>
      </c>
      <c r="E60" s="2" t="s">
        <v>57</v>
      </c>
      <c r="F60" s="2" t="s">
        <v>46</v>
      </c>
      <c r="G60" s="2" t="s">
        <v>139</v>
      </c>
      <c r="H60" s="3">
        <v>76</v>
      </c>
      <c r="I60" s="2" t="s">
        <v>59</v>
      </c>
      <c r="J60" s="2" t="s">
        <v>65</v>
      </c>
      <c r="K60" s="2" t="s">
        <v>76</v>
      </c>
      <c r="L60" s="2" t="s">
        <v>53</v>
      </c>
      <c r="M60" s="2" t="s">
        <v>51</v>
      </c>
      <c r="N60" s="3">
        <v>3</v>
      </c>
      <c r="O60" s="3">
        <v>-2</v>
      </c>
      <c r="P60" s="3">
        <v>0</v>
      </c>
      <c r="Q60" s="3">
        <v>31</v>
      </c>
      <c r="R60" s="3">
        <v>0</v>
      </c>
      <c r="S60" s="2"/>
      <c r="T60" s="3">
        <v>0</v>
      </c>
      <c r="U60" s="3">
        <v>1</v>
      </c>
      <c r="V60" s="3">
        <v>655</v>
      </c>
      <c r="W60" s="3">
        <v>7</v>
      </c>
      <c r="X60" s="2" t="s">
        <v>68</v>
      </c>
      <c r="Y60" s="3">
        <v>1</v>
      </c>
      <c r="Z60" s="3">
        <v>4</v>
      </c>
      <c r="AA60" s="3">
        <v>48</v>
      </c>
      <c r="AB60" s="3">
        <v>3</v>
      </c>
      <c r="AC60" s="3">
        <v>2</v>
      </c>
      <c r="AD60" s="3">
        <v>2</v>
      </c>
      <c r="AE60" s="3">
        <v>5915</v>
      </c>
      <c r="AF60" s="3">
        <v>9528</v>
      </c>
      <c r="AG60" s="3">
        <v>3</v>
      </c>
      <c r="AH60" s="3">
        <v>22</v>
      </c>
      <c r="AI60" s="3">
        <v>4</v>
      </c>
      <c r="AJ60" s="3">
        <v>4</v>
      </c>
      <c r="AK60" s="3">
        <v>80</v>
      </c>
      <c r="AL60" s="3">
        <v>1</v>
      </c>
      <c r="AM60" s="3">
        <v>10</v>
      </c>
      <c r="AN60" s="3">
        <v>2</v>
      </c>
      <c r="AO60" s="3">
        <v>7</v>
      </c>
      <c r="AP60" s="3">
        <v>7</v>
      </c>
      <c r="AQ60" s="3">
        <v>1</v>
      </c>
      <c r="AR60" s="3">
        <v>7</v>
      </c>
    </row>
    <row r="61" spans="1:44" ht="32.25" thickBot="1" x14ac:dyDescent="0.3">
      <c r="A61" s="2" t="s">
        <v>53</v>
      </c>
      <c r="B61" s="2" t="s">
        <v>42</v>
      </c>
      <c r="C61" s="2" t="s">
        <v>43</v>
      </c>
      <c r="D61" s="2" t="s">
        <v>56</v>
      </c>
      <c r="E61" s="2" t="s">
        <v>57</v>
      </c>
      <c r="F61" s="2" t="s">
        <v>46</v>
      </c>
      <c r="G61" s="2" t="s">
        <v>140</v>
      </c>
      <c r="H61" s="3">
        <v>77</v>
      </c>
      <c r="I61" s="2" t="s">
        <v>59</v>
      </c>
      <c r="J61" s="2" t="s">
        <v>78</v>
      </c>
      <c r="K61" s="2" t="s">
        <v>76</v>
      </c>
      <c r="L61" s="2" t="s">
        <v>53</v>
      </c>
      <c r="M61" s="2" t="s">
        <v>51</v>
      </c>
      <c r="N61" s="3">
        <v>2</v>
      </c>
      <c r="O61" s="3">
        <v>-2</v>
      </c>
      <c r="P61" s="3">
        <v>0</v>
      </c>
      <c r="Q61" s="3">
        <v>37</v>
      </c>
      <c r="R61" s="3">
        <v>0</v>
      </c>
      <c r="S61" s="2"/>
      <c r="T61" s="3">
        <v>0</v>
      </c>
      <c r="U61" s="3">
        <v>1</v>
      </c>
      <c r="V61" s="3">
        <v>1115</v>
      </c>
      <c r="W61" s="3">
        <v>1</v>
      </c>
      <c r="X61" s="2" t="s">
        <v>68</v>
      </c>
      <c r="Y61" s="3">
        <v>1</v>
      </c>
      <c r="Z61" s="3">
        <v>1</v>
      </c>
      <c r="AA61" s="3">
        <v>51</v>
      </c>
      <c r="AB61" s="3">
        <v>2</v>
      </c>
      <c r="AC61" s="3">
        <v>2</v>
      </c>
      <c r="AD61" s="3">
        <v>2</v>
      </c>
      <c r="AE61" s="3">
        <v>5993</v>
      </c>
      <c r="AF61" s="3">
        <v>2689</v>
      </c>
      <c r="AG61" s="3">
        <v>1</v>
      </c>
      <c r="AH61" s="3">
        <v>18</v>
      </c>
      <c r="AI61" s="3">
        <v>3</v>
      </c>
      <c r="AJ61" s="3">
        <v>3</v>
      </c>
      <c r="AK61" s="3">
        <v>80</v>
      </c>
      <c r="AL61" s="3">
        <v>1</v>
      </c>
      <c r="AM61" s="3">
        <v>7</v>
      </c>
      <c r="AN61" s="3">
        <v>4</v>
      </c>
      <c r="AO61" s="3">
        <v>7</v>
      </c>
      <c r="AP61" s="3">
        <v>5</v>
      </c>
      <c r="AQ61" s="3">
        <v>0</v>
      </c>
      <c r="AR61" s="3">
        <v>7</v>
      </c>
    </row>
    <row r="62" spans="1:44" ht="32.25" thickBot="1" x14ac:dyDescent="0.3">
      <c r="A62" s="2" t="s">
        <v>53</v>
      </c>
      <c r="B62" s="2" t="s">
        <v>42</v>
      </c>
      <c r="C62" s="2" t="s">
        <v>66</v>
      </c>
      <c r="D62" s="2" t="s">
        <v>56</v>
      </c>
      <c r="E62" s="2" t="s">
        <v>57</v>
      </c>
      <c r="F62" s="2" t="s">
        <v>69</v>
      </c>
      <c r="G62" s="2" t="s">
        <v>141</v>
      </c>
      <c r="H62" s="3">
        <v>78</v>
      </c>
      <c r="I62" s="2" t="s">
        <v>59</v>
      </c>
      <c r="J62" s="2" t="s">
        <v>78</v>
      </c>
      <c r="K62" s="2" t="s">
        <v>61</v>
      </c>
      <c r="L62" s="2" t="s">
        <v>41</v>
      </c>
      <c r="M62" s="2" t="s">
        <v>51</v>
      </c>
      <c r="N62" s="3">
        <v>3</v>
      </c>
      <c r="O62" s="3">
        <v>-2</v>
      </c>
      <c r="P62" s="3">
        <v>0</v>
      </c>
      <c r="Q62" s="3">
        <v>32</v>
      </c>
      <c r="R62" s="3">
        <v>0</v>
      </c>
      <c r="S62" s="2"/>
      <c r="T62" s="3">
        <v>0</v>
      </c>
      <c r="U62" s="3">
        <v>1</v>
      </c>
      <c r="V62" s="3">
        <v>427</v>
      </c>
      <c r="W62" s="3">
        <v>1</v>
      </c>
      <c r="X62" s="2" t="s">
        <v>74</v>
      </c>
      <c r="Y62" s="3">
        <v>1</v>
      </c>
      <c r="Z62" s="3">
        <v>1</v>
      </c>
      <c r="AA62" s="3">
        <v>33</v>
      </c>
      <c r="AB62" s="3">
        <v>3</v>
      </c>
      <c r="AC62" s="3">
        <v>2</v>
      </c>
      <c r="AD62" s="3">
        <v>4</v>
      </c>
      <c r="AE62" s="3">
        <v>6162</v>
      </c>
      <c r="AF62" s="3">
        <v>10877</v>
      </c>
      <c r="AG62" s="3">
        <v>1</v>
      </c>
      <c r="AH62" s="3">
        <v>22</v>
      </c>
      <c r="AI62" s="3">
        <v>4</v>
      </c>
      <c r="AJ62" s="3">
        <v>2</v>
      </c>
      <c r="AK62" s="3">
        <v>80</v>
      </c>
      <c r="AL62" s="3">
        <v>1</v>
      </c>
      <c r="AM62" s="3">
        <v>9</v>
      </c>
      <c r="AN62" s="3">
        <v>3</v>
      </c>
      <c r="AO62" s="3">
        <v>9</v>
      </c>
      <c r="AP62" s="3">
        <v>8</v>
      </c>
      <c r="AQ62" s="3">
        <v>7</v>
      </c>
      <c r="AR62" s="3">
        <v>8</v>
      </c>
    </row>
    <row r="63" spans="1:44" ht="32.25" thickBot="1" x14ac:dyDescent="0.3">
      <c r="A63" s="2" t="s">
        <v>53</v>
      </c>
      <c r="B63" s="2" t="s">
        <v>54</v>
      </c>
      <c r="C63" s="2" t="s">
        <v>43</v>
      </c>
      <c r="D63" s="2" t="s">
        <v>56</v>
      </c>
      <c r="E63" s="2" t="s">
        <v>57</v>
      </c>
      <c r="F63" s="2" t="s">
        <v>46</v>
      </c>
      <c r="G63" s="2" t="s">
        <v>142</v>
      </c>
      <c r="H63" s="3">
        <v>79</v>
      </c>
      <c r="I63" s="2" t="s">
        <v>48</v>
      </c>
      <c r="J63" s="2" t="s">
        <v>65</v>
      </c>
      <c r="K63" s="2" t="s">
        <v>50</v>
      </c>
      <c r="L63" s="2" t="s">
        <v>53</v>
      </c>
      <c r="M63" s="2" t="s">
        <v>51</v>
      </c>
      <c r="N63" s="3">
        <v>2</v>
      </c>
      <c r="O63" s="3">
        <v>-2</v>
      </c>
      <c r="P63" s="3">
        <v>0</v>
      </c>
      <c r="Q63" s="3">
        <v>38</v>
      </c>
      <c r="R63" s="3">
        <v>0</v>
      </c>
      <c r="S63" s="2"/>
      <c r="T63" s="3">
        <v>0</v>
      </c>
      <c r="U63" s="3">
        <v>1</v>
      </c>
      <c r="V63" s="3">
        <v>653</v>
      </c>
      <c r="W63" s="3">
        <v>29</v>
      </c>
      <c r="X63" s="2" t="s">
        <v>133</v>
      </c>
      <c r="Y63" s="3">
        <v>1</v>
      </c>
      <c r="Z63" s="3">
        <v>4</v>
      </c>
      <c r="AA63" s="3">
        <v>50</v>
      </c>
      <c r="AB63" s="3">
        <v>3</v>
      </c>
      <c r="AC63" s="3">
        <v>2</v>
      </c>
      <c r="AD63" s="3">
        <v>2</v>
      </c>
      <c r="AE63" s="3">
        <v>2406</v>
      </c>
      <c r="AF63" s="3">
        <v>5456</v>
      </c>
      <c r="AG63" s="3">
        <v>1</v>
      </c>
      <c r="AH63" s="3">
        <v>11</v>
      </c>
      <c r="AI63" s="3">
        <v>3</v>
      </c>
      <c r="AJ63" s="3">
        <v>4</v>
      </c>
      <c r="AK63" s="3">
        <v>80</v>
      </c>
      <c r="AL63" s="3">
        <v>0</v>
      </c>
      <c r="AM63" s="3">
        <v>10</v>
      </c>
      <c r="AN63" s="3">
        <v>3</v>
      </c>
      <c r="AO63" s="3">
        <v>10</v>
      </c>
      <c r="AP63" s="3">
        <v>3</v>
      </c>
      <c r="AQ63" s="3">
        <v>9</v>
      </c>
      <c r="AR63" s="3">
        <v>9</v>
      </c>
    </row>
    <row r="64" spans="1:44" ht="32.25" thickBot="1" x14ac:dyDescent="0.3">
      <c r="A64" s="2" t="s">
        <v>53</v>
      </c>
      <c r="B64" s="2" t="s">
        <v>42</v>
      </c>
      <c r="C64" s="2" t="s">
        <v>55</v>
      </c>
      <c r="D64" s="2" t="s">
        <v>56</v>
      </c>
      <c r="E64" s="2" t="s">
        <v>57</v>
      </c>
      <c r="F64" s="2" t="s">
        <v>69</v>
      </c>
      <c r="G64" s="2" t="s">
        <v>143</v>
      </c>
      <c r="H64" s="3">
        <v>80</v>
      </c>
      <c r="I64" s="2" t="s">
        <v>48</v>
      </c>
      <c r="J64" s="2" t="s">
        <v>98</v>
      </c>
      <c r="K64" s="2" t="s">
        <v>76</v>
      </c>
      <c r="L64" s="2" t="s">
        <v>41</v>
      </c>
      <c r="M64" s="2" t="s">
        <v>51</v>
      </c>
      <c r="N64" s="3">
        <v>2</v>
      </c>
      <c r="O64" s="3">
        <v>-2</v>
      </c>
      <c r="P64" s="3">
        <v>0</v>
      </c>
      <c r="Q64" s="3">
        <v>50</v>
      </c>
      <c r="R64" s="3">
        <v>0</v>
      </c>
      <c r="S64" s="2"/>
      <c r="T64" s="3">
        <v>0</v>
      </c>
      <c r="U64" s="3">
        <v>1</v>
      </c>
      <c r="V64" s="3">
        <v>989</v>
      </c>
      <c r="W64" s="3">
        <v>7</v>
      </c>
      <c r="X64" s="2" t="s">
        <v>52</v>
      </c>
      <c r="Y64" s="3">
        <v>1</v>
      </c>
      <c r="Z64" s="3">
        <v>2</v>
      </c>
      <c r="AA64" s="3">
        <v>43</v>
      </c>
      <c r="AB64" s="3">
        <v>2</v>
      </c>
      <c r="AC64" s="3">
        <v>5</v>
      </c>
      <c r="AD64" s="3">
        <v>3</v>
      </c>
      <c r="AE64" s="3">
        <v>18740</v>
      </c>
      <c r="AF64" s="3">
        <v>16701</v>
      </c>
      <c r="AG64" s="3">
        <v>5</v>
      </c>
      <c r="AH64" s="3">
        <v>12</v>
      </c>
      <c r="AI64" s="3">
        <v>3</v>
      </c>
      <c r="AJ64" s="3">
        <v>4</v>
      </c>
      <c r="AK64" s="3">
        <v>80</v>
      </c>
      <c r="AL64" s="3">
        <v>1</v>
      </c>
      <c r="AM64" s="3">
        <v>29</v>
      </c>
      <c r="AN64" s="3">
        <v>2</v>
      </c>
      <c r="AO64" s="3">
        <v>27</v>
      </c>
      <c r="AP64" s="3">
        <v>3</v>
      </c>
      <c r="AQ64" s="3">
        <v>13</v>
      </c>
      <c r="AR64" s="3">
        <v>8</v>
      </c>
    </row>
    <row r="65" spans="1:44" ht="32.25" thickBot="1" x14ac:dyDescent="0.3">
      <c r="A65" s="2" t="s">
        <v>53</v>
      </c>
      <c r="B65" s="2" t="s">
        <v>42</v>
      </c>
      <c r="C65" s="2" t="s">
        <v>72</v>
      </c>
      <c r="D65" s="2" t="s">
        <v>56</v>
      </c>
      <c r="E65" s="2" t="s">
        <v>45</v>
      </c>
      <c r="F65" s="2" t="s">
        <v>46</v>
      </c>
      <c r="G65" s="2" t="s">
        <v>144</v>
      </c>
      <c r="H65" s="3">
        <v>81</v>
      </c>
      <c r="I65" s="2" t="s">
        <v>48</v>
      </c>
      <c r="J65" s="2" t="s">
        <v>49</v>
      </c>
      <c r="K65" s="2" t="s">
        <v>50</v>
      </c>
      <c r="L65" s="2" t="s">
        <v>53</v>
      </c>
      <c r="M65" s="2" t="s">
        <v>51</v>
      </c>
      <c r="N65" s="3">
        <v>3</v>
      </c>
      <c r="O65" s="3">
        <v>-2</v>
      </c>
      <c r="P65" s="3">
        <v>0</v>
      </c>
      <c r="Q65" s="3">
        <v>59</v>
      </c>
      <c r="R65" s="3">
        <v>0</v>
      </c>
      <c r="S65" s="2"/>
      <c r="T65" s="3">
        <v>0</v>
      </c>
      <c r="U65" s="3">
        <v>1</v>
      </c>
      <c r="V65" s="3">
        <v>1435</v>
      </c>
      <c r="W65" s="3">
        <v>25</v>
      </c>
      <c r="X65" s="2" t="s">
        <v>74</v>
      </c>
      <c r="Y65" s="3">
        <v>1</v>
      </c>
      <c r="Z65" s="3">
        <v>1</v>
      </c>
      <c r="AA65" s="3">
        <v>99</v>
      </c>
      <c r="AB65" s="3">
        <v>3</v>
      </c>
      <c r="AC65" s="3">
        <v>3</v>
      </c>
      <c r="AD65" s="3">
        <v>2</v>
      </c>
      <c r="AE65" s="3">
        <v>7637</v>
      </c>
      <c r="AF65" s="3">
        <v>2354</v>
      </c>
      <c r="AG65" s="3">
        <v>7</v>
      </c>
      <c r="AH65" s="3">
        <v>11</v>
      </c>
      <c r="AI65" s="3">
        <v>3</v>
      </c>
      <c r="AJ65" s="3">
        <v>4</v>
      </c>
      <c r="AK65" s="3">
        <v>80</v>
      </c>
      <c r="AL65" s="3">
        <v>0</v>
      </c>
      <c r="AM65" s="3">
        <v>28</v>
      </c>
      <c r="AN65" s="3">
        <v>2</v>
      </c>
      <c r="AO65" s="3">
        <v>21</v>
      </c>
      <c r="AP65" s="3">
        <v>16</v>
      </c>
      <c r="AQ65" s="3">
        <v>7</v>
      </c>
      <c r="AR65" s="3">
        <v>9</v>
      </c>
    </row>
    <row r="66" spans="1:44" ht="32.25" thickBot="1" x14ac:dyDescent="0.3">
      <c r="A66" s="2" t="s">
        <v>53</v>
      </c>
      <c r="B66" s="2" t="s">
        <v>42</v>
      </c>
      <c r="C66" s="2" t="s">
        <v>43</v>
      </c>
      <c r="D66" s="2" t="s">
        <v>56</v>
      </c>
      <c r="E66" s="2" t="s">
        <v>57</v>
      </c>
      <c r="F66" s="2" t="s">
        <v>110</v>
      </c>
      <c r="G66" s="2" t="s">
        <v>145</v>
      </c>
      <c r="H66" s="3">
        <v>83</v>
      </c>
      <c r="I66" s="2" t="s">
        <v>48</v>
      </c>
      <c r="J66" s="2" t="s">
        <v>80</v>
      </c>
      <c r="K66" s="2" t="s">
        <v>76</v>
      </c>
      <c r="L66" s="2" t="s">
        <v>53</v>
      </c>
      <c r="M66" s="2" t="s">
        <v>51</v>
      </c>
      <c r="N66" s="3">
        <v>2</v>
      </c>
      <c r="O66" s="3">
        <v>-2</v>
      </c>
      <c r="P66" s="3">
        <v>0</v>
      </c>
      <c r="Q66" s="3">
        <v>36</v>
      </c>
      <c r="R66" s="3">
        <v>0</v>
      </c>
      <c r="S66" s="2"/>
      <c r="T66" s="3">
        <v>0</v>
      </c>
      <c r="U66" s="3">
        <v>1</v>
      </c>
      <c r="V66" s="3">
        <v>1223</v>
      </c>
      <c r="W66" s="3">
        <v>8</v>
      </c>
      <c r="X66" s="2" t="s">
        <v>74</v>
      </c>
      <c r="Y66" s="3">
        <v>1</v>
      </c>
      <c r="Z66" s="3">
        <v>3</v>
      </c>
      <c r="AA66" s="3">
        <v>59</v>
      </c>
      <c r="AB66" s="3">
        <v>3</v>
      </c>
      <c r="AC66" s="3">
        <v>3</v>
      </c>
      <c r="AD66" s="3">
        <v>3</v>
      </c>
      <c r="AE66" s="3">
        <v>10096</v>
      </c>
      <c r="AF66" s="3">
        <v>8202</v>
      </c>
      <c r="AG66" s="3">
        <v>1</v>
      </c>
      <c r="AH66" s="3">
        <v>13</v>
      </c>
      <c r="AI66" s="3">
        <v>3</v>
      </c>
      <c r="AJ66" s="3">
        <v>2</v>
      </c>
      <c r="AK66" s="3">
        <v>80</v>
      </c>
      <c r="AL66" s="3">
        <v>3</v>
      </c>
      <c r="AM66" s="3">
        <v>17</v>
      </c>
      <c r="AN66" s="3">
        <v>3</v>
      </c>
      <c r="AO66" s="3">
        <v>17</v>
      </c>
      <c r="AP66" s="3">
        <v>14</v>
      </c>
      <c r="AQ66" s="3">
        <v>12</v>
      </c>
      <c r="AR66" s="3">
        <v>8</v>
      </c>
    </row>
    <row r="67" spans="1:44" ht="32.25" thickBot="1" x14ac:dyDescent="0.3">
      <c r="A67" s="2" t="s">
        <v>53</v>
      </c>
      <c r="B67" s="2" t="s">
        <v>42</v>
      </c>
      <c r="C67" s="2" t="s">
        <v>72</v>
      </c>
      <c r="D67" s="2" t="s">
        <v>56</v>
      </c>
      <c r="E67" s="2" t="s">
        <v>57</v>
      </c>
      <c r="F67" s="2" t="s">
        <v>69</v>
      </c>
      <c r="G67" s="2" t="s">
        <v>146</v>
      </c>
      <c r="H67" s="3">
        <v>84</v>
      </c>
      <c r="I67" s="2" t="s">
        <v>48</v>
      </c>
      <c r="J67" s="2" t="s">
        <v>92</v>
      </c>
      <c r="K67" s="2" t="s">
        <v>76</v>
      </c>
      <c r="L67" s="2" t="s">
        <v>41</v>
      </c>
      <c r="M67" s="2" t="s">
        <v>51</v>
      </c>
      <c r="N67" s="3">
        <v>2</v>
      </c>
      <c r="O67" s="3">
        <v>-2</v>
      </c>
      <c r="P67" s="3">
        <v>0</v>
      </c>
      <c r="Q67" s="3">
        <v>55</v>
      </c>
      <c r="R67" s="3">
        <v>0</v>
      </c>
      <c r="S67" s="2"/>
      <c r="T67" s="3">
        <v>0</v>
      </c>
      <c r="U67" s="3">
        <v>1</v>
      </c>
      <c r="V67" s="3">
        <v>836</v>
      </c>
      <c r="W67" s="3">
        <v>8</v>
      </c>
      <c r="X67" s="2" t="s">
        <v>74</v>
      </c>
      <c r="Y67" s="3">
        <v>1</v>
      </c>
      <c r="Z67" s="3">
        <v>4</v>
      </c>
      <c r="AA67" s="3">
        <v>33</v>
      </c>
      <c r="AB67" s="3">
        <v>3</v>
      </c>
      <c r="AC67" s="3">
        <v>4</v>
      </c>
      <c r="AD67" s="3">
        <v>3</v>
      </c>
      <c r="AE67" s="3">
        <v>14756</v>
      </c>
      <c r="AF67" s="3">
        <v>19730</v>
      </c>
      <c r="AG67" s="3">
        <v>2</v>
      </c>
      <c r="AH67" s="3">
        <v>14</v>
      </c>
      <c r="AI67" s="3">
        <v>3</v>
      </c>
      <c r="AJ67" s="3">
        <v>3</v>
      </c>
      <c r="AK67" s="3">
        <v>80</v>
      </c>
      <c r="AL67" s="3">
        <v>3</v>
      </c>
      <c r="AM67" s="3">
        <v>21</v>
      </c>
      <c r="AN67" s="3">
        <v>3</v>
      </c>
      <c r="AO67" s="3">
        <v>5</v>
      </c>
      <c r="AP67" s="3">
        <v>0</v>
      </c>
      <c r="AQ67" s="3">
        <v>0</v>
      </c>
      <c r="AR67" s="3">
        <v>2</v>
      </c>
    </row>
    <row r="68" spans="1:44" ht="32.25" thickBot="1" x14ac:dyDescent="0.3">
      <c r="A68" s="2" t="s">
        <v>53</v>
      </c>
      <c r="B68" s="2" t="s">
        <v>54</v>
      </c>
      <c r="C68" s="2" t="s">
        <v>43</v>
      </c>
      <c r="D68" s="2" t="s">
        <v>56</v>
      </c>
      <c r="E68" s="2" t="s">
        <v>57</v>
      </c>
      <c r="F68" s="2" t="s">
        <v>46</v>
      </c>
      <c r="G68" s="2" t="s">
        <v>147</v>
      </c>
      <c r="H68" s="3">
        <v>85</v>
      </c>
      <c r="I68" s="2" t="s">
        <v>59</v>
      </c>
      <c r="J68" s="2" t="s">
        <v>78</v>
      </c>
      <c r="K68" s="2" t="s">
        <v>50</v>
      </c>
      <c r="L68" s="2" t="s">
        <v>53</v>
      </c>
      <c r="M68" s="2" t="s">
        <v>51</v>
      </c>
      <c r="N68" s="3">
        <v>3</v>
      </c>
      <c r="O68" s="3">
        <v>-2</v>
      </c>
      <c r="P68" s="3">
        <v>0</v>
      </c>
      <c r="Q68" s="3">
        <v>36</v>
      </c>
      <c r="R68" s="3">
        <v>0</v>
      </c>
      <c r="S68" s="2"/>
      <c r="T68" s="3">
        <v>0</v>
      </c>
      <c r="U68" s="3">
        <v>1</v>
      </c>
      <c r="V68" s="3">
        <v>1195</v>
      </c>
      <c r="W68" s="3">
        <v>11</v>
      </c>
      <c r="X68" s="2" t="s">
        <v>74</v>
      </c>
      <c r="Y68" s="3">
        <v>1</v>
      </c>
      <c r="Z68" s="3">
        <v>2</v>
      </c>
      <c r="AA68" s="3">
        <v>95</v>
      </c>
      <c r="AB68" s="3">
        <v>2</v>
      </c>
      <c r="AC68" s="3">
        <v>2</v>
      </c>
      <c r="AD68" s="3">
        <v>2</v>
      </c>
      <c r="AE68" s="3">
        <v>6499</v>
      </c>
      <c r="AF68" s="3">
        <v>22656</v>
      </c>
      <c r="AG68" s="3">
        <v>1</v>
      </c>
      <c r="AH68" s="3">
        <v>13</v>
      </c>
      <c r="AI68" s="3">
        <v>3</v>
      </c>
      <c r="AJ68" s="3">
        <v>3</v>
      </c>
      <c r="AK68" s="3">
        <v>80</v>
      </c>
      <c r="AL68" s="3">
        <v>0</v>
      </c>
      <c r="AM68" s="3">
        <v>6</v>
      </c>
      <c r="AN68" s="3">
        <v>3</v>
      </c>
      <c r="AO68" s="3">
        <v>6</v>
      </c>
      <c r="AP68" s="3">
        <v>5</v>
      </c>
      <c r="AQ68" s="3">
        <v>0</v>
      </c>
      <c r="AR68" s="3">
        <v>3</v>
      </c>
    </row>
    <row r="69" spans="1:44" ht="32.25" thickBot="1" x14ac:dyDescent="0.3">
      <c r="A69" s="2" t="s">
        <v>53</v>
      </c>
      <c r="B69" s="2" t="s">
        <v>42</v>
      </c>
      <c r="C69" s="2" t="s">
        <v>55</v>
      </c>
      <c r="D69" s="2" t="s">
        <v>56</v>
      </c>
      <c r="E69" s="2" t="s">
        <v>57</v>
      </c>
      <c r="F69" s="2" t="s">
        <v>46</v>
      </c>
      <c r="G69" s="2" t="s">
        <v>148</v>
      </c>
      <c r="H69" s="3">
        <v>86</v>
      </c>
      <c r="I69" s="2" t="s">
        <v>59</v>
      </c>
      <c r="J69" s="2" t="s">
        <v>60</v>
      </c>
      <c r="K69" s="2" t="s">
        <v>76</v>
      </c>
      <c r="L69" s="2" t="s">
        <v>53</v>
      </c>
      <c r="M69" s="2" t="s">
        <v>51</v>
      </c>
      <c r="N69" s="3">
        <v>2</v>
      </c>
      <c r="O69" s="3">
        <v>-2</v>
      </c>
      <c r="P69" s="3">
        <v>0</v>
      </c>
      <c r="Q69" s="3">
        <v>45</v>
      </c>
      <c r="R69" s="3">
        <v>0</v>
      </c>
      <c r="S69" s="2"/>
      <c r="T69" s="3">
        <v>0</v>
      </c>
      <c r="U69" s="3">
        <v>1</v>
      </c>
      <c r="V69" s="3">
        <v>1339</v>
      </c>
      <c r="W69" s="3">
        <v>7</v>
      </c>
      <c r="X69" s="2" t="s">
        <v>74</v>
      </c>
      <c r="Y69" s="3">
        <v>1</v>
      </c>
      <c r="Z69" s="3">
        <v>2</v>
      </c>
      <c r="AA69" s="3">
        <v>59</v>
      </c>
      <c r="AB69" s="3">
        <v>3</v>
      </c>
      <c r="AC69" s="3">
        <v>3</v>
      </c>
      <c r="AD69" s="3">
        <v>2</v>
      </c>
      <c r="AE69" s="3">
        <v>9724</v>
      </c>
      <c r="AF69" s="3">
        <v>18787</v>
      </c>
      <c r="AG69" s="3">
        <v>2</v>
      </c>
      <c r="AH69" s="3">
        <v>17</v>
      </c>
      <c r="AI69" s="3">
        <v>3</v>
      </c>
      <c r="AJ69" s="3">
        <v>3</v>
      </c>
      <c r="AK69" s="3">
        <v>80</v>
      </c>
      <c r="AL69" s="3">
        <v>1</v>
      </c>
      <c r="AM69" s="3">
        <v>25</v>
      </c>
      <c r="AN69" s="3">
        <v>3</v>
      </c>
      <c r="AO69" s="3">
        <v>1</v>
      </c>
      <c r="AP69" s="3">
        <v>0</v>
      </c>
      <c r="AQ69" s="3">
        <v>0</v>
      </c>
      <c r="AR69" s="3">
        <v>0</v>
      </c>
    </row>
    <row r="70" spans="1:44" ht="32.25" thickBot="1" x14ac:dyDescent="0.3">
      <c r="A70" s="2" t="s">
        <v>53</v>
      </c>
      <c r="B70" s="2" t="s">
        <v>54</v>
      </c>
      <c r="C70" s="2" t="s">
        <v>43</v>
      </c>
      <c r="D70" s="2" t="s">
        <v>56</v>
      </c>
      <c r="E70" s="2" t="s">
        <v>57</v>
      </c>
      <c r="F70" s="2" t="s">
        <v>69</v>
      </c>
      <c r="G70" s="2" t="s">
        <v>149</v>
      </c>
      <c r="H70" s="3">
        <v>88</v>
      </c>
      <c r="I70" s="2" t="s">
        <v>59</v>
      </c>
      <c r="J70" s="2" t="s">
        <v>60</v>
      </c>
      <c r="K70" s="2" t="s">
        <v>61</v>
      </c>
      <c r="L70" s="2" t="s">
        <v>53</v>
      </c>
      <c r="M70" s="2" t="s">
        <v>51</v>
      </c>
      <c r="N70" s="3">
        <v>2</v>
      </c>
      <c r="O70" s="3">
        <v>-2</v>
      </c>
      <c r="P70" s="3">
        <v>0</v>
      </c>
      <c r="Q70" s="3">
        <v>35</v>
      </c>
      <c r="R70" s="3">
        <v>0</v>
      </c>
      <c r="S70" s="2"/>
      <c r="T70" s="3">
        <v>0</v>
      </c>
      <c r="U70" s="3">
        <v>1</v>
      </c>
      <c r="V70" s="3">
        <v>664</v>
      </c>
      <c r="W70" s="3">
        <v>1</v>
      </c>
      <c r="X70" s="2" t="s">
        <v>74</v>
      </c>
      <c r="Y70" s="3">
        <v>1</v>
      </c>
      <c r="Z70" s="3">
        <v>2</v>
      </c>
      <c r="AA70" s="3">
        <v>79</v>
      </c>
      <c r="AB70" s="3">
        <v>3</v>
      </c>
      <c r="AC70" s="3">
        <v>1</v>
      </c>
      <c r="AD70" s="3">
        <v>4</v>
      </c>
      <c r="AE70" s="3">
        <v>2194</v>
      </c>
      <c r="AF70" s="3">
        <v>5868</v>
      </c>
      <c r="AG70" s="3">
        <v>4</v>
      </c>
      <c r="AH70" s="3">
        <v>13</v>
      </c>
      <c r="AI70" s="3">
        <v>3</v>
      </c>
      <c r="AJ70" s="3">
        <v>4</v>
      </c>
      <c r="AK70" s="3">
        <v>80</v>
      </c>
      <c r="AL70" s="3">
        <v>1</v>
      </c>
      <c r="AM70" s="3">
        <v>5</v>
      </c>
      <c r="AN70" s="3">
        <v>2</v>
      </c>
      <c r="AO70" s="3">
        <v>3</v>
      </c>
      <c r="AP70" s="3">
        <v>2</v>
      </c>
      <c r="AQ70" s="3">
        <v>1</v>
      </c>
      <c r="AR70" s="3">
        <v>2</v>
      </c>
    </row>
    <row r="71" spans="1:44" ht="32.25" thickBot="1" x14ac:dyDescent="0.3">
      <c r="A71" s="2" t="s">
        <v>41</v>
      </c>
      <c r="B71" s="2" t="s">
        <v>42</v>
      </c>
      <c r="C71" s="2" t="s">
        <v>43</v>
      </c>
      <c r="D71" s="2" t="s">
        <v>44</v>
      </c>
      <c r="E71" s="2" t="s">
        <v>57</v>
      </c>
      <c r="F71" s="2" t="s">
        <v>69</v>
      </c>
      <c r="G71" s="2" t="s">
        <v>150</v>
      </c>
      <c r="H71" s="3">
        <v>90</v>
      </c>
      <c r="I71" s="2" t="s">
        <v>59</v>
      </c>
      <c r="J71" s="2" t="s">
        <v>60</v>
      </c>
      <c r="K71" s="2" t="s">
        <v>61</v>
      </c>
      <c r="L71" s="2" t="s">
        <v>41</v>
      </c>
      <c r="M71" s="2" t="s">
        <v>51</v>
      </c>
      <c r="N71" s="3">
        <v>0</v>
      </c>
      <c r="O71" s="3">
        <v>-2</v>
      </c>
      <c r="P71" s="3">
        <v>0</v>
      </c>
      <c r="Q71" s="3">
        <v>36</v>
      </c>
      <c r="R71" s="3">
        <v>1</v>
      </c>
      <c r="S71" s="3">
        <v>1</v>
      </c>
      <c r="T71" s="3">
        <v>1</v>
      </c>
      <c r="U71" s="3">
        <v>0</v>
      </c>
      <c r="V71" s="3">
        <v>318</v>
      </c>
      <c r="W71" s="3">
        <v>9</v>
      </c>
      <c r="X71" s="2" t="s">
        <v>74</v>
      </c>
      <c r="Y71" s="3">
        <v>1</v>
      </c>
      <c r="Z71" s="3">
        <v>4</v>
      </c>
      <c r="AA71" s="3">
        <v>79</v>
      </c>
      <c r="AB71" s="3">
        <v>2</v>
      </c>
      <c r="AC71" s="3">
        <v>1</v>
      </c>
      <c r="AD71" s="3">
        <v>3</v>
      </c>
      <c r="AE71" s="3">
        <v>3388</v>
      </c>
      <c r="AF71" s="3">
        <v>21777</v>
      </c>
      <c r="AG71" s="3">
        <v>0</v>
      </c>
      <c r="AH71" s="3">
        <v>17</v>
      </c>
      <c r="AI71" s="3">
        <v>3</v>
      </c>
      <c r="AJ71" s="3">
        <v>1</v>
      </c>
      <c r="AK71" s="3">
        <v>80</v>
      </c>
      <c r="AL71" s="3">
        <v>1</v>
      </c>
      <c r="AM71" s="3">
        <v>2</v>
      </c>
      <c r="AN71" s="3">
        <v>2</v>
      </c>
      <c r="AO71" s="3">
        <v>1</v>
      </c>
      <c r="AP71" s="3">
        <v>0</v>
      </c>
      <c r="AQ71" s="3">
        <v>0</v>
      </c>
      <c r="AR71" s="3">
        <v>0</v>
      </c>
    </row>
    <row r="72" spans="1:44" ht="32.25" thickBot="1" x14ac:dyDescent="0.3">
      <c r="A72" s="2" t="s">
        <v>53</v>
      </c>
      <c r="B72" s="2" t="s">
        <v>54</v>
      </c>
      <c r="C72" s="2" t="s">
        <v>72</v>
      </c>
      <c r="D72" s="2" t="s">
        <v>56</v>
      </c>
      <c r="E72" s="2" t="s">
        <v>45</v>
      </c>
      <c r="F72" s="2" t="s">
        <v>46</v>
      </c>
      <c r="G72" s="2" t="s">
        <v>151</v>
      </c>
      <c r="H72" s="3">
        <v>91</v>
      </c>
      <c r="I72" s="2" t="s">
        <v>48</v>
      </c>
      <c r="J72" s="2" t="s">
        <v>49</v>
      </c>
      <c r="K72" s="2" t="s">
        <v>50</v>
      </c>
      <c r="L72" s="2" t="s">
        <v>53</v>
      </c>
      <c r="M72" s="2" t="s">
        <v>51</v>
      </c>
      <c r="N72" s="3">
        <v>2</v>
      </c>
      <c r="O72" s="3">
        <v>-2</v>
      </c>
      <c r="P72" s="3">
        <v>0</v>
      </c>
      <c r="Q72" s="3">
        <v>59</v>
      </c>
      <c r="R72" s="3">
        <v>0</v>
      </c>
      <c r="S72" s="2"/>
      <c r="T72" s="3">
        <v>0</v>
      </c>
      <c r="U72" s="3">
        <v>1</v>
      </c>
      <c r="V72" s="3">
        <v>1225</v>
      </c>
      <c r="W72" s="3">
        <v>1</v>
      </c>
      <c r="X72" s="2" t="s">
        <v>62</v>
      </c>
      <c r="Y72" s="3">
        <v>1</v>
      </c>
      <c r="Z72" s="3">
        <v>1</v>
      </c>
      <c r="AA72" s="3">
        <v>57</v>
      </c>
      <c r="AB72" s="3">
        <v>2</v>
      </c>
      <c r="AC72" s="3">
        <v>2</v>
      </c>
      <c r="AD72" s="3">
        <v>2</v>
      </c>
      <c r="AE72" s="3">
        <v>5473</v>
      </c>
      <c r="AF72" s="3">
        <v>24668</v>
      </c>
      <c r="AG72" s="3">
        <v>7</v>
      </c>
      <c r="AH72" s="3">
        <v>11</v>
      </c>
      <c r="AI72" s="3">
        <v>3</v>
      </c>
      <c r="AJ72" s="3">
        <v>4</v>
      </c>
      <c r="AK72" s="3">
        <v>80</v>
      </c>
      <c r="AL72" s="3">
        <v>0</v>
      </c>
      <c r="AM72" s="3">
        <v>20</v>
      </c>
      <c r="AN72" s="3">
        <v>2</v>
      </c>
      <c r="AO72" s="3">
        <v>4</v>
      </c>
      <c r="AP72" s="3">
        <v>3</v>
      </c>
      <c r="AQ72" s="3">
        <v>1</v>
      </c>
      <c r="AR72" s="3">
        <v>3</v>
      </c>
    </row>
    <row r="73" spans="1:44" ht="32.25" thickBot="1" x14ac:dyDescent="0.3">
      <c r="A73" s="2" t="s">
        <v>53</v>
      </c>
      <c r="B73" s="2" t="s">
        <v>42</v>
      </c>
      <c r="C73" s="2" t="s">
        <v>66</v>
      </c>
      <c r="D73" s="2" t="s">
        <v>56</v>
      </c>
      <c r="E73" s="2" t="s">
        <v>57</v>
      </c>
      <c r="F73" s="2" t="s">
        <v>46</v>
      </c>
      <c r="G73" s="2" t="s">
        <v>152</v>
      </c>
      <c r="H73" s="3">
        <v>94</v>
      </c>
      <c r="I73" s="2" t="s">
        <v>59</v>
      </c>
      <c r="J73" s="2" t="s">
        <v>60</v>
      </c>
      <c r="K73" s="2" t="s">
        <v>61</v>
      </c>
      <c r="L73" s="2" t="s">
        <v>53</v>
      </c>
      <c r="M73" s="2" t="s">
        <v>51</v>
      </c>
      <c r="N73" s="3">
        <v>3</v>
      </c>
      <c r="O73" s="3">
        <v>-2</v>
      </c>
      <c r="P73" s="3">
        <v>0</v>
      </c>
      <c r="Q73" s="3">
        <v>29</v>
      </c>
      <c r="R73" s="3">
        <v>0</v>
      </c>
      <c r="S73" s="2"/>
      <c r="T73" s="3">
        <v>0</v>
      </c>
      <c r="U73" s="3">
        <v>1</v>
      </c>
      <c r="V73" s="3">
        <v>1328</v>
      </c>
      <c r="W73" s="3">
        <v>2</v>
      </c>
      <c r="X73" s="2" t="s">
        <v>74</v>
      </c>
      <c r="Y73" s="3">
        <v>1</v>
      </c>
      <c r="Z73" s="3">
        <v>3</v>
      </c>
      <c r="AA73" s="3">
        <v>76</v>
      </c>
      <c r="AB73" s="3">
        <v>3</v>
      </c>
      <c r="AC73" s="3">
        <v>1</v>
      </c>
      <c r="AD73" s="3">
        <v>2</v>
      </c>
      <c r="AE73" s="3">
        <v>2703</v>
      </c>
      <c r="AF73" s="3">
        <v>4956</v>
      </c>
      <c r="AG73" s="3">
        <v>0</v>
      </c>
      <c r="AH73" s="3">
        <v>23</v>
      </c>
      <c r="AI73" s="3">
        <v>4</v>
      </c>
      <c r="AJ73" s="3">
        <v>4</v>
      </c>
      <c r="AK73" s="3">
        <v>80</v>
      </c>
      <c r="AL73" s="3">
        <v>1</v>
      </c>
      <c r="AM73" s="3">
        <v>6</v>
      </c>
      <c r="AN73" s="3">
        <v>3</v>
      </c>
      <c r="AO73" s="3">
        <v>5</v>
      </c>
      <c r="AP73" s="3">
        <v>4</v>
      </c>
      <c r="AQ73" s="3">
        <v>0</v>
      </c>
      <c r="AR73" s="3">
        <v>4</v>
      </c>
    </row>
    <row r="74" spans="1:44" ht="32.25" thickBot="1" x14ac:dyDescent="0.3">
      <c r="A74" s="2" t="s">
        <v>53</v>
      </c>
      <c r="B74" s="2" t="s">
        <v>42</v>
      </c>
      <c r="C74" s="2" t="s">
        <v>66</v>
      </c>
      <c r="D74" s="2" t="s">
        <v>56</v>
      </c>
      <c r="E74" s="2" t="s">
        <v>57</v>
      </c>
      <c r="F74" s="2" t="s">
        <v>69</v>
      </c>
      <c r="G74" s="2" t="s">
        <v>153</v>
      </c>
      <c r="H74" s="3">
        <v>95</v>
      </c>
      <c r="I74" s="2" t="s">
        <v>59</v>
      </c>
      <c r="J74" s="2" t="s">
        <v>60</v>
      </c>
      <c r="K74" s="2" t="s">
        <v>50</v>
      </c>
      <c r="L74" s="2" t="s">
        <v>53</v>
      </c>
      <c r="M74" s="2" t="s">
        <v>51</v>
      </c>
      <c r="N74" s="3">
        <v>4</v>
      </c>
      <c r="O74" s="3">
        <v>-2</v>
      </c>
      <c r="P74" s="3">
        <v>0</v>
      </c>
      <c r="Q74" s="3">
        <v>31</v>
      </c>
      <c r="R74" s="3">
        <v>0</v>
      </c>
      <c r="S74" s="2"/>
      <c r="T74" s="3">
        <v>0</v>
      </c>
      <c r="U74" s="3">
        <v>1</v>
      </c>
      <c r="V74" s="3">
        <v>1082</v>
      </c>
      <c r="W74" s="3">
        <v>1</v>
      </c>
      <c r="X74" s="2" t="s">
        <v>68</v>
      </c>
      <c r="Y74" s="3">
        <v>1</v>
      </c>
      <c r="Z74" s="3">
        <v>3</v>
      </c>
      <c r="AA74" s="3">
        <v>87</v>
      </c>
      <c r="AB74" s="3">
        <v>3</v>
      </c>
      <c r="AC74" s="3">
        <v>1</v>
      </c>
      <c r="AD74" s="3">
        <v>3</v>
      </c>
      <c r="AE74" s="3">
        <v>2501</v>
      </c>
      <c r="AF74" s="3">
        <v>18775</v>
      </c>
      <c r="AG74" s="3">
        <v>1</v>
      </c>
      <c r="AH74" s="3">
        <v>17</v>
      </c>
      <c r="AI74" s="3">
        <v>3</v>
      </c>
      <c r="AJ74" s="3">
        <v>2</v>
      </c>
      <c r="AK74" s="3">
        <v>80</v>
      </c>
      <c r="AL74" s="3">
        <v>0</v>
      </c>
      <c r="AM74" s="3">
        <v>1</v>
      </c>
      <c r="AN74" s="3">
        <v>3</v>
      </c>
      <c r="AO74" s="3">
        <v>1</v>
      </c>
      <c r="AP74" s="3">
        <v>1</v>
      </c>
      <c r="AQ74" s="3">
        <v>1</v>
      </c>
      <c r="AR74" s="3">
        <v>0</v>
      </c>
    </row>
    <row r="75" spans="1:44" ht="32.25" thickBot="1" x14ac:dyDescent="0.3">
      <c r="A75" s="2" t="s">
        <v>53</v>
      </c>
      <c r="B75" s="2" t="s">
        <v>42</v>
      </c>
      <c r="C75" s="2" t="s">
        <v>66</v>
      </c>
      <c r="D75" s="2" t="s">
        <v>56</v>
      </c>
      <c r="E75" s="2" t="s">
        <v>57</v>
      </c>
      <c r="F75" s="2" t="s">
        <v>46</v>
      </c>
      <c r="G75" s="2" t="s">
        <v>154</v>
      </c>
      <c r="H75" s="3">
        <v>96</v>
      </c>
      <c r="I75" s="2" t="s">
        <v>59</v>
      </c>
      <c r="J75" s="2" t="s">
        <v>60</v>
      </c>
      <c r="K75" s="2" t="s">
        <v>61</v>
      </c>
      <c r="L75" s="2" t="s">
        <v>53</v>
      </c>
      <c r="M75" s="2" t="s">
        <v>51</v>
      </c>
      <c r="N75" s="3">
        <v>3</v>
      </c>
      <c r="O75" s="3">
        <v>-2</v>
      </c>
      <c r="P75" s="3">
        <v>0</v>
      </c>
      <c r="Q75" s="3">
        <v>32</v>
      </c>
      <c r="R75" s="3">
        <v>0</v>
      </c>
      <c r="S75" s="2"/>
      <c r="T75" s="3">
        <v>0</v>
      </c>
      <c r="U75" s="3">
        <v>1</v>
      </c>
      <c r="V75" s="3">
        <v>548</v>
      </c>
      <c r="W75" s="3">
        <v>1</v>
      </c>
      <c r="X75" s="2" t="s">
        <v>74</v>
      </c>
      <c r="Y75" s="3">
        <v>1</v>
      </c>
      <c r="Z75" s="3">
        <v>2</v>
      </c>
      <c r="AA75" s="3">
        <v>66</v>
      </c>
      <c r="AB75" s="3">
        <v>3</v>
      </c>
      <c r="AC75" s="3">
        <v>2</v>
      </c>
      <c r="AD75" s="3">
        <v>2</v>
      </c>
      <c r="AE75" s="3">
        <v>6220</v>
      </c>
      <c r="AF75" s="3">
        <v>7346</v>
      </c>
      <c r="AG75" s="3">
        <v>1</v>
      </c>
      <c r="AH75" s="3">
        <v>17</v>
      </c>
      <c r="AI75" s="3">
        <v>3</v>
      </c>
      <c r="AJ75" s="3">
        <v>2</v>
      </c>
      <c r="AK75" s="3">
        <v>80</v>
      </c>
      <c r="AL75" s="3">
        <v>2</v>
      </c>
      <c r="AM75" s="3">
        <v>10</v>
      </c>
      <c r="AN75" s="3">
        <v>3</v>
      </c>
      <c r="AO75" s="3">
        <v>10</v>
      </c>
      <c r="AP75" s="3">
        <v>4</v>
      </c>
      <c r="AQ75" s="3">
        <v>0</v>
      </c>
      <c r="AR75" s="3">
        <v>9</v>
      </c>
    </row>
    <row r="76" spans="1:44" ht="32.25" thickBot="1" x14ac:dyDescent="0.3">
      <c r="A76" s="2" t="s">
        <v>53</v>
      </c>
      <c r="B76" s="2" t="s">
        <v>42</v>
      </c>
      <c r="C76" s="2" t="s">
        <v>43</v>
      </c>
      <c r="D76" s="2" t="s">
        <v>56</v>
      </c>
      <c r="E76" s="2" t="s">
        <v>57</v>
      </c>
      <c r="F76" s="2" t="s">
        <v>46</v>
      </c>
      <c r="G76" s="2" t="s">
        <v>155</v>
      </c>
      <c r="H76" s="3">
        <v>97</v>
      </c>
      <c r="I76" s="2" t="s">
        <v>48</v>
      </c>
      <c r="J76" s="2" t="s">
        <v>65</v>
      </c>
      <c r="K76" s="2" t="s">
        <v>61</v>
      </c>
      <c r="L76" s="2" t="s">
        <v>53</v>
      </c>
      <c r="M76" s="2" t="s">
        <v>51</v>
      </c>
      <c r="N76" s="3">
        <v>3</v>
      </c>
      <c r="O76" s="3">
        <v>-2</v>
      </c>
      <c r="P76" s="3">
        <v>0</v>
      </c>
      <c r="Q76" s="3">
        <v>36</v>
      </c>
      <c r="R76" s="3">
        <v>0</v>
      </c>
      <c r="S76" s="2"/>
      <c r="T76" s="3">
        <v>0</v>
      </c>
      <c r="U76" s="3">
        <v>1</v>
      </c>
      <c r="V76" s="3">
        <v>132</v>
      </c>
      <c r="W76" s="3">
        <v>6</v>
      </c>
      <c r="X76" s="2" t="s">
        <v>74</v>
      </c>
      <c r="Y76" s="3">
        <v>1</v>
      </c>
      <c r="Z76" s="3">
        <v>2</v>
      </c>
      <c r="AA76" s="3">
        <v>55</v>
      </c>
      <c r="AB76" s="3">
        <v>4</v>
      </c>
      <c r="AC76" s="3">
        <v>1</v>
      </c>
      <c r="AD76" s="3">
        <v>2</v>
      </c>
      <c r="AE76" s="3">
        <v>3038</v>
      </c>
      <c r="AF76" s="3">
        <v>22002</v>
      </c>
      <c r="AG76" s="3">
        <v>3</v>
      </c>
      <c r="AH76" s="3">
        <v>12</v>
      </c>
      <c r="AI76" s="3">
        <v>3</v>
      </c>
      <c r="AJ76" s="3">
        <v>2</v>
      </c>
      <c r="AK76" s="3">
        <v>80</v>
      </c>
      <c r="AL76" s="3">
        <v>0</v>
      </c>
      <c r="AM76" s="3">
        <v>5</v>
      </c>
      <c r="AN76" s="3">
        <v>3</v>
      </c>
      <c r="AO76" s="3">
        <v>1</v>
      </c>
      <c r="AP76" s="3">
        <v>0</v>
      </c>
      <c r="AQ76" s="3">
        <v>0</v>
      </c>
      <c r="AR76" s="3">
        <v>0</v>
      </c>
    </row>
    <row r="77" spans="1:44" ht="32.25" thickBot="1" x14ac:dyDescent="0.3">
      <c r="A77" s="2" t="s">
        <v>53</v>
      </c>
      <c r="B77" s="2" t="s">
        <v>42</v>
      </c>
      <c r="C77" s="2" t="s">
        <v>66</v>
      </c>
      <c r="D77" s="2" t="s">
        <v>56</v>
      </c>
      <c r="E77" s="2" t="s">
        <v>57</v>
      </c>
      <c r="F77" s="2" t="s">
        <v>46</v>
      </c>
      <c r="G77" s="2" t="s">
        <v>156</v>
      </c>
      <c r="H77" s="3">
        <v>98</v>
      </c>
      <c r="I77" s="2" t="s">
        <v>48</v>
      </c>
      <c r="J77" s="2" t="s">
        <v>78</v>
      </c>
      <c r="K77" s="2" t="s">
        <v>50</v>
      </c>
      <c r="L77" s="2" t="s">
        <v>53</v>
      </c>
      <c r="M77" s="2" t="s">
        <v>51</v>
      </c>
      <c r="N77" s="3">
        <v>2</v>
      </c>
      <c r="O77" s="3">
        <v>-2</v>
      </c>
      <c r="P77" s="3">
        <v>0</v>
      </c>
      <c r="Q77" s="3">
        <v>31</v>
      </c>
      <c r="R77" s="3">
        <v>0</v>
      </c>
      <c r="S77" s="2"/>
      <c r="T77" s="3">
        <v>0</v>
      </c>
      <c r="U77" s="3">
        <v>1</v>
      </c>
      <c r="V77" s="3">
        <v>746</v>
      </c>
      <c r="W77" s="3">
        <v>8</v>
      </c>
      <c r="X77" s="2" t="s">
        <v>68</v>
      </c>
      <c r="Y77" s="3">
        <v>1</v>
      </c>
      <c r="Z77" s="3">
        <v>3</v>
      </c>
      <c r="AA77" s="3">
        <v>61</v>
      </c>
      <c r="AB77" s="3">
        <v>3</v>
      </c>
      <c r="AC77" s="3">
        <v>2</v>
      </c>
      <c r="AD77" s="3">
        <v>2</v>
      </c>
      <c r="AE77" s="3">
        <v>4424</v>
      </c>
      <c r="AF77" s="3">
        <v>20682</v>
      </c>
      <c r="AG77" s="3">
        <v>1</v>
      </c>
      <c r="AH77" s="3">
        <v>23</v>
      </c>
      <c r="AI77" s="3">
        <v>4</v>
      </c>
      <c r="AJ77" s="3">
        <v>4</v>
      </c>
      <c r="AK77" s="3">
        <v>80</v>
      </c>
      <c r="AL77" s="3">
        <v>0</v>
      </c>
      <c r="AM77" s="3">
        <v>11</v>
      </c>
      <c r="AN77" s="3">
        <v>3</v>
      </c>
      <c r="AO77" s="3">
        <v>11</v>
      </c>
      <c r="AP77" s="3">
        <v>7</v>
      </c>
      <c r="AQ77" s="3">
        <v>1</v>
      </c>
      <c r="AR77" s="3">
        <v>8</v>
      </c>
    </row>
    <row r="78" spans="1:44" ht="32.25" thickBot="1" x14ac:dyDescent="0.3">
      <c r="A78" s="2" t="s">
        <v>53</v>
      </c>
      <c r="B78" s="2" t="s">
        <v>42</v>
      </c>
      <c r="C78" s="2" t="s">
        <v>43</v>
      </c>
      <c r="D78" s="2" t="s">
        <v>56</v>
      </c>
      <c r="E78" s="2" t="s">
        <v>45</v>
      </c>
      <c r="F78" s="2" t="s">
        <v>103</v>
      </c>
      <c r="G78" s="2" t="s">
        <v>157</v>
      </c>
      <c r="H78" s="3">
        <v>100</v>
      </c>
      <c r="I78" s="2" t="s">
        <v>59</v>
      </c>
      <c r="J78" s="2" t="s">
        <v>49</v>
      </c>
      <c r="K78" s="2" t="s">
        <v>50</v>
      </c>
      <c r="L78" s="2" t="s">
        <v>53</v>
      </c>
      <c r="M78" s="2" t="s">
        <v>51</v>
      </c>
      <c r="N78" s="3">
        <v>2</v>
      </c>
      <c r="O78" s="3">
        <v>-2</v>
      </c>
      <c r="P78" s="3">
        <v>0</v>
      </c>
      <c r="Q78" s="3">
        <v>35</v>
      </c>
      <c r="R78" s="3">
        <v>0</v>
      </c>
      <c r="S78" s="2"/>
      <c r="T78" s="3">
        <v>0</v>
      </c>
      <c r="U78" s="3">
        <v>1</v>
      </c>
      <c r="V78" s="3">
        <v>776</v>
      </c>
      <c r="W78" s="3">
        <v>1</v>
      </c>
      <c r="X78" s="2" t="s">
        <v>68</v>
      </c>
      <c r="Y78" s="3">
        <v>1</v>
      </c>
      <c r="Z78" s="3">
        <v>3</v>
      </c>
      <c r="AA78" s="3">
        <v>32</v>
      </c>
      <c r="AB78" s="3">
        <v>2</v>
      </c>
      <c r="AC78" s="3">
        <v>2</v>
      </c>
      <c r="AD78" s="3">
        <v>4</v>
      </c>
      <c r="AE78" s="3">
        <v>4312</v>
      </c>
      <c r="AF78" s="3">
        <v>23016</v>
      </c>
      <c r="AG78" s="3">
        <v>0</v>
      </c>
      <c r="AH78" s="3">
        <v>14</v>
      </c>
      <c r="AI78" s="3">
        <v>3</v>
      </c>
      <c r="AJ78" s="3">
        <v>2</v>
      </c>
      <c r="AK78" s="3">
        <v>80</v>
      </c>
      <c r="AL78" s="3">
        <v>0</v>
      </c>
      <c r="AM78" s="3">
        <v>16</v>
      </c>
      <c r="AN78" s="3">
        <v>3</v>
      </c>
      <c r="AO78" s="3">
        <v>15</v>
      </c>
      <c r="AP78" s="3">
        <v>13</v>
      </c>
      <c r="AQ78" s="3">
        <v>2</v>
      </c>
      <c r="AR78" s="3">
        <v>8</v>
      </c>
    </row>
    <row r="79" spans="1:44" ht="32.25" thickBot="1" x14ac:dyDescent="0.3">
      <c r="A79" s="2" t="s">
        <v>53</v>
      </c>
      <c r="B79" s="2" t="s">
        <v>42</v>
      </c>
      <c r="C79" s="2" t="s">
        <v>55</v>
      </c>
      <c r="D79" s="2" t="s">
        <v>56</v>
      </c>
      <c r="E79" s="2" t="s">
        <v>57</v>
      </c>
      <c r="F79" s="2" t="s">
        <v>63</v>
      </c>
      <c r="G79" s="2" t="s">
        <v>158</v>
      </c>
      <c r="H79" s="3">
        <v>101</v>
      </c>
      <c r="I79" s="2" t="s">
        <v>59</v>
      </c>
      <c r="J79" s="2" t="s">
        <v>98</v>
      </c>
      <c r="K79" s="2" t="s">
        <v>61</v>
      </c>
      <c r="L79" s="2" t="s">
        <v>41</v>
      </c>
      <c r="M79" s="2" t="s">
        <v>51</v>
      </c>
      <c r="N79" s="3">
        <v>3</v>
      </c>
      <c r="O79" s="3">
        <v>-2</v>
      </c>
      <c r="P79" s="3">
        <v>0</v>
      </c>
      <c r="Q79" s="3">
        <v>45</v>
      </c>
      <c r="R79" s="3">
        <v>0</v>
      </c>
      <c r="S79" s="2"/>
      <c r="T79" s="3">
        <v>0</v>
      </c>
      <c r="U79" s="3">
        <v>1</v>
      </c>
      <c r="V79" s="3">
        <v>193</v>
      </c>
      <c r="W79" s="3">
        <v>6</v>
      </c>
      <c r="X79" s="2" t="s">
        <v>68</v>
      </c>
      <c r="Y79" s="3">
        <v>1</v>
      </c>
      <c r="Z79" s="3">
        <v>4</v>
      </c>
      <c r="AA79" s="3">
        <v>52</v>
      </c>
      <c r="AB79" s="3">
        <v>3</v>
      </c>
      <c r="AC79" s="3">
        <v>3</v>
      </c>
      <c r="AD79" s="3">
        <v>4</v>
      </c>
      <c r="AE79" s="3">
        <v>13245</v>
      </c>
      <c r="AF79" s="3">
        <v>15067</v>
      </c>
      <c r="AG79" s="3">
        <v>4</v>
      </c>
      <c r="AH79" s="3">
        <v>14</v>
      </c>
      <c r="AI79" s="3">
        <v>3</v>
      </c>
      <c r="AJ79" s="3">
        <v>2</v>
      </c>
      <c r="AK79" s="3">
        <v>80</v>
      </c>
      <c r="AL79" s="3">
        <v>0</v>
      </c>
      <c r="AM79" s="3">
        <v>17</v>
      </c>
      <c r="AN79" s="3">
        <v>4</v>
      </c>
      <c r="AO79" s="3">
        <v>0</v>
      </c>
      <c r="AP79" s="3">
        <v>0</v>
      </c>
      <c r="AQ79" s="3">
        <v>0</v>
      </c>
      <c r="AR79" s="3">
        <v>0</v>
      </c>
    </row>
    <row r="80" spans="1:44" ht="32.25" thickBot="1" x14ac:dyDescent="0.3">
      <c r="A80" s="2" t="s">
        <v>53</v>
      </c>
      <c r="B80" s="2" t="s">
        <v>42</v>
      </c>
      <c r="C80" s="2" t="s">
        <v>43</v>
      </c>
      <c r="D80" s="2" t="s">
        <v>56</v>
      </c>
      <c r="E80" s="2" t="s">
        <v>57</v>
      </c>
      <c r="F80" s="2" t="s">
        <v>69</v>
      </c>
      <c r="G80" s="2" t="s">
        <v>159</v>
      </c>
      <c r="H80" s="3">
        <v>102</v>
      </c>
      <c r="I80" s="2" t="s">
        <v>59</v>
      </c>
      <c r="J80" s="2" t="s">
        <v>98</v>
      </c>
      <c r="K80" s="2" t="s">
        <v>50</v>
      </c>
      <c r="L80" s="2" t="s">
        <v>53</v>
      </c>
      <c r="M80" s="2" t="s">
        <v>51</v>
      </c>
      <c r="N80" s="3">
        <v>3</v>
      </c>
      <c r="O80" s="3">
        <v>-2</v>
      </c>
      <c r="P80" s="3">
        <v>0</v>
      </c>
      <c r="Q80" s="3">
        <v>37</v>
      </c>
      <c r="R80" s="3">
        <v>0</v>
      </c>
      <c r="S80" s="2"/>
      <c r="T80" s="3">
        <v>0</v>
      </c>
      <c r="U80" s="3">
        <v>1</v>
      </c>
      <c r="V80" s="3">
        <v>397</v>
      </c>
      <c r="W80" s="3">
        <v>7</v>
      </c>
      <c r="X80" s="2" t="s">
        <v>68</v>
      </c>
      <c r="Y80" s="3">
        <v>1</v>
      </c>
      <c r="Z80" s="3">
        <v>1</v>
      </c>
      <c r="AA80" s="3">
        <v>30</v>
      </c>
      <c r="AB80" s="3">
        <v>3</v>
      </c>
      <c r="AC80" s="3">
        <v>3</v>
      </c>
      <c r="AD80" s="3">
        <v>3</v>
      </c>
      <c r="AE80" s="3">
        <v>13664</v>
      </c>
      <c r="AF80" s="3">
        <v>25258</v>
      </c>
      <c r="AG80" s="3">
        <v>4</v>
      </c>
      <c r="AH80" s="3">
        <v>13</v>
      </c>
      <c r="AI80" s="3">
        <v>3</v>
      </c>
      <c r="AJ80" s="3">
        <v>1</v>
      </c>
      <c r="AK80" s="3">
        <v>80</v>
      </c>
      <c r="AL80" s="3">
        <v>0</v>
      </c>
      <c r="AM80" s="3">
        <v>16</v>
      </c>
      <c r="AN80" s="3">
        <v>4</v>
      </c>
      <c r="AO80" s="3">
        <v>5</v>
      </c>
      <c r="AP80" s="3">
        <v>2</v>
      </c>
      <c r="AQ80" s="3">
        <v>0</v>
      </c>
      <c r="AR80" s="3">
        <v>2</v>
      </c>
    </row>
    <row r="81" spans="1:44" ht="32.25" thickBot="1" x14ac:dyDescent="0.3">
      <c r="A81" s="2" t="s">
        <v>53</v>
      </c>
      <c r="B81" s="2" t="s">
        <v>42</v>
      </c>
      <c r="C81" s="2" t="s">
        <v>55</v>
      </c>
      <c r="D81" s="2" t="s">
        <v>56</v>
      </c>
      <c r="E81" s="2" t="s">
        <v>160</v>
      </c>
      <c r="F81" s="2" t="s">
        <v>69</v>
      </c>
      <c r="G81" s="2" t="s">
        <v>161</v>
      </c>
      <c r="H81" s="3">
        <v>103</v>
      </c>
      <c r="I81" s="2" t="s">
        <v>59</v>
      </c>
      <c r="J81" s="2" t="s">
        <v>162</v>
      </c>
      <c r="K81" s="2" t="s">
        <v>76</v>
      </c>
      <c r="L81" s="2" t="s">
        <v>41</v>
      </c>
      <c r="M81" s="2" t="s">
        <v>51</v>
      </c>
      <c r="N81" s="3">
        <v>2</v>
      </c>
      <c r="O81" s="3">
        <v>-2</v>
      </c>
      <c r="P81" s="3">
        <v>0</v>
      </c>
      <c r="Q81" s="3">
        <v>46</v>
      </c>
      <c r="R81" s="3">
        <v>0</v>
      </c>
      <c r="S81" s="2"/>
      <c r="T81" s="3">
        <v>0</v>
      </c>
      <c r="U81" s="3">
        <v>1</v>
      </c>
      <c r="V81" s="3">
        <v>945</v>
      </c>
      <c r="W81" s="3">
        <v>5</v>
      </c>
      <c r="X81" s="2" t="s">
        <v>52</v>
      </c>
      <c r="Y81" s="3">
        <v>1</v>
      </c>
      <c r="Z81" s="3">
        <v>2</v>
      </c>
      <c r="AA81" s="3">
        <v>80</v>
      </c>
      <c r="AB81" s="3">
        <v>3</v>
      </c>
      <c r="AC81" s="3">
        <v>2</v>
      </c>
      <c r="AD81" s="3">
        <v>3</v>
      </c>
      <c r="AE81" s="3">
        <v>5021</v>
      </c>
      <c r="AF81" s="3">
        <v>10425</v>
      </c>
      <c r="AG81" s="3">
        <v>8</v>
      </c>
      <c r="AH81" s="3">
        <v>22</v>
      </c>
      <c r="AI81" s="3">
        <v>4</v>
      </c>
      <c r="AJ81" s="3">
        <v>4</v>
      </c>
      <c r="AK81" s="3">
        <v>80</v>
      </c>
      <c r="AL81" s="3">
        <v>1</v>
      </c>
      <c r="AM81" s="3">
        <v>16</v>
      </c>
      <c r="AN81" s="3">
        <v>3</v>
      </c>
      <c r="AO81" s="3">
        <v>4</v>
      </c>
      <c r="AP81" s="3">
        <v>2</v>
      </c>
      <c r="AQ81" s="3">
        <v>0</v>
      </c>
      <c r="AR81" s="3">
        <v>2</v>
      </c>
    </row>
    <row r="82" spans="1:44" ht="32.25" thickBot="1" x14ac:dyDescent="0.3">
      <c r="A82" s="2" t="s">
        <v>53</v>
      </c>
      <c r="B82" s="2" t="s">
        <v>42</v>
      </c>
      <c r="C82" s="2" t="s">
        <v>66</v>
      </c>
      <c r="D82" s="2" t="s">
        <v>56</v>
      </c>
      <c r="E82" s="2" t="s">
        <v>57</v>
      </c>
      <c r="F82" s="2" t="s">
        <v>46</v>
      </c>
      <c r="G82" s="2" t="s">
        <v>163</v>
      </c>
      <c r="H82" s="3">
        <v>104</v>
      </c>
      <c r="I82" s="2" t="s">
        <v>59</v>
      </c>
      <c r="J82" s="2" t="s">
        <v>65</v>
      </c>
      <c r="K82" s="2" t="s">
        <v>61</v>
      </c>
      <c r="L82" s="2" t="s">
        <v>41</v>
      </c>
      <c r="M82" s="2" t="s">
        <v>51</v>
      </c>
      <c r="N82" s="3">
        <v>1</v>
      </c>
      <c r="O82" s="3">
        <v>-2</v>
      </c>
      <c r="P82" s="3">
        <v>0</v>
      </c>
      <c r="Q82" s="3">
        <v>30</v>
      </c>
      <c r="R82" s="3">
        <v>0</v>
      </c>
      <c r="S82" s="2"/>
      <c r="T82" s="3">
        <v>0</v>
      </c>
      <c r="U82" s="3">
        <v>1</v>
      </c>
      <c r="V82" s="3">
        <v>852</v>
      </c>
      <c r="W82" s="3">
        <v>1</v>
      </c>
      <c r="X82" s="2" t="s">
        <v>62</v>
      </c>
      <c r="Y82" s="3">
        <v>1</v>
      </c>
      <c r="Z82" s="3">
        <v>4</v>
      </c>
      <c r="AA82" s="3">
        <v>55</v>
      </c>
      <c r="AB82" s="3">
        <v>2</v>
      </c>
      <c r="AC82" s="3">
        <v>2</v>
      </c>
      <c r="AD82" s="3">
        <v>2</v>
      </c>
      <c r="AE82" s="3">
        <v>5126</v>
      </c>
      <c r="AF82" s="3">
        <v>15998</v>
      </c>
      <c r="AG82" s="3">
        <v>1</v>
      </c>
      <c r="AH82" s="3">
        <v>12</v>
      </c>
      <c r="AI82" s="3">
        <v>3</v>
      </c>
      <c r="AJ82" s="3">
        <v>3</v>
      </c>
      <c r="AK82" s="3">
        <v>80</v>
      </c>
      <c r="AL82" s="3">
        <v>2</v>
      </c>
      <c r="AM82" s="3">
        <v>10</v>
      </c>
      <c r="AN82" s="3">
        <v>2</v>
      </c>
      <c r="AO82" s="3">
        <v>10</v>
      </c>
      <c r="AP82" s="3">
        <v>8</v>
      </c>
      <c r="AQ82" s="3">
        <v>3</v>
      </c>
      <c r="AR82" s="3">
        <v>0</v>
      </c>
    </row>
    <row r="83" spans="1:44" ht="32.25" thickBot="1" x14ac:dyDescent="0.3">
      <c r="A83" s="2" t="s">
        <v>53</v>
      </c>
      <c r="B83" s="2" t="s">
        <v>42</v>
      </c>
      <c r="C83" s="2" t="s">
        <v>43</v>
      </c>
      <c r="D83" s="2" t="s">
        <v>56</v>
      </c>
      <c r="E83" s="2" t="s">
        <v>57</v>
      </c>
      <c r="F83" s="2" t="s">
        <v>69</v>
      </c>
      <c r="G83" s="2" t="s">
        <v>164</v>
      </c>
      <c r="H83" s="3">
        <v>105</v>
      </c>
      <c r="I83" s="2" t="s">
        <v>59</v>
      </c>
      <c r="J83" s="2" t="s">
        <v>60</v>
      </c>
      <c r="K83" s="2" t="s">
        <v>50</v>
      </c>
      <c r="L83" s="2" t="s">
        <v>53</v>
      </c>
      <c r="M83" s="2" t="s">
        <v>51</v>
      </c>
      <c r="N83" s="3">
        <v>3</v>
      </c>
      <c r="O83" s="3">
        <v>-2</v>
      </c>
      <c r="P83" s="3">
        <v>0</v>
      </c>
      <c r="Q83" s="3">
        <v>35</v>
      </c>
      <c r="R83" s="3">
        <v>0</v>
      </c>
      <c r="S83" s="2"/>
      <c r="T83" s="3">
        <v>0</v>
      </c>
      <c r="U83" s="3">
        <v>1</v>
      </c>
      <c r="V83" s="3">
        <v>1214</v>
      </c>
      <c r="W83" s="3">
        <v>1</v>
      </c>
      <c r="X83" s="2" t="s">
        <v>74</v>
      </c>
      <c r="Y83" s="3">
        <v>1</v>
      </c>
      <c r="Z83" s="3">
        <v>2</v>
      </c>
      <c r="AA83" s="3">
        <v>30</v>
      </c>
      <c r="AB83" s="3">
        <v>2</v>
      </c>
      <c r="AC83" s="3">
        <v>1</v>
      </c>
      <c r="AD83" s="3">
        <v>3</v>
      </c>
      <c r="AE83" s="3">
        <v>2859</v>
      </c>
      <c r="AF83" s="3">
        <v>26278</v>
      </c>
      <c r="AG83" s="3">
        <v>1</v>
      </c>
      <c r="AH83" s="3">
        <v>18</v>
      </c>
      <c r="AI83" s="3">
        <v>3</v>
      </c>
      <c r="AJ83" s="3">
        <v>1</v>
      </c>
      <c r="AK83" s="3">
        <v>80</v>
      </c>
      <c r="AL83" s="3">
        <v>0</v>
      </c>
      <c r="AM83" s="3">
        <v>6</v>
      </c>
      <c r="AN83" s="3">
        <v>3</v>
      </c>
      <c r="AO83" s="3">
        <v>6</v>
      </c>
      <c r="AP83" s="3">
        <v>4</v>
      </c>
      <c r="AQ83" s="3">
        <v>0</v>
      </c>
      <c r="AR83" s="3">
        <v>4</v>
      </c>
    </row>
    <row r="84" spans="1:44" ht="32.25" thickBot="1" x14ac:dyDescent="0.3">
      <c r="A84" s="2" t="s">
        <v>53</v>
      </c>
      <c r="B84" s="2" t="s">
        <v>42</v>
      </c>
      <c r="C84" s="2" t="s">
        <v>72</v>
      </c>
      <c r="D84" s="2" t="s">
        <v>56</v>
      </c>
      <c r="E84" s="2" t="s">
        <v>45</v>
      </c>
      <c r="F84" s="2" t="s">
        <v>46</v>
      </c>
      <c r="G84" s="2" t="s">
        <v>165</v>
      </c>
      <c r="H84" s="3">
        <v>106</v>
      </c>
      <c r="I84" s="2" t="s">
        <v>59</v>
      </c>
      <c r="J84" s="2" t="s">
        <v>49</v>
      </c>
      <c r="K84" s="2" t="s">
        <v>61</v>
      </c>
      <c r="L84" s="2" t="s">
        <v>53</v>
      </c>
      <c r="M84" s="2" t="s">
        <v>51</v>
      </c>
      <c r="N84" s="3">
        <v>4</v>
      </c>
      <c r="O84" s="3">
        <v>-2</v>
      </c>
      <c r="P84" s="3">
        <v>0</v>
      </c>
      <c r="Q84" s="3">
        <v>55</v>
      </c>
      <c r="R84" s="3">
        <v>0</v>
      </c>
      <c r="S84" s="2"/>
      <c r="T84" s="3">
        <v>0</v>
      </c>
      <c r="U84" s="3">
        <v>1</v>
      </c>
      <c r="V84" s="3">
        <v>111</v>
      </c>
      <c r="W84" s="3">
        <v>1</v>
      </c>
      <c r="X84" s="2" t="s">
        <v>52</v>
      </c>
      <c r="Y84" s="3">
        <v>1</v>
      </c>
      <c r="Z84" s="3">
        <v>1</v>
      </c>
      <c r="AA84" s="3">
        <v>70</v>
      </c>
      <c r="AB84" s="3">
        <v>3</v>
      </c>
      <c r="AC84" s="3">
        <v>3</v>
      </c>
      <c r="AD84" s="3">
        <v>2</v>
      </c>
      <c r="AE84" s="3">
        <v>10239</v>
      </c>
      <c r="AF84" s="3">
        <v>18092</v>
      </c>
      <c r="AG84" s="3">
        <v>3</v>
      </c>
      <c r="AH84" s="3">
        <v>14</v>
      </c>
      <c r="AI84" s="3">
        <v>3</v>
      </c>
      <c r="AJ84" s="3">
        <v>4</v>
      </c>
      <c r="AK84" s="3">
        <v>80</v>
      </c>
      <c r="AL84" s="3">
        <v>1</v>
      </c>
      <c r="AM84" s="3">
        <v>24</v>
      </c>
      <c r="AN84" s="3">
        <v>3</v>
      </c>
      <c r="AO84" s="3">
        <v>1</v>
      </c>
      <c r="AP84" s="3">
        <v>0</v>
      </c>
      <c r="AQ84" s="3">
        <v>1</v>
      </c>
      <c r="AR84" s="3">
        <v>0</v>
      </c>
    </row>
    <row r="85" spans="1:44" ht="32.25" thickBot="1" x14ac:dyDescent="0.3">
      <c r="A85" s="2" t="s">
        <v>53</v>
      </c>
      <c r="B85" s="2" t="s">
        <v>88</v>
      </c>
      <c r="C85" s="2" t="s">
        <v>43</v>
      </c>
      <c r="D85" s="2" t="s">
        <v>56</v>
      </c>
      <c r="E85" s="2" t="s">
        <v>57</v>
      </c>
      <c r="F85" s="2" t="s">
        <v>69</v>
      </c>
      <c r="G85" s="2" t="s">
        <v>166</v>
      </c>
      <c r="H85" s="3">
        <v>107</v>
      </c>
      <c r="I85" s="2" t="s">
        <v>48</v>
      </c>
      <c r="J85" s="2" t="s">
        <v>60</v>
      </c>
      <c r="K85" s="2" t="s">
        <v>76</v>
      </c>
      <c r="L85" s="2" t="s">
        <v>41</v>
      </c>
      <c r="M85" s="2" t="s">
        <v>51</v>
      </c>
      <c r="N85" s="3">
        <v>3</v>
      </c>
      <c r="O85" s="3">
        <v>-2</v>
      </c>
      <c r="P85" s="3">
        <v>0</v>
      </c>
      <c r="Q85" s="3">
        <v>38</v>
      </c>
      <c r="R85" s="3">
        <v>0</v>
      </c>
      <c r="S85" s="2"/>
      <c r="T85" s="3">
        <v>0</v>
      </c>
      <c r="U85" s="3">
        <v>1</v>
      </c>
      <c r="V85" s="3">
        <v>573</v>
      </c>
      <c r="W85" s="3">
        <v>6</v>
      </c>
      <c r="X85" s="2" t="s">
        <v>74</v>
      </c>
      <c r="Y85" s="3">
        <v>1</v>
      </c>
      <c r="Z85" s="3">
        <v>2</v>
      </c>
      <c r="AA85" s="3">
        <v>79</v>
      </c>
      <c r="AB85" s="3">
        <v>1</v>
      </c>
      <c r="AC85" s="3">
        <v>2</v>
      </c>
      <c r="AD85" s="3">
        <v>4</v>
      </c>
      <c r="AE85" s="3">
        <v>5329</v>
      </c>
      <c r="AF85" s="3">
        <v>15717</v>
      </c>
      <c r="AG85" s="3">
        <v>7</v>
      </c>
      <c r="AH85" s="3">
        <v>12</v>
      </c>
      <c r="AI85" s="3">
        <v>3</v>
      </c>
      <c r="AJ85" s="3">
        <v>4</v>
      </c>
      <c r="AK85" s="3">
        <v>80</v>
      </c>
      <c r="AL85" s="3">
        <v>3</v>
      </c>
      <c r="AM85" s="3">
        <v>17</v>
      </c>
      <c r="AN85" s="3">
        <v>3</v>
      </c>
      <c r="AO85" s="3">
        <v>13</v>
      </c>
      <c r="AP85" s="3">
        <v>11</v>
      </c>
      <c r="AQ85" s="3">
        <v>1</v>
      </c>
      <c r="AR85" s="3">
        <v>9</v>
      </c>
    </row>
    <row r="86" spans="1:44" ht="32.25" thickBot="1" x14ac:dyDescent="0.3">
      <c r="A86" s="2" t="s">
        <v>53</v>
      </c>
      <c r="B86" s="2" t="s">
        <v>42</v>
      </c>
      <c r="C86" s="2" t="s">
        <v>66</v>
      </c>
      <c r="D86" s="2" t="s">
        <v>56</v>
      </c>
      <c r="E86" s="2" t="s">
        <v>57</v>
      </c>
      <c r="F86" s="2" t="s">
        <v>69</v>
      </c>
      <c r="G86" s="2" t="s">
        <v>167</v>
      </c>
      <c r="H86" s="3">
        <v>110</v>
      </c>
      <c r="I86" s="2" t="s">
        <v>59</v>
      </c>
      <c r="J86" s="2" t="s">
        <v>78</v>
      </c>
      <c r="K86" s="2" t="s">
        <v>61</v>
      </c>
      <c r="L86" s="2" t="s">
        <v>53</v>
      </c>
      <c r="M86" s="2" t="s">
        <v>51</v>
      </c>
      <c r="N86" s="3">
        <v>2</v>
      </c>
      <c r="O86" s="3">
        <v>-2</v>
      </c>
      <c r="P86" s="3">
        <v>0</v>
      </c>
      <c r="Q86" s="3">
        <v>34</v>
      </c>
      <c r="R86" s="3">
        <v>0</v>
      </c>
      <c r="S86" s="2"/>
      <c r="T86" s="3">
        <v>0</v>
      </c>
      <c r="U86" s="3">
        <v>1</v>
      </c>
      <c r="V86" s="3">
        <v>1153</v>
      </c>
      <c r="W86" s="3">
        <v>1</v>
      </c>
      <c r="X86" s="2" t="s">
        <v>52</v>
      </c>
      <c r="Y86" s="3">
        <v>1</v>
      </c>
      <c r="Z86" s="3">
        <v>1</v>
      </c>
      <c r="AA86" s="3">
        <v>94</v>
      </c>
      <c r="AB86" s="3">
        <v>3</v>
      </c>
      <c r="AC86" s="3">
        <v>2</v>
      </c>
      <c r="AD86" s="3">
        <v>3</v>
      </c>
      <c r="AE86" s="3">
        <v>4325</v>
      </c>
      <c r="AF86" s="3">
        <v>17736</v>
      </c>
      <c r="AG86" s="3">
        <v>1</v>
      </c>
      <c r="AH86" s="3">
        <v>15</v>
      </c>
      <c r="AI86" s="3">
        <v>3</v>
      </c>
      <c r="AJ86" s="3">
        <v>3</v>
      </c>
      <c r="AK86" s="3">
        <v>80</v>
      </c>
      <c r="AL86" s="3">
        <v>0</v>
      </c>
      <c r="AM86" s="3">
        <v>5</v>
      </c>
      <c r="AN86" s="3">
        <v>3</v>
      </c>
      <c r="AO86" s="3">
        <v>5</v>
      </c>
      <c r="AP86" s="3">
        <v>2</v>
      </c>
      <c r="AQ86" s="3">
        <v>1</v>
      </c>
      <c r="AR86" s="3">
        <v>3</v>
      </c>
    </row>
    <row r="87" spans="1:44" ht="32.25" thickBot="1" x14ac:dyDescent="0.3">
      <c r="A87" s="2" t="s">
        <v>53</v>
      </c>
      <c r="B87" s="2" t="s">
        <v>42</v>
      </c>
      <c r="C87" s="2" t="s">
        <v>72</v>
      </c>
      <c r="D87" s="2" t="s">
        <v>56</v>
      </c>
      <c r="E87" s="2" t="s">
        <v>57</v>
      </c>
      <c r="F87" s="2" t="s">
        <v>46</v>
      </c>
      <c r="G87" s="2" t="s">
        <v>168</v>
      </c>
      <c r="H87" s="3">
        <v>112</v>
      </c>
      <c r="I87" s="2" t="s">
        <v>59</v>
      </c>
      <c r="J87" s="2" t="s">
        <v>78</v>
      </c>
      <c r="K87" s="2" t="s">
        <v>50</v>
      </c>
      <c r="L87" s="2" t="s">
        <v>53</v>
      </c>
      <c r="M87" s="2" t="s">
        <v>51</v>
      </c>
      <c r="N87" s="3">
        <v>3</v>
      </c>
      <c r="O87" s="3">
        <v>-2</v>
      </c>
      <c r="P87" s="3">
        <v>0</v>
      </c>
      <c r="Q87" s="3">
        <v>56</v>
      </c>
      <c r="R87" s="3">
        <v>0</v>
      </c>
      <c r="S87" s="2"/>
      <c r="T87" s="3">
        <v>0</v>
      </c>
      <c r="U87" s="3">
        <v>1</v>
      </c>
      <c r="V87" s="3">
        <v>1400</v>
      </c>
      <c r="W87" s="3">
        <v>7</v>
      </c>
      <c r="X87" s="2" t="s">
        <v>74</v>
      </c>
      <c r="Y87" s="3">
        <v>1</v>
      </c>
      <c r="Z87" s="3">
        <v>4</v>
      </c>
      <c r="AA87" s="3">
        <v>49</v>
      </c>
      <c r="AB87" s="3">
        <v>1</v>
      </c>
      <c r="AC87" s="3">
        <v>3</v>
      </c>
      <c r="AD87" s="3">
        <v>2</v>
      </c>
      <c r="AE87" s="3">
        <v>7260</v>
      </c>
      <c r="AF87" s="3">
        <v>21698</v>
      </c>
      <c r="AG87" s="3">
        <v>4</v>
      </c>
      <c r="AH87" s="3">
        <v>11</v>
      </c>
      <c r="AI87" s="3">
        <v>3</v>
      </c>
      <c r="AJ87" s="3">
        <v>1</v>
      </c>
      <c r="AK87" s="3">
        <v>80</v>
      </c>
      <c r="AL87" s="3">
        <v>0</v>
      </c>
      <c r="AM87" s="3">
        <v>37</v>
      </c>
      <c r="AN87" s="3">
        <v>2</v>
      </c>
      <c r="AO87" s="3">
        <v>6</v>
      </c>
      <c r="AP87" s="3">
        <v>4</v>
      </c>
      <c r="AQ87" s="3">
        <v>0</v>
      </c>
      <c r="AR87" s="3">
        <v>2</v>
      </c>
    </row>
    <row r="88" spans="1:44" ht="32.25" thickBot="1" x14ac:dyDescent="0.3">
      <c r="A88" s="2" t="s">
        <v>53</v>
      </c>
      <c r="B88" s="2" t="s">
        <v>42</v>
      </c>
      <c r="C88" s="2" t="s">
        <v>89</v>
      </c>
      <c r="D88" s="2" t="s">
        <v>56</v>
      </c>
      <c r="E88" s="2" t="s">
        <v>45</v>
      </c>
      <c r="F88" s="2" t="s">
        <v>110</v>
      </c>
      <c r="G88" s="2" t="s">
        <v>169</v>
      </c>
      <c r="H88" s="3">
        <v>113</v>
      </c>
      <c r="I88" s="2" t="s">
        <v>59</v>
      </c>
      <c r="J88" s="2" t="s">
        <v>96</v>
      </c>
      <c r="K88" s="2" t="s">
        <v>76</v>
      </c>
      <c r="L88" s="2" t="s">
        <v>53</v>
      </c>
      <c r="M88" s="2" t="s">
        <v>51</v>
      </c>
      <c r="N88" s="3">
        <v>3</v>
      </c>
      <c r="O88" s="3">
        <v>-2</v>
      </c>
      <c r="P88" s="3">
        <v>0</v>
      </c>
      <c r="Q88" s="3">
        <v>23</v>
      </c>
      <c r="R88" s="3">
        <v>0</v>
      </c>
      <c r="S88" s="2"/>
      <c r="T88" s="3">
        <v>0</v>
      </c>
      <c r="U88" s="3">
        <v>1</v>
      </c>
      <c r="V88" s="3">
        <v>541</v>
      </c>
      <c r="W88" s="3">
        <v>2</v>
      </c>
      <c r="X88" s="2" t="s">
        <v>62</v>
      </c>
      <c r="Y88" s="3">
        <v>1</v>
      </c>
      <c r="Z88" s="3">
        <v>3</v>
      </c>
      <c r="AA88" s="3">
        <v>62</v>
      </c>
      <c r="AB88" s="3">
        <v>3</v>
      </c>
      <c r="AC88" s="3">
        <v>1</v>
      </c>
      <c r="AD88" s="3">
        <v>4</v>
      </c>
      <c r="AE88" s="3">
        <v>2322</v>
      </c>
      <c r="AF88" s="3">
        <v>9518</v>
      </c>
      <c r="AG88" s="3">
        <v>3</v>
      </c>
      <c r="AH88" s="3">
        <v>13</v>
      </c>
      <c r="AI88" s="3">
        <v>3</v>
      </c>
      <c r="AJ88" s="3">
        <v>3</v>
      </c>
      <c r="AK88" s="3">
        <v>80</v>
      </c>
      <c r="AL88" s="3">
        <v>1</v>
      </c>
      <c r="AM88" s="3">
        <v>3</v>
      </c>
      <c r="AN88" s="3">
        <v>3</v>
      </c>
      <c r="AO88" s="3">
        <v>0</v>
      </c>
      <c r="AP88" s="3">
        <v>0</v>
      </c>
      <c r="AQ88" s="3">
        <v>0</v>
      </c>
      <c r="AR88" s="3">
        <v>0</v>
      </c>
    </row>
    <row r="89" spans="1:44" ht="32.25" thickBot="1" x14ac:dyDescent="0.3">
      <c r="A89" s="2" t="s">
        <v>53</v>
      </c>
      <c r="B89" s="2" t="s">
        <v>42</v>
      </c>
      <c r="C89" s="2" t="s">
        <v>55</v>
      </c>
      <c r="D89" s="2" t="s">
        <v>56</v>
      </c>
      <c r="E89" s="2" t="s">
        <v>57</v>
      </c>
      <c r="F89" s="2" t="s">
        <v>46</v>
      </c>
      <c r="G89" s="2" t="s">
        <v>170</v>
      </c>
      <c r="H89" s="3">
        <v>116</v>
      </c>
      <c r="I89" s="2" t="s">
        <v>59</v>
      </c>
      <c r="J89" s="2" t="s">
        <v>65</v>
      </c>
      <c r="K89" s="2" t="s">
        <v>61</v>
      </c>
      <c r="L89" s="2" t="s">
        <v>53</v>
      </c>
      <c r="M89" s="2" t="s">
        <v>51</v>
      </c>
      <c r="N89" s="3">
        <v>4</v>
      </c>
      <c r="O89" s="3">
        <v>-2</v>
      </c>
      <c r="P89" s="3">
        <v>0</v>
      </c>
      <c r="Q89" s="3">
        <v>51</v>
      </c>
      <c r="R89" s="3">
        <v>0</v>
      </c>
      <c r="S89" s="2"/>
      <c r="T89" s="3">
        <v>0</v>
      </c>
      <c r="U89" s="3">
        <v>1</v>
      </c>
      <c r="V89" s="3">
        <v>432</v>
      </c>
      <c r="W89" s="3">
        <v>9</v>
      </c>
      <c r="X89" s="2" t="s">
        <v>68</v>
      </c>
      <c r="Y89" s="3">
        <v>1</v>
      </c>
      <c r="Z89" s="3">
        <v>4</v>
      </c>
      <c r="AA89" s="3">
        <v>96</v>
      </c>
      <c r="AB89" s="3">
        <v>3</v>
      </c>
      <c r="AC89" s="3">
        <v>1</v>
      </c>
      <c r="AD89" s="3">
        <v>2</v>
      </c>
      <c r="AE89" s="3">
        <v>2075</v>
      </c>
      <c r="AF89" s="3">
        <v>18725</v>
      </c>
      <c r="AG89" s="3">
        <v>3</v>
      </c>
      <c r="AH89" s="3">
        <v>23</v>
      </c>
      <c r="AI89" s="3">
        <v>4</v>
      </c>
      <c r="AJ89" s="3">
        <v>2</v>
      </c>
      <c r="AK89" s="3">
        <v>80</v>
      </c>
      <c r="AL89" s="3">
        <v>2</v>
      </c>
      <c r="AM89" s="3">
        <v>10</v>
      </c>
      <c r="AN89" s="3">
        <v>3</v>
      </c>
      <c r="AO89" s="3">
        <v>4</v>
      </c>
      <c r="AP89" s="3">
        <v>2</v>
      </c>
      <c r="AQ89" s="3">
        <v>0</v>
      </c>
      <c r="AR89" s="3">
        <v>3</v>
      </c>
    </row>
    <row r="90" spans="1:44" ht="32.25" thickBot="1" x14ac:dyDescent="0.3">
      <c r="A90" s="2" t="s">
        <v>53</v>
      </c>
      <c r="B90" s="2" t="s">
        <v>42</v>
      </c>
      <c r="C90" s="2" t="s">
        <v>66</v>
      </c>
      <c r="D90" s="2" t="s">
        <v>56</v>
      </c>
      <c r="E90" s="2" t="s">
        <v>57</v>
      </c>
      <c r="F90" s="2" t="s">
        <v>46</v>
      </c>
      <c r="G90" s="2" t="s">
        <v>171</v>
      </c>
      <c r="H90" s="3">
        <v>117</v>
      </c>
      <c r="I90" s="2" t="s">
        <v>59</v>
      </c>
      <c r="J90" s="2" t="s">
        <v>80</v>
      </c>
      <c r="K90" s="2" t="s">
        <v>61</v>
      </c>
      <c r="L90" s="2" t="s">
        <v>53</v>
      </c>
      <c r="M90" s="2" t="s">
        <v>51</v>
      </c>
      <c r="N90" s="3">
        <v>3</v>
      </c>
      <c r="O90" s="3">
        <v>-2</v>
      </c>
      <c r="P90" s="3">
        <v>0</v>
      </c>
      <c r="Q90" s="3">
        <v>30</v>
      </c>
      <c r="R90" s="3">
        <v>0</v>
      </c>
      <c r="S90" s="2"/>
      <c r="T90" s="3">
        <v>0</v>
      </c>
      <c r="U90" s="3">
        <v>1</v>
      </c>
      <c r="V90" s="3">
        <v>288</v>
      </c>
      <c r="W90" s="3">
        <v>2</v>
      </c>
      <c r="X90" s="2" t="s">
        <v>74</v>
      </c>
      <c r="Y90" s="3">
        <v>1</v>
      </c>
      <c r="Z90" s="3">
        <v>3</v>
      </c>
      <c r="AA90" s="3">
        <v>99</v>
      </c>
      <c r="AB90" s="3">
        <v>2</v>
      </c>
      <c r="AC90" s="3">
        <v>2</v>
      </c>
      <c r="AD90" s="3">
        <v>2</v>
      </c>
      <c r="AE90" s="3">
        <v>4152</v>
      </c>
      <c r="AF90" s="3">
        <v>15830</v>
      </c>
      <c r="AG90" s="3">
        <v>1</v>
      </c>
      <c r="AH90" s="3">
        <v>19</v>
      </c>
      <c r="AI90" s="3">
        <v>3</v>
      </c>
      <c r="AJ90" s="3">
        <v>1</v>
      </c>
      <c r="AK90" s="3">
        <v>80</v>
      </c>
      <c r="AL90" s="3">
        <v>3</v>
      </c>
      <c r="AM90" s="3">
        <v>11</v>
      </c>
      <c r="AN90" s="3">
        <v>3</v>
      </c>
      <c r="AO90" s="3">
        <v>11</v>
      </c>
      <c r="AP90" s="3">
        <v>10</v>
      </c>
      <c r="AQ90" s="3">
        <v>10</v>
      </c>
      <c r="AR90" s="3">
        <v>8</v>
      </c>
    </row>
    <row r="91" spans="1:44" ht="32.25" thickBot="1" x14ac:dyDescent="0.3">
      <c r="A91" s="2" t="s">
        <v>41</v>
      </c>
      <c r="B91" s="2" t="s">
        <v>42</v>
      </c>
      <c r="C91" s="2" t="s">
        <v>55</v>
      </c>
      <c r="D91" s="2" t="s">
        <v>44</v>
      </c>
      <c r="E91" s="2" t="s">
        <v>45</v>
      </c>
      <c r="F91" s="2" t="s">
        <v>69</v>
      </c>
      <c r="G91" s="2" t="s">
        <v>172</v>
      </c>
      <c r="H91" s="3">
        <v>118</v>
      </c>
      <c r="I91" s="2" t="s">
        <v>59</v>
      </c>
      <c r="J91" s="2" t="s">
        <v>49</v>
      </c>
      <c r="K91" s="2" t="s">
        <v>50</v>
      </c>
      <c r="L91" s="2" t="s">
        <v>53</v>
      </c>
      <c r="M91" s="2" t="s">
        <v>51</v>
      </c>
      <c r="N91" s="3">
        <v>3</v>
      </c>
      <c r="O91" s="3">
        <v>-2</v>
      </c>
      <c r="P91" s="3">
        <v>0</v>
      </c>
      <c r="Q91" s="3">
        <v>46</v>
      </c>
      <c r="R91" s="3">
        <v>1</v>
      </c>
      <c r="S91" s="3">
        <v>1</v>
      </c>
      <c r="T91" s="3">
        <v>1</v>
      </c>
      <c r="U91" s="3">
        <v>0</v>
      </c>
      <c r="V91" s="3">
        <v>669</v>
      </c>
      <c r="W91" s="3">
        <v>9</v>
      </c>
      <c r="X91" s="2" t="s">
        <v>52</v>
      </c>
      <c r="Y91" s="3">
        <v>1</v>
      </c>
      <c r="Z91" s="3">
        <v>3</v>
      </c>
      <c r="AA91" s="3">
        <v>64</v>
      </c>
      <c r="AB91" s="3">
        <v>2</v>
      </c>
      <c r="AC91" s="3">
        <v>3</v>
      </c>
      <c r="AD91" s="3">
        <v>4</v>
      </c>
      <c r="AE91" s="3">
        <v>9619</v>
      </c>
      <c r="AF91" s="3">
        <v>13596</v>
      </c>
      <c r="AG91" s="3">
        <v>1</v>
      </c>
      <c r="AH91" s="3">
        <v>16</v>
      </c>
      <c r="AI91" s="3">
        <v>3</v>
      </c>
      <c r="AJ91" s="3">
        <v>4</v>
      </c>
      <c r="AK91" s="3">
        <v>80</v>
      </c>
      <c r="AL91" s="3">
        <v>0</v>
      </c>
      <c r="AM91" s="3">
        <v>9</v>
      </c>
      <c r="AN91" s="3">
        <v>3</v>
      </c>
      <c r="AO91" s="3">
        <v>9</v>
      </c>
      <c r="AP91" s="3">
        <v>8</v>
      </c>
      <c r="AQ91" s="3">
        <v>4</v>
      </c>
      <c r="AR91" s="3">
        <v>7</v>
      </c>
    </row>
    <row r="92" spans="1:44" ht="32.25" thickBot="1" x14ac:dyDescent="0.3">
      <c r="A92" s="2" t="s">
        <v>53</v>
      </c>
      <c r="B92" s="2" t="s">
        <v>54</v>
      </c>
      <c r="C92" s="2" t="s">
        <v>43</v>
      </c>
      <c r="D92" s="2" t="s">
        <v>56</v>
      </c>
      <c r="E92" s="2" t="s">
        <v>57</v>
      </c>
      <c r="F92" s="2" t="s">
        <v>46</v>
      </c>
      <c r="G92" s="2" t="s">
        <v>173</v>
      </c>
      <c r="H92" s="3">
        <v>119</v>
      </c>
      <c r="I92" s="2" t="s">
        <v>59</v>
      </c>
      <c r="J92" s="2" t="s">
        <v>80</v>
      </c>
      <c r="K92" s="2" t="s">
        <v>61</v>
      </c>
      <c r="L92" s="2" t="s">
        <v>53</v>
      </c>
      <c r="M92" s="2" t="s">
        <v>51</v>
      </c>
      <c r="N92" s="3">
        <v>3</v>
      </c>
      <c r="O92" s="3">
        <v>-2</v>
      </c>
      <c r="P92" s="3">
        <v>0</v>
      </c>
      <c r="Q92" s="3">
        <v>40</v>
      </c>
      <c r="R92" s="3">
        <v>0</v>
      </c>
      <c r="S92" s="2"/>
      <c r="T92" s="3">
        <v>0</v>
      </c>
      <c r="U92" s="3">
        <v>1</v>
      </c>
      <c r="V92" s="3">
        <v>530</v>
      </c>
      <c r="W92" s="3">
        <v>1</v>
      </c>
      <c r="X92" s="2" t="s">
        <v>68</v>
      </c>
      <c r="Y92" s="3">
        <v>1</v>
      </c>
      <c r="Z92" s="3">
        <v>3</v>
      </c>
      <c r="AA92" s="3">
        <v>78</v>
      </c>
      <c r="AB92" s="3">
        <v>2</v>
      </c>
      <c r="AC92" s="3">
        <v>4</v>
      </c>
      <c r="AD92" s="3">
        <v>2</v>
      </c>
      <c r="AE92" s="3">
        <v>13503</v>
      </c>
      <c r="AF92" s="3">
        <v>14115</v>
      </c>
      <c r="AG92" s="3">
        <v>1</v>
      </c>
      <c r="AH92" s="3">
        <v>22</v>
      </c>
      <c r="AI92" s="3">
        <v>4</v>
      </c>
      <c r="AJ92" s="3">
        <v>4</v>
      </c>
      <c r="AK92" s="3">
        <v>80</v>
      </c>
      <c r="AL92" s="3">
        <v>1</v>
      </c>
      <c r="AM92" s="3">
        <v>22</v>
      </c>
      <c r="AN92" s="3">
        <v>2</v>
      </c>
      <c r="AO92" s="3">
        <v>22</v>
      </c>
      <c r="AP92" s="3">
        <v>3</v>
      </c>
      <c r="AQ92" s="3">
        <v>11</v>
      </c>
      <c r="AR92" s="3">
        <v>11</v>
      </c>
    </row>
    <row r="93" spans="1:44" ht="32.25" thickBot="1" x14ac:dyDescent="0.3">
      <c r="A93" s="2" t="s">
        <v>53</v>
      </c>
      <c r="B93" s="2" t="s">
        <v>42</v>
      </c>
      <c r="C93" s="2" t="s">
        <v>55</v>
      </c>
      <c r="D93" s="2" t="s">
        <v>56</v>
      </c>
      <c r="E93" s="2" t="s">
        <v>45</v>
      </c>
      <c r="F93" s="2" t="s">
        <v>103</v>
      </c>
      <c r="G93" s="2" t="s">
        <v>174</v>
      </c>
      <c r="H93" s="3">
        <v>120</v>
      </c>
      <c r="I93" s="2" t="s">
        <v>59</v>
      </c>
      <c r="J93" s="2" t="s">
        <v>49</v>
      </c>
      <c r="K93" s="2" t="s">
        <v>50</v>
      </c>
      <c r="L93" s="2" t="s">
        <v>41</v>
      </c>
      <c r="M93" s="2" t="s">
        <v>51</v>
      </c>
      <c r="N93" s="3">
        <v>2</v>
      </c>
      <c r="O93" s="3">
        <v>-2</v>
      </c>
      <c r="P93" s="3">
        <v>0</v>
      </c>
      <c r="Q93" s="3">
        <v>51</v>
      </c>
      <c r="R93" s="3">
        <v>0</v>
      </c>
      <c r="S93" s="2"/>
      <c r="T93" s="3">
        <v>0</v>
      </c>
      <c r="U93" s="3">
        <v>1</v>
      </c>
      <c r="V93" s="3">
        <v>632</v>
      </c>
      <c r="W93" s="3">
        <v>21</v>
      </c>
      <c r="X93" s="2" t="s">
        <v>68</v>
      </c>
      <c r="Y93" s="3">
        <v>1</v>
      </c>
      <c r="Z93" s="3">
        <v>3</v>
      </c>
      <c r="AA93" s="3">
        <v>71</v>
      </c>
      <c r="AB93" s="3">
        <v>3</v>
      </c>
      <c r="AC93" s="3">
        <v>2</v>
      </c>
      <c r="AD93" s="3">
        <v>4</v>
      </c>
      <c r="AE93" s="3">
        <v>5441</v>
      </c>
      <c r="AF93" s="3">
        <v>8423</v>
      </c>
      <c r="AG93" s="3">
        <v>0</v>
      </c>
      <c r="AH93" s="3">
        <v>22</v>
      </c>
      <c r="AI93" s="3">
        <v>4</v>
      </c>
      <c r="AJ93" s="3">
        <v>4</v>
      </c>
      <c r="AK93" s="3">
        <v>80</v>
      </c>
      <c r="AL93" s="3">
        <v>0</v>
      </c>
      <c r="AM93" s="3">
        <v>11</v>
      </c>
      <c r="AN93" s="3">
        <v>1</v>
      </c>
      <c r="AO93" s="3">
        <v>10</v>
      </c>
      <c r="AP93" s="3">
        <v>7</v>
      </c>
      <c r="AQ93" s="3">
        <v>1</v>
      </c>
      <c r="AR93" s="3">
        <v>0</v>
      </c>
    </row>
    <row r="94" spans="1:44" ht="32.25" thickBot="1" x14ac:dyDescent="0.3">
      <c r="A94" s="2" t="s">
        <v>53</v>
      </c>
      <c r="B94" s="2" t="s">
        <v>42</v>
      </c>
      <c r="C94" s="2" t="s">
        <v>66</v>
      </c>
      <c r="D94" s="2" t="s">
        <v>56</v>
      </c>
      <c r="E94" s="2" t="s">
        <v>45</v>
      </c>
      <c r="F94" s="2" t="s">
        <v>69</v>
      </c>
      <c r="G94" s="2" t="s">
        <v>175</v>
      </c>
      <c r="H94" s="3">
        <v>121</v>
      </c>
      <c r="I94" s="2" t="s">
        <v>48</v>
      </c>
      <c r="J94" s="2" t="s">
        <v>49</v>
      </c>
      <c r="K94" s="2" t="s">
        <v>76</v>
      </c>
      <c r="L94" s="2" t="s">
        <v>41</v>
      </c>
      <c r="M94" s="2" t="s">
        <v>51</v>
      </c>
      <c r="N94" s="3">
        <v>4</v>
      </c>
      <c r="O94" s="3">
        <v>-2</v>
      </c>
      <c r="P94" s="3">
        <v>0</v>
      </c>
      <c r="Q94" s="3">
        <v>30</v>
      </c>
      <c r="R94" s="3">
        <v>0</v>
      </c>
      <c r="S94" s="2"/>
      <c r="T94" s="3">
        <v>0</v>
      </c>
      <c r="U94" s="3">
        <v>1</v>
      </c>
      <c r="V94" s="3">
        <v>1334</v>
      </c>
      <c r="W94" s="3">
        <v>4</v>
      </c>
      <c r="X94" s="2" t="s">
        <v>52</v>
      </c>
      <c r="Y94" s="3">
        <v>1</v>
      </c>
      <c r="Z94" s="3">
        <v>3</v>
      </c>
      <c r="AA94" s="3">
        <v>63</v>
      </c>
      <c r="AB94" s="3">
        <v>2</v>
      </c>
      <c r="AC94" s="3">
        <v>2</v>
      </c>
      <c r="AD94" s="3">
        <v>3</v>
      </c>
      <c r="AE94" s="3">
        <v>5209</v>
      </c>
      <c r="AF94" s="3">
        <v>19760</v>
      </c>
      <c r="AG94" s="3">
        <v>1</v>
      </c>
      <c r="AH94" s="3">
        <v>12</v>
      </c>
      <c r="AI94" s="3">
        <v>3</v>
      </c>
      <c r="AJ94" s="3">
        <v>2</v>
      </c>
      <c r="AK94" s="3">
        <v>80</v>
      </c>
      <c r="AL94" s="3">
        <v>3</v>
      </c>
      <c r="AM94" s="3">
        <v>11</v>
      </c>
      <c r="AN94" s="3">
        <v>2</v>
      </c>
      <c r="AO94" s="3">
        <v>11</v>
      </c>
      <c r="AP94" s="3">
        <v>8</v>
      </c>
      <c r="AQ94" s="3">
        <v>2</v>
      </c>
      <c r="AR94" s="3">
        <v>7</v>
      </c>
    </row>
    <row r="95" spans="1:44" ht="32.25" thickBot="1" x14ac:dyDescent="0.3">
      <c r="A95" s="2" t="s">
        <v>53</v>
      </c>
      <c r="B95" s="2" t="s">
        <v>54</v>
      </c>
      <c r="C95" s="2" t="s">
        <v>55</v>
      </c>
      <c r="D95" s="2" t="s">
        <v>56</v>
      </c>
      <c r="E95" s="2" t="s">
        <v>57</v>
      </c>
      <c r="F95" s="2" t="s">
        <v>69</v>
      </c>
      <c r="G95" s="2" t="s">
        <v>176</v>
      </c>
      <c r="H95" s="3">
        <v>124</v>
      </c>
      <c r="I95" s="2" t="s">
        <v>59</v>
      </c>
      <c r="J95" s="2" t="s">
        <v>80</v>
      </c>
      <c r="K95" s="2" t="s">
        <v>61</v>
      </c>
      <c r="L95" s="2" t="s">
        <v>41</v>
      </c>
      <c r="M95" s="2" t="s">
        <v>51</v>
      </c>
      <c r="N95" s="3">
        <v>5</v>
      </c>
      <c r="O95" s="3">
        <v>-2</v>
      </c>
      <c r="P95" s="3">
        <v>0</v>
      </c>
      <c r="Q95" s="3">
        <v>46</v>
      </c>
      <c r="R95" s="3">
        <v>0</v>
      </c>
      <c r="S95" s="2"/>
      <c r="T95" s="3">
        <v>0</v>
      </c>
      <c r="U95" s="3">
        <v>1</v>
      </c>
      <c r="V95" s="3">
        <v>638</v>
      </c>
      <c r="W95" s="3">
        <v>1</v>
      </c>
      <c r="X95" s="2" t="s">
        <v>74</v>
      </c>
      <c r="Y95" s="3">
        <v>1</v>
      </c>
      <c r="Z95" s="3">
        <v>3</v>
      </c>
      <c r="AA95" s="3">
        <v>40</v>
      </c>
      <c r="AB95" s="3">
        <v>2</v>
      </c>
      <c r="AC95" s="3">
        <v>3</v>
      </c>
      <c r="AD95" s="3">
        <v>4</v>
      </c>
      <c r="AE95" s="3">
        <v>10673</v>
      </c>
      <c r="AF95" s="3">
        <v>3142</v>
      </c>
      <c r="AG95" s="3">
        <v>2</v>
      </c>
      <c r="AH95" s="3">
        <v>13</v>
      </c>
      <c r="AI95" s="3">
        <v>3</v>
      </c>
      <c r="AJ95" s="3">
        <v>3</v>
      </c>
      <c r="AK95" s="3">
        <v>80</v>
      </c>
      <c r="AL95" s="3">
        <v>1</v>
      </c>
      <c r="AM95" s="3">
        <v>21</v>
      </c>
      <c r="AN95" s="3">
        <v>2</v>
      </c>
      <c r="AO95" s="3">
        <v>10</v>
      </c>
      <c r="AP95" s="3">
        <v>9</v>
      </c>
      <c r="AQ95" s="3">
        <v>9</v>
      </c>
      <c r="AR95" s="3">
        <v>5</v>
      </c>
    </row>
    <row r="96" spans="1:44" ht="32.25" thickBot="1" x14ac:dyDescent="0.3">
      <c r="A96" s="2" t="s">
        <v>53</v>
      </c>
      <c r="B96" s="2" t="s">
        <v>42</v>
      </c>
      <c r="C96" s="2" t="s">
        <v>66</v>
      </c>
      <c r="D96" s="2" t="s">
        <v>56</v>
      </c>
      <c r="E96" s="2" t="s">
        <v>45</v>
      </c>
      <c r="F96" s="2" t="s">
        <v>69</v>
      </c>
      <c r="G96" s="2" t="s">
        <v>177</v>
      </c>
      <c r="H96" s="3">
        <v>125</v>
      </c>
      <c r="I96" s="2" t="s">
        <v>59</v>
      </c>
      <c r="J96" s="2" t="s">
        <v>49</v>
      </c>
      <c r="K96" s="2" t="s">
        <v>50</v>
      </c>
      <c r="L96" s="2" t="s">
        <v>53</v>
      </c>
      <c r="M96" s="2" t="s">
        <v>51</v>
      </c>
      <c r="N96" s="3">
        <v>0</v>
      </c>
      <c r="O96" s="3">
        <v>-2</v>
      </c>
      <c r="P96" s="3">
        <v>0</v>
      </c>
      <c r="Q96" s="3">
        <v>32</v>
      </c>
      <c r="R96" s="3">
        <v>0</v>
      </c>
      <c r="S96" s="2"/>
      <c r="T96" s="3">
        <v>0</v>
      </c>
      <c r="U96" s="3">
        <v>1</v>
      </c>
      <c r="V96" s="3">
        <v>1093</v>
      </c>
      <c r="W96" s="3">
        <v>6</v>
      </c>
      <c r="X96" s="2" t="s">
        <v>68</v>
      </c>
      <c r="Y96" s="3">
        <v>1</v>
      </c>
      <c r="Z96" s="3">
        <v>2</v>
      </c>
      <c r="AA96" s="3">
        <v>87</v>
      </c>
      <c r="AB96" s="3">
        <v>3</v>
      </c>
      <c r="AC96" s="3">
        <v>2</v>
      </c>
      <c r="AD96" s="3">
        <v>3</v>
      </c>
      <c r="AE96" s="3">
        <v>5010</v>
      </c>
      <c r="AF96" s="3">
        <v>24301</v>
      </c>
      <c r="AG96" s="3">
        <v>1</v>
      </c>
      <c r="AH96" s="3">
        <v>16</v>
      </c>
      <c r="AI96" s="3">
        <v>3</v>
      </c>
      <c r="AJ96" s="3">
        <v>1</v>
      </c>
      <c r="AK96" s="3">
        <v>80</v>
      </c>
      <c r="AL96" s="3">
        <v>0</v>
      </c>
      <c r="AM96" s="3">
        <v>12</v>
      </c>
      <c r="AN96" s="3">
        <v>3</v>
      </c>
      <c r="AO96" s="3">
        <v>11</v>
      </c>
      <c r="AP96" s="3">
        <v>8</v>
      </c>
      <c r="AQ96" s="3">
        <v>5</v>
      </c>
      <c r="AR96" s="3">
        <v>7</v>
      </c>
    </row>
    <row r="97" spans="1:44" ht="32.25" thickBot="1" x14ac:dyDescent="0.3">
      <c r="A97" s="2" t="s">
        <v>53</v>
      </c>
      <c r="B97" s="2" t="s">
        <v>42</v>
      </c>
      <c r="C97" s="2" t="s">
        <v>55</v>
      </c>
      <c r="D97" s="2" t="s">
        <v>56</v>
      </c>
      <c r="E97" s="2" t="s">
        <v>57</v>
      </c>
      <c r="F97" s="2" t="s">
        <v>110</v>
      </c>
      <c r="G97" s="2" t="s">
        <v>178</v>
      </c>
      <c r="H97" s="3">
        <v>126</v>
      </c>
      <c r="I97" s="2" t="s">
        <v>48</v>
      </c>
      <c r="J97" s="2" t="s">
        <v>98</v>
      </c>
      <c r="K97" s="2" t="s">
        <v>61</v>
      </c>
      <c r="L97" s="2" t="s">
        <v>53</v>
      </c>
      <c r="M97" s="2" t="s">
        <v>51</v>
      </c>
      <c r="N97" s="3">
        <v>5</v>
      </c>
      <c r="O97" s="3">
        <v>-2</v>
      </c>
      <c r="P97" s="3">
        <v>0</v>
      </c>
      <c r="Q97" s="3">
        <v>54</v>
      </c>
      <c r="R97" s="3">
        <v>0</v>
      </c>
      <c r="S97" s="2"/>
      <c r="T97" s="3">
        <v>0</v>
      </c>
      <c r="U97" s="3">
        <v>1</v>
      </c>
      <c r="V97" s="3">
        <v>1217</v>
      </c>
      <c r="W97" s="3">
        <v>2</v>
      </c>
      <c r="X97" s="2" t="s">
        <v>68</v>
      </c>
      <c r="Y97" s="3">
        <v>1</v>
      </c>
      <c r="Z97" s="3">
        <v>1</v>
      </c>
      <c r="AA97" s="3">
        <v>60</v>
      </c>
      <c r="AB97" s="3">
        <v>3</v>
      </c>
      <c r="AC97" s="3">
        <v>3</v>
      </c>
      <c r="AD97" s="3">
        <v>3</v>
      </c>
      <c r="AE97" s="3">
        <v>13549</v>
      </c>
      <c r="AF97" s="3">
        <v>24001</v>
      </c>
      <c r="AG97" s="3">
        <v>9</v>
      </c>
      <c r="AH97" s="3">
        <v>12</v>
      </c>
      <c r="AI97" s="3">
        <v>3</v>
      </c>
      <c r="AJ97" s="3">
        <v>1</v>
      </c>
      <c r="AK97" s="3">
        <v>80</v>
      </c>
      <c r="AL97" s="3">
        <v>1</v>
      </c>
      <c r="AM97" s="3">
        <v>16</v>
      </c>
      <c r="AN97" s="3">
        <v>1</v>
      </c>
      <c r="AO97" s="3">
        <v>4</v>
      </c>
      <c r="AP97" s="3">
        <v>3</v>
      </c>
      <c r="AQ97" s="3">
        <v>0</v>
      </c>
      <c r="AR97" s="3">
        <v>3</v>
      </c>
    </row>
    <row r="98" spans="1:44" ht="32.25" thickBot="1" x14ac:dyDescent="0.3">
      <c r="A98" s="2" t="s">
        <v>53</v>
      </c>
      <c r="B98" s="2" t="s">
        <v>42</v>
      </c>
      <c r="C98" s="2" t="s">
        <v>89</v>
      </c>
      <c r="D98" s="2" t="s">
        <v>56</v>
      </c>
      <c r="E98" s="2" t="s">
        <v>45</v>
      </c>
      <c r="F98" s="2" t="s">
        <v>63</v>
      </c>
      <c r="G98" s="2" t="s">
        <v>179</v>
      </c>
      <c r="H98" s="3">
        <v>128</v>
      </c>
      <c r="I98" s="2" t="s">
        <v>48</v>
      </c>
      <c r="J98" s="2" t="s">
        <v>49</v>
      </c>
      <c r="K98" s="2" t="s">
        <v>61</v>
      </c>
      <c r="L98" s="2" t="s">
        <v>53</v>
      </c>
      <c r="M98" s="2" t="s">
        <v>51</v>
      </c>
      <c r="N98" s="3">
        <v>2</v>
      </c>
      <c r="O98" s="3">
        <v>-2</v>
      </c>
      <c r="P98" s="3">
        <v>0</v>
      </c>
      <c r="Q98" s="3">
        <v>24</v>
      </c>
      <c r="R98" s="3">
        <v>0</v>
      </c>
      <c r="S98" s="2"/>
      <c r="T98" s="3">
        <v>0</v>
      </c>
      <c r="U98" s="3">
        <v>1</v>
      </c>
      <c r="V98" s="3">
        <v>1353</v>
      </c>
      <c r="W98" s="3">
        <v>3</v>
      </c>
      <c r="X98" s="2" t="s">
        <v>52</v>
      </c>
      <c r="Y98" s="3">
        <v>1</v>
      </c>
      <c r="Z98" s="3">
        <v>1</v>
      </c>
      <c r="AA98" s="3">
        <v>33</v>
      </c>
      <c r="AB98" s="3">
        <v>3</v>
      </c>
      <c r="AC98" s="3">
        <v>2</v>
      </c>
      <c r="AD98" s="3">
        <v>3</v>
      </c>
      <c r="AE98" s="3">
        <v>4999</v>
      </c>
      <c r="AF98" s="3">
        <v>17519</v>
      </c>
      <c r="AG98" s="3">
        <v>0</v>
      </c>
      <c r="AH98" s="3">
        <v>21</v>
      </c>
      <c r="AI98" s="3">
        <v>4</v>
      </c>
      <c r="AJ98" s="3">
        <v>1</v>
      </c>
      <c r="AK98" s="3">
        <v>80</v>
      </c>
      <c r="AL98" s="3">
        <v>1</v>
      </c>
      <c r="AM98" s="3">
        <v>4</v>
      </c>
      <c r="AN98" s="3">
        <v>2</v>
      </c>
      <c r="AO98" s="3">
        <v>3</v>
      </c>
      <c r="AP98" s="3">
        <v>2</v>
      </c>
      <c r="AQ98" s="3">
        <v>0</v>
      </c>
      <c r="AR98" s="3">
        <v>2</v>
      </c>
    </row>
    <row r="99" spans="1:44" ht="32.25" thickBot="1" x14ac:dyDescent="0.3">
      <c r="A99" s="2" t="s">
        <v>53</v>
      </c>
      <c r="B99" s="2" t="s">
        <v>88</v>
      </c>
      <c r="C99" s="2" t="s">
        <v>66</v>
      </c>
      <c r="D99" s="2" t="s">
        <v>56</v>
      </c>
      <c r="E99" s="2" t="s">
        <v>45</v>
      </c>
      <c r="F99" s="2" t="s">
        <v>69</v>
      </c>
      <c r="G99" s="2" t="s">
        <v>180</v>
      </c>
      <c r="H99" s="3">
        <v>129</v>
      </c>
      <c r="I99" s="2" t="s">
        <v>59</v>
      </c>
      <c r="J99" s="2" t="s">
        <v>49</v>
      </c>
      <c r="K99" s="2" t="s">
        <v>61</v>
      </c>
      <c r="L99" s="2" t="s">
        <v>53</v>
      </c>
      <c r="M99" s="2" t="s">
        <v>51</v>
      </c>
      <c r="N99" s="3">
        <v>3</v>
      </c>
      <c r="O99" s="3">
        <v>-2</v>
      </c>
      <c r="P99" s="3">
        <v>0</v>
      </c>
      <c r="Q99" s="3">
        <v>28</v>
      </c>
      <c r="R99" s="3">
        <v>0</v>
      </c>
      <c r="S99" s="2"/>
      <c r="T99" s="3">
        <v>0</v>
      </c>
      <c r="U99" s="3">
        <v>1</v>
      </c>
      <c r="V99" s="3">
        <v>120</v>
      </c>
      <c r="W99" s="3">
        <v>4</v>
      </c>
      <c r="X99" s="2" t="s">
        <v>74</v>
      </c>
      <c r="Y99" s="3">
        <v>1</v>
      </c>
      <c r="Z99" s="3">
        <v>2</v>
      </c>
      <c r="AA99" s="3">
        <v>43</v>
      </c>
      <c r="AB99" s="3">
        <v>3</v>
      </c>
      <c r="AC99" s="3">
        <v>2</v>
      </c>
      <c r="AD99" s="3">
        <v>3</v>
      </c>
      <c r="AE99" s="3">
        <v>4221</v>
      </c>
      <c r="AF99" s="3">
        <v>8863</v>
      </c>
      <c r="AG99" s="3">
        <v>1</v>
      </c>
      <c r="AH99" s="3">
        <v>15</v>
      </c>
      <c r="AI99" s="3">
        <v>3</v>
      </c>
      <c r="AJ99" s="3">
        <v>2</v>
      </c>
      <c r="AK99" s="3">
        <v>80</v>
      </c>
      <c r="AL99" s="3">
        <v>0</v>
      </c>
      <c r="AM99" s="3">
        <v>5</v>
      </c>
      <c r="AN99" s="3">
        <v>4</v>
      </c>
      <c r="AO99" s="3">
        <v>5</v>
      </c>
      <c r="AP99" s="3">
        <v>4</v>
      </c>
      <c r="AQ99" s="3">
        <v>0</v>
      </c>
      <c r="AR99" s="3">
        <v>4</v>
      </c>
    </row>
    <row r="100" spans="1:44" ht="32.25" thickBot="1" x14ac:dyDescent="0.3">
      <c r="A100" s="2" t="s">
        <v>53</v>
      </c>
      <c r="B100" s="2" t="s">
        <v>42</v>
      </c>
      <c r="C100" s="2" t="s">
        <v>72</v>
      </c>
      <c r="D100" s="2" t="s">
        <v>56</v>
      </c>
      <c r="E100" s="2" t="s">
        <v>45</v>
      </c>
      <c r="F100" s="2" t="s">
        <v>69</v>
      </c>
      <c r="G100" s="2" t="s">
        <v>181</v>
      </c>
      <c r="H100" s="3">
        <v>131</v>
      </c>
      <c r="I100" s="2" t="s">
        <v>59</v>
      </c>
      <c r="J100" s="2" t="s">
        <v>49</v>
      </c>
      <c r="K100" s="2" t="s">
        <v>50</v>
      </c>
      <c r="L100" s="2" t="s">
        <v>53</v>
      </c>
      <c r="M100" s="2" t="s">
        <v>51</v>
      </c>
      <c r="N100" s="3">
        <v>1</v>
      </c>
      <c r="O100" s="3">
        <v>-2</v>
      </c>
      <c r="P100" s="3">
        <v>0</v>
      </c>
      <c r="Q100" s="3">
        <v>58</v>
      </c>
      <c r="R100" s="3">
        <v>0</v>
      </c>
      <c r="S100" s="2"/>
      <c r="T100" s="3">
        <v>0</v>
      </c>
      <c r="U100" s="3">
        <v>1</v>
      </c>
      <c r="V100" s="3">
        <v>682</v>
      </c>
      <c r="W100" s="3">
        <v>10</v>
      </c>
      <c r="X100" s="2" t="s">
        <v>68</v>
      </c>
      <c r="Y100" s="3">
        <v>1</v>
      </c>
      <c r="Z100" s="3">
        <v>4</v>
      </c>
      <c r="AA100" s="3">
        <v>37</v>
      </c>
      <c r="AB100" s="3">
        <v>3</v>
      </c>
      <c r="AC100" s="3">
        <v>4</v>
      </c>
      <c r="AD100" s="3">
        <v>3</v>
      </c>
      <c r="AE100" s="3">
        <v>13872</v>
      </c>
      <c r="AF100" s="3">
        <v>24409</v>
      </c>
      <c r="AG100" s="3">
        <v>0</v>
      </c>
      <c r="AH100" s="3">
        <v>13</v>
      </c>
      <c r="AI100" s="3">
        <v>3</v>
      </c>
      <c r="AJ100" s="3">
        <v>3</v>
      </c>
      <c r="AK100" s="3">
        <v>80</v>
      </c>
      <c r="AL100" s="3">
        <v>0</v>
      </c>
      <c r="AM100" s="3">
        <v>38</v>
      </c>
      <c r="AN100" s="3">
        <v>2</v>
      </c>
      <c r="AO100" s="3">
        <v>37</v>
      </c>
      <c r="AP100" s="3">
        <v>10</v>
      </c>
      <c r="AQ100" s="3">
        <v>1</v>
      </c>
      <c r="AR100" s="3">
        <v>8</v>
      </c>
    </row>
    <row r="101" spans="1:44" ht="32.25" thickBot="1" x14ac:dyDescent="0.3">
      <c r="A101" s="2" t="s">
        <v>53</v>
      </c>
      <c r="B101" s="2" t="s">
        <v>88</v>
      </c>
      <c r="C101" s="2" t="s">
        <v>43</v>
      </c>
      <c r="D101" s="2" t="s">
        <v>56</v>
      </c>
      <c r="E101" s="2" t="s">
        <v>57</v>
      </c>
      <c r="F101" s="2" t="s">
        <v>69</v>
      </c>
      <c r="G101" s="2" t="s">
        <v>182</v>
      </c>
      <c r="H101" s="3">
        <v>132</v>
      </c>
      <c r="I101" s="2" t="s">
        <v>59</v>
      </c>
      <c r="J101" s="2" t="s">
        <v>65</v>
      </c>
      <c r="K101" s="2" t="s">
        <v>61</v>
      </c>
      <c r="L101" s="2" t="s">
        <v>53</v>
      </c>
      <c r="M101" s="2" t="s">
        <v>51</v>
      </c>
      <c r="N101" s="3">
        <v>3</v>
      </c>
      <c r="O101" s="3">
        <v>-2</v>
      </c>
      <c r="P101" s="3">
        <v>0</v>
      </c>
      <c r="Q101" s="3">
        <v>44</v>
      </c>
      <c r="R101" s="3">
        <v>0</v>
      </c>
      <c r="S101" s="2"/>
      <c r="T101" s="3">
        <v>0</v>
      </c>
      <c r="U101" s="3">
        <v>1</v>
      </c>
      <c r="V101" s="3">
        <v>489</v>
      </c>
      <c r="W101" s="3">
        <v>23</v>
      </c>
      <c r="X101" s="2" t="s">
        <v>74</v>
      </c>
      <c r="Y101" s="3">
        <v>1</v>
      </c>
      <c r="Z101" s="3">
        <v>2</v>
      </c>
      <c r="AA101" s="3">
        <v>67</v>
      </c>
      <c r="AB101" s="3">
        <v>3</v>
      </c>
      <c r="AC101" s="3">
        <v>2</v>
      </c>
      <c r="AD101" s="3">
        <v>3</v>
      </c>
      <c r="AE101" s="3">
        <v>2042</v>
      </c>
      <c r="AF101" s="3">
        <v>25043</v>
      </c>
      <c r="AG101" s="3">
        <v>4</v>
      </c>
      <c r="AH101" s="3">
        <v>12</v>
      </c>
      <c r="AI101" s="3">
        <v>3</v>
      </c>
      <c r="AJ101" s="3">
        <v>3</v>
      </c>
      <c r="AK101" s="3">
        <v>80</v>
      </c>
      <c r="AL101" s="3">
        <v>1</v>
      </c>
      <c r="AM101" s="3">
        <v>17</v>
      </c>
      <c r="AN101" s="3">
        <v>4</v>
      </c>
      <c r="AO101" s="3">
        <v>3</v>
      </c>
      <c r="AP101" s="3">
        <v>2</v>
      </c>
      <c r="AQ101" s="3">
        <v>1</v>
      </c>
      <c r="AR101" s="3">
        <v>2</v>
      </c>
    </row>
    <row r="102" spans="1:44" ht="32.25" thickBot="1" x14ac:dyDescent="0.3">
      <c r="A102" s="2" t="s">
        <v>41</v>
      </c>
      <c r="B102" s="2" t="s">
        <v>42</v>
      </c>
      <c r="C102" s="2" t="s">
        <v>43</v>
      </c>
      <c r="D102" s="2" t="s">
        <v>44</v>
      </c>
      <c r="E102" s="2" t="s">
        <v>160</v>
      </c>
      <c r="F102" s="2" t="s">
        <v>162</v>
      </c>
      <c r="G102" s="2" t="s">
        <v>183</v>
      </c>
      <c r="H102" s="3">
        <v>133</v>
      </c>
      <c r="I102" s="2" t="s">
        <v>59</v>
      </c>
      <c r="J102" s="2" t="s">
        <v>162</v>
      </c>
      <c r="K102" s="2" t="s">
        <v>76</v>
      </c>
      <c r="L102" s="2" t="s">
        <v>41</v>
      </c>
      <c r="M102" s="2" t="s">
        <v>51</v>
      </c>
      <c r="N102" s="3">
        <v>3</v>
      </c>
      <c r="O102" s="3">
        <v>-2</v>
      </c>
      <c r="P102" s="3">
        <v>0</v>
      </c>
      <c r="Q102" s="3">
        <v>37</v>
      </c>
      <c r="R102" s="3">
        <v>1</v>
      </c>
      <c r="S102" s="3">
        <v>1</v>
      </c>
      <c r="T102" s="3">
        <v>1</v>
      </c>
      <c r="U102" s="3">
        <v>0</v>
      </c>
      <c r="V102" s="3">
        <v>807</v>
      </c>
      <c r="W102" s="3">
        <v>6</v>
      </c>
      <c r="X102" s="2" t="s">
        <v>68</v>
      </c>
      <c r="Y102" s="3">
        <v>1</v>
      </c>
      <c r="Z102" s="3">
        <v>3</v>
      </c>
      <c r="AA102" s="3">
        <v>63</v>
      </c>
      <c r="AB102" s="3">
        <v>3</v>
      </c>
      <c r="AC102" s="3">
        <v>1</v>
      </c>
      <c r="AD102" s="3">
        <v>4</v>
      </c>
      <c r="AE102" s="3">
        <v>2073</v>
      </c>
      <c r="AF102" s="3">
        <v>23648</v>
      </c>
      <c r="AG102" s="3">
        <v>4</v>
      </c>
      <c r="AH102" s="3">
        <v>22</v>
      </c>
      <c r="AI102" s="3">
        <v>4</v>
      </c>
      <c r="AJ102" s="3">
        <v>4</v>
      </c>
      <c r="AK102" s="3">
        <v>80</v>
      </c>
      <c r="AL102" s="3">
        <v>0</v>
      </c>
      <c r="AM102" s="3">
        <v>7</v>
      </c>
      <c r="AN102" s="3">
        <v>3</v>
      </c>
      <c r="AO102" s="3">
        <v>3</v>
      </c>
      <c r="AP102" s="3">
        <v>2</v>
      </c>
      <c r="AQ102" s="3">
        <v>0</v>
      </c>
      <c r="AR102" s="3">
        <v>2</v>
      </c>
    </row>
    <row r="103" spans="1:44" ht="32.25" thickBot="1" x14ac:dyDescent="0.3">
      <c r="A103" s="2" t="s">
        <v>53</v>
      </c>
      <c r="B103" s="2" t="s">
        <v>42</v>
      </c>
      <c r="C103" s="2" t="s">
        <v>66</v>
      </c>
      <c r="D103" s="2" t="s">
        <v>56</v>
      </c>
      <c r="E103" s="2" t="s">
        <v>57</v>
      </c>
      <c r="F103" s="2" t="s">
        <v>46</v>
      </c>
      <c r="G103" s="2" t="s">
        <v>184</v>
      </c>
      <c r="H103" s="3">
        <v>134</v>
      </c>
      <c r="I103" s="2" t="s">
        <v>59</v>
      </c>
      <c r="J103" s="2" t="s">
        <v>60</v>
      </c>
      <c r="K103" s="2" t="s">
        <v>50</v>
      </c>
      <c r="L103" s="2" t="s">
        <v>53</v>
      </c>
      <c r="M103" s="2" t="s">
        <v>51</v>
      </c>
      <c r="N103" s="3">
        <v>2</v>
      </c>
      <c r="O103" s="3">
        <v>-2</v>
      </c>
      <c r="P103" s="3">
        <v>0</v>
      </c>
      <c r="Q103" s="3">
        <v>32</v>
      </c>
      <c r="R103" s="3">
        <v>0</v>
      </c>
      <c r="S103" s="2"/>
      <c r="T103" s="3">
        <v>0</v>
      </c>
      <c r="U103" s="3">
        <v>1</v>
      </c>
      <c r="V103" s="3">
        <v>827</v>
      </c>
      <c r="W103" s="3">
        <v>1</v>
      </c>
      <c r="X103" s="2" t="s">
        <v>62</v>
      </c>
      <c r="Y103" s="3">
        <v>1</v>
      </c>
      <c r="Z103" s="3">
        <v>4</v>
      </c>
      <c r="AA103" s="3">
        <v>71</v>
      </c>
      <c r="AB103" s="3">
        <v>3</v>
      </c>
      <c r="AC103" s="3">
        <v>1</v>
      </c>
      <c r="AD103" s="3">
        <v>2</v>
      </c>
      <c r="AE103" s="3">
        <v>2956</v>
      </c>
      <c r="AF103" s="3">
        <v>15178</v>
      </c>
      <c r="AG103" s="3">
        <v>1</v>
      </c>
      <c r="AH103" s="3">
        <v>13</v>
      </c>
      <c r="AI103" s="3">
        <v>3</v>
      </c>
      <c r="AJ103" s="3">
        <v>4</v>
      </c>
      <c r="AK103" s="3">
        <v>80</v>
      </c>
      <c r="AL103" s="3">
        <v>0</v>
      </c>
      <c r="AM103" s="3">
        <v>1</v>
      </c>
      <c r="AN103" s="3">
        <v>3</v>
      </c>
      <c r="AO103" s="3">
        <v>1</v>
      </c>
      <c r="AP103" s="3">
        <v>0</v>
      </c>
      <c r="AQ103" s="3">
        <v>0</v>
      </c>
      <c r="AR103" s="3">
        <v>0</v>
      </c>
    </row>
    <row r="104" spans="1:44" ht="32.25" thickBot="1" x14ac:dyDescent="0.3">
      <c r="A104" s="2" t="s">
        <v>41</v>
      </c>
      <c r="B104" s="2" t="s">
        <v>54</v>
      </c>
      <c r="C104" s="2" t="s">
        <v>89</v>
      </c>
      <c r="D104" s="2" t="s">
        <v>44</v>
      </c>
      <c r="E104" s="2" t="s">
        <v>57</v>
      </c>
      <c r="F104" s="2" t="s">
        <v>46</v>
      </c>
      <c r="G104" s="2" t="s">
        <v>185</v>
      </c>
      <c r="H104" s="3">
        <v>137</v>
      </c>
      <c r="I104" s="2" t="s">
        <v>48</v>
      </c>
      <c r="J104" s="2" t="s">
        <v>65</v>
      </c>
      <c r="K104" s="2" t="s">
        <v>50</v>
      </c>
      <c r="L104" s="2" t="s">
        <v>41</v>
      </c>
      <c r="M104" s="2" t="s">
        <v>51</v>
      </c>
      <c r="N104" s="3">
        <v>5</v>
      </c>
      <c r="O104" s="3">
        <v>-2</v>
      </c>
      <c r="P104" s="3">
        <v>0</v>
      </c>
      <c r="Q104" s="3">
        <v>20</v>
      </c>
      <c r="R104" s="3">
        <v>1</v>
      </c>
      <c r="S104" s="3">
        <v>1</v>
      </c>
      <c r="T104" s="3">
        <v>1</v>
      </c>
      <c r="U104" s="3">
        <v>0</v>
      </c>
      <c r="V104" s="3">
        <v>871</v>
      </c>
      <c r="W104" s="3">
        <v>6</v>
      </c>
      <c r="X104" s="2" t="s">
        <v>74</v>
      </c>
      <c r="Y104" s="3">
        <v>1</v>
      </c>
      <c r="Z104" s="3">
        <v>4</v>
      </c>
      <c r="AA104" s="3">
        <v>66</v>
      </c>
      <c r="AB104" s="3">
        <v>2</v>
      </c>
      <c r="AC104" s="3">
        <v>1</v>
      </c>
      <c r="AD104" s="3">
        <v>2</v>
      </c>
      <c r="AE104" s="3">
        <v>2926</v>
      </c>
      <c r="AF104" s="3">
        <v>19783</v>
      </c>
      <c r="AG104" s="3">
        <v>1</v>
      </c>
      <c r="AH104" s="3">
        <v>18</v>
      </c>
      <c r="AI104" s="3">
        <v>3</v>
      </c>
      <c r="AJ104" s="3">
        <v>2</v>
      </c>
      <c r="AK104" s="3">
        <v>80</v>
      </c>
      <c r="AL104" s="3">
        <v>0</v>
      </c>
      <c r="AM104" s="3">
        <v>1</v>
      </c>
      <c r="AN104" s="3">
        <v>3</v>
      </c>
      <c r="AO104" s="3">
        <v>1</v>
      </c>
      <c r="AP104" s="3">
        <v>0</v>
      </c>
      <c r="AQ104" s="3">
        <v>1</v>
      </c>
      <c r="AR104" s="3">
        <v>0</v>
      </c>
    </row>
    <row r="105" spans="1:44" ht="31.5" x14ac:dyDescent="0.25">
      <c r="A105" s="4" t="s">
        <v>53</v>
      </c>
      <c r="B105" s="4" t="s">
        <v>42</v>
      </c>
      <c r="C105" s="4" t="s">
        <v>66</v>
      </c>
      <c r="D105" s="4" t="s">
        <v>56</v>
      </c>
      <c r="E105" s="4" t="s">
        <v>57</v>
      </c>
      <c r="F105" s="4" t="s">
        <v>63</v>
      </c>
      <c r="G105" s="4" t="s">
        <v>186</v>
      </c>
      <c r="H105" s="5">
        <v>138</v>
      </c>
      <c r="I105" s="4" t="s">
        <v>48</v>
      </c>
      <c r="J105" s="4" t="s">
        <v>60</v>
      </c>
      <c r="K105" s="4" t="s">
        <v>50</v>
      </c>
      <c r="L105" s="4" t="s">
        <v>53</v>
      </c>
      <c r="M105" s="4" t="s">
        <v>51</v>
      </c>
      <c r="N105" s="5">
        <v>3</v>
      </c>
      <c r="O105" s="5">
        <v>-2</v>
      </c>
      <c r="P105" s="5">
        <v>0</v>
      </c>
      <c r="Q105" s="5">
        <v>34</v>
      </c>
      <c r="R105" s="5">
        <v>0</v>
      </c>
      <c r="S105" s="4"/>
      <c r="T105" s="5">
        <v>0</v>
      </c>
      <c r="U105" s="5">
        <v>1</v>
      </c>
      <c r="V105" s="5">
        <v>665</v>
      </c>
      <c r="W105" s="5">
        <v>6</v>
      </c>
      <c r="X105" s="4" t="s">
        <v>68</v>
      </c>
      <c r="Y105" s="5">
        <v>1</v>
      </c>
      <c r="Z105" s="5">
        <v>1</v>
      </c>
      <c r="AA105" s="5">
        <v>41</v>
      </c>
      <c r="AB105" s="5">
        <v>3</v>
      </c>
      <c r="AC105" s="5">
        <v>2</v>
      </c>
      <c r="AD105" s="5">
        <v>3</v>
      </c>
      <c r="AE105" s="5">
        <v>4809</v>
      </c>
      <c r="AF105" s="5">
        <v>12482</v>
      </c>
      <c r="AG105" s="5">
        <v>1</v>
      </c>
      <c r="AH105" s="5">
        <v>14</v>
      </c>
      <c r="AI105" s="5">
        <v>3</v>
      </c>
      <c r="AJ105" s="5">
        <v>3</v>
      </c>
      <c r="AK105" s="5">
        <v>80</v>
      </c>
      <c r="AL105" s="5">
        <v>0</v>
      </c>
      <c r="AM105" s="5">
        <v>16</v>
      </c>
      <c r="AN105" s="5">
        <v>3</v>
      </c>
      <c r="AO105" s="5">
        <v>16</v>
      </c>
      <c r="AP105" s="5">
        <v>13</v>
      </c>
      <c r="AQ105" s="5">
        <v>2</v>
      </c>
      <c r="AR105" s="5">
        <v>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KPI</vt:lpstr>
      <vt:lpstr>Rating</vt:lpstr>
      <vt:lpstr>Gender</vt:lpstr>
      <vt:lpstr>Education </vt:lpstr>
      <vt:lpstr>Attrition</vt:lpstr>
      <vt:lpstr>dept wise arition</vt:lpstr>
      <vt:lpstr>Attritition by age</vt:lpstr>
      <vt:lpstr>Attrition by marital</vt:lpstr>
      <vt:lpstr>Sheet1</vt:lpstr>
      <vt:lpstr>Dashboard</vt:lpstr>
      <vt:lpstr>Font Style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 ram</dc:creator>
  <cp:lastModifiedBy>ram ram</cp:lastModifiedBy>
  <dcterms:created xsi:type="dcterms:W3CDTF">2024-01-02T15:17:30Z</dcterms:created>
  <dcterms:modified xsi:type="dcterms:W3CDTF">2024-01-04T16:03:25Z</dcterms:modified>
</cp:coreProperties>
</file>