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E_Study\FPGA Exploration\ZedBoard\CISC_MIN_Implementation\Documentation\"/>
    </mc:Choice>
  </mc:AlternateContent>
  <xr:revisionPtr revIDLastSave="0" documentId="13_ncr:1_{E6ABEABD-0DF3-4CD2-9D15-A669F073FE65}" xr6:coauthVersionLast="47" xr6:coauthVersionMax="47" xr10:uidLastSave="{00000000-0000-0000-0000-000000000000}"/>
  <bookViews>
    <workbookView xWindow="-120" yWindow="-120" windowWidth="29040" windowHeight="15840" xr2:uid="{450DA08C-2224-4480-8BB7-77B861B5C427}"/>
  </bookViews>
  <sheets>
    <sheet name="EU control format" sheetId="1" r:id="rId1"/>
    <sheet name="ControlStore mem" sheetId="2" r:id="rId2"/>
    <sheet name="ProgrammerInstructionFormat" sheetId="3" r:id="rId3"/>
    <sheet name="TestingProgrammerInstru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4" l="1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2" i="4"/>
  <c r="T43" i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4" i="4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" i="2"/>
  <c r="I4" i="2" s="1"/>
  <c r="K4" i="2" s="1"/>
  <c r="S54" i="1"/>
  <c r="S53" i="1"/>
  <c r="S52" i="1"/>
  <c r="S51" i="1"/>
  <c r="S49" i="1"/>
  <c r="S48" i="1"/>
  <c r="S47" i="1"/>
  <c r="S46" i="1"/>
  <c r="S44" i="1"/>
  <c r="S43" i="1"/>
  <c r="S42" i="1"/>
  <c r="S40" i="1"/>
  <c r="S39" i="1"/>
  <c r="S38" i="1"/>
  <c r="S37" i="1"/>
  <c r="S35" i="1"/>
  <c r="S34" i="1"/>
  <c r="S32" i="1"/>
  <c r="S31" i="1"/>
  <c r="S29" i="1"/>
  <c r="S28" i="1"/>
  <c r="S26" i="1"/>
  <c r="S25" i="1"/>
  <c r="S24" i="1"/>
  <c r="S23" i="1"/>
  <c r="S21" i="1"/>
  <c r="S20" i="1"/>
  <c r="S19" i="1"/>
  <c r="S17" i="1"/>
  <c r="S16" i="1"/>
  <c r="S14" i="1"/>
  <c r="S12" i="1"/>
  <c r="S11" i="1"/>
  <c r="S10" i="1"/>
  <c r="S9" i="1"/>
  <c r="S7" i="1"/>
  <c r="T9" i="1"/>
  <c r="U9" i="1" s="1"/>
  <c r="T54" i="1"/>
  <c r="U54" i="1" s="1"/>
  <c r="T53" i="1"/>
  <c r="U53" i="1" s="1"/>
  <c r="T52" i="1"/>
  <c r="U52" i="1" s="1"/>
  <c r="T51" i="1"/>
  <c r="U51" i="1" s="1"/>
  <c r="T49" i="1"/>
  <c r="U49" i="1" s="1"/>
  <c r="T48" i="1"/>
  <c r="U48" i="1" s="1"/>
  <c r="T47" i="1"/>
  <c r="U47" i="1" s="1"/>
  <c r="T46" i="1"/>
  <c r="U46" i="1" s="1"/>
  <c r="T44" i="1"/>
  <c r="U44" i="1" s="1"/>
  <c r="U43" i="1"/>
  <c r="T42" i="1"/>
  <c r="U42" i="1" s="1"/>
  <c r="T40" i="1"/>
  <c r="U40" i="1" s="1"/>
  <c r="T39" i="1"/>
  <c r="U39" i="1" s="1"/>
  <c r="T38" i="1"/>
  <c r="U38" i="1" s="1"/>
  <c r="T37" i="1"/>
  <c r="U37" i="1" s="1"/>
  <c r="T35" i="1"/>
  <c r="U35" i="1" s="1"/>
  <c r="T34" i="1"/>
  <c r="U34" i="1" s="1"/>
  <c r="T26" i="1"/>
  <c r="U26" i="1" s="1"/>
  <c r="T25" i="1"/>
  <c r="U25" i="1" s="1"/>
  <c r="T24" i="1"/>
  <c r="U24" i="1" s="1"/>
  <c r="T23" i="1"/>
  <c r="U23" i="1" s="1"/>
  <c r="U13" i="1"/>
  <c r="U15" i="1"/>
  <c r="U18" i="1"/>
  <c r="U22" i="1"/>
  <c r="U27" i="1"/>
  <c r="U30" i="1"/>
  <c r="T17" i="1"/>
  <c r="U17" i="1" s="1"/>
  <c r="T29" i="1"/>
  <c r="U29" i="1" s="1"/>
  <c r="T32" i="1"/>
  <c r="U32" i="1" s="1"/>
  <c r="T31" i="1"/>
  <c r="U31" i="1" s="1"/>
  <c r="T28" i="1"/>
  <c r="U28" i="1" s="1"/>
  <c r="T7" i="1"/>
  <c r="U7" i="1" s="1"/>
  <c r="T21" i="1"/>
  <c r="U21" i="1" s="1"/>
  <c r="T20" i="1"/>
  <c r="U20" i="1" s="1"/>
  <c r="T19" i="1"/>
  <c r="U19" i="1" s="1"/>
  <c r="T16" i="1"/>
  <c r="U16" i="1" s="1"/>
  <c r="T14" i="1"/>
  <c r="U14" i="1" s="1"/>
  <c r="T10" i="1"/>
  <c r="U10" i="1" s="1"/>
  <c r="T11" i="1"/>
  <c r="U11" i="1" s="1"/>
  <c r="T12" i="1"/>
  <c r="U12" i="1" s="1"/>
  <c r="I30" i="2" l="1"/>
  <c r="J30" i="2" s="1"/>
  <c r="J4" i="2"/>
  <c r="J32" i="2"/>
  <c r="K32" i="2"/>
  <c r="J24" i="2"/>
  <c r="K24" i="2"/>
  <c r="J16" i="2"/>
  <c r="K16" i="2"/>
  <c r="J8" i="2"/>
  <c r="K8" i="2"/>
  <c r="K39" i="2"/>
  <c r="J39" i="2"/>
  <c r="K31" i="2"/>
  <c r="J31" i="2"/>
  <c r="J23" i="2"/>
  <c r="K23" i="2"/>
  <c r="J15" i="2"/>
  <c r="K15" i="2"/>
  <c r="J11" i="2"/>
  <c r="K11" i="2"/>
  <c r="J38" i="2"/>
  <c r="K38" i="2"/>
  <c r="K26" i="2"/>
  <c r="J26" i="2"/>
  <c r="K22" i="2"/>
  <c r="J22" i="2"/>
  <c r="K18" i="2"/>
  <c r="J18" i="2"/>
  <c r="K14" i="2"/>
  <c r="J14" i="2"/>
  <c r="K10" i="2"/>
  <c r="J10" i="2"/>
  <c r="K6" i="2"/>
  <c r="J6" i="2"/>
  <c r="J36" i="2"/>
  <c r="K36" i="2"/>
  <c r="J28" i="2"/>
  <c r="K28" i="2"/>
  <c r="J20" i="2"/>
  <c r="K20" i="2"/>
  <c r="J12" i="2"/>
  <c r="K12" i="2"/>
  <c r="K35" i="2"/>
  <c r="J35" i="2"/>
  <c r="J27" i="2"/>
  <c r="K27" i="2"/>
  <c r="J19" i="2"/>
  <c r="K19" i="2"/>
  <c r="K7" i="2"/>
  <c r="J7" i="2"/>
  <c r="J34" i="2"/>
  <c r="K34" i="2"/>
  <c r="J37" i="2"/>
  <c r="K37" i="2"/>
  <c r="J33" i="2"/>
  <c r="K33" i="2"/>
  <c r="J29" i="2"/>
  <c r="K29" i="2"/>
  <c r="J25" i="2"/>
  <c r="K25" i="2"/>
  <c r="J21" i="2"/>
  <c r="K21" i="2"/>
  <c r="J17" i="2"/>
  <c r="K17" i="2"/>
  <c r="J13" i="2"/>
  <c r="K13" i="2"/>
  <c r="J9" i="2"/>
  <c r="K9" i="2"/>
  <c r="K5" i="2"/>
  <c r="J5" i="2"/>
  <c r="K30" i="2"/>
</calcChain>
</file>

<file path=xl/sharedStrings.xml><?xml version="1.0" encoding="utf-8"?>
<sst xmlns="http://schemas.openxmlformats.org/spreadsheetml/2006/main" count="1328" uniqueCount="411">
  <si>
    <t>State ID</t>
  </si>
  <si>
    <t>Src -&gt; AO</t>
  </si>
  <si>
    <t>A-&gt;DO</t>
  </si>
  <si>
    <t>MEM-&gt;dest</t>
  </si>
  <si>
    <t>Memory Operation</t>
  </si>
  <si>
    <t>Src -&gt; A Bus</t>
  </si>
  <si>
    <t>Src -&gt; B Bus</t>
  </si>
  <si>
    <t>Bus Destination</t>
  </si>
  <si>
    <t>Rx</t>
  </si>
  <si>
    <t>Ry</t>
  </si>
  <si>
    <t>T2</t>
  </si>
  <si>
    <t>PC</t>
  </si>
  <si>
    <t>ALU Operation</t>
  </si>
  <si>
    <t>2nd Operand</t>
  </si>
  <si>
    <t>Int/Ext Operation</t>
  </si>
  <si>
    <t>UpdateFlag</t>
  </si>
  <si>
    <t>UpdateT1</t>
  </si>
  <si>
    <t>EnableALU</t>
  </si>
  <si>
    <t>XXXX</t>
  </si>
  <si>
    <t>A-&gt;AO : 01
B-&gt;AO : 10
None : 00</t>
  </si>
  <si>
    <t>A-&gt;Rx : 01
B-&gt;Rx : 10
None : 00</t>
  </si>
  <si>
    <t>A-&gt;Ry : 01
B-&gt;Ry : 10
None : 00</t>
  </si>
  <si>
    <t>A-&gt;T2 : 01
B-&gt;T2 : 10
None : 00</t>
  </si>
  <si>
    <t>A-&gt;PC : 01
B-&gt;PC : 10
None : 00</t>
  </si>
  <si>
    <t>B-&gt;ALU : 00
+1-&gt;ALU : 01
-1-&gt;ALU : 10
0-&gt;ALU : 11</t>
  </si>
  <si>
    <t>4:5</t>
  </si>
  <si>
    <t>6:7</t>
  </si>
  <si>
    <t>8:9</t>
  </si>
  <si>
    <t>10:11</t>
  </si>
  <si>
    <t>12:13</t>
  </si>
  <si>
    <t>14:16</t>
  </si>
  <si>
    <t>17:19</t>
  </si>
  <si>
    <t>20:21</t>
  </si>
  <si>
    <t>22</t>
  </si>
  <si>
    <t>23:24</t>
  </si>
  <si>
    <t>25</t>
  </si>
  <si>
    <t>abdm1</t>
  </si>
  <si>
    <t>000</t>
  </si>
  <si>
    <t>00</t>
  </si>
  <si>
    <t>01</t>
  </si>
  <si>
    <t>0</t>
  </si>
  <si>
    <t>1</t>
  </si>
  <si>
    <t>abdm2</t>
  </si>
  <si>
    <t>011</t>
  </si>
  <si>
    <t>abdm3</t>
  </si>
  <si>
    <t>010</t>
  </si>
  <si>
    <t>Rx-&gt;B  -001
Ry-&gt;B  -010
T1-&gt;B -011
T2-&gt;B -100
PC-&gt;B -101
DI-&gt;B -110
None : 000</t>
  </si>
  <si>
    <t>Rx-&gt;A  -001
Ry-&gt;A  -010
T1-&gt;A -011
T2-&gt;A -100
PC-&gt;A -101
None : 000</t>
  </si>
  <si>
    <t>110</t>
  </si>
  <si>
    <t>abdm4</t>
  </si>
  <si>
    <t>adrm1</t>
  </si>
  <si>
    <t>10</t>
  </si>
  <si>
    <t>ldrm1</t>
  </si>
  <si>
    <t>101</t>
  </si>
  <si>
    <t>edb-&gt;DI : 01
edb-&gt;IRF : 10
None : 00</t>
  </si>
  <si>
    <t>ldrm2</t>
  </si>
  <si>
    <t>100</t>
  </si>
  <si>
    <t>11</t>
  </si>
  <si>
    <t>External : 1
Internal/ADD : 0</t>
  </si>
  <si>
    <t>strm1</t>
  </si>
  <si>
    <t>001</t>
  </si>
  <si>
    <t>strm2</t>
  </si>
  <si>
    <t>NOP</t>
  </si>
  <si>
    <t>strm3</t>
  </si>
  <si>
    <t>ldrr1</t>
  </si>
  <si>
    <t>ldrr2</t>
  </si>
  <si>
    <t>strr1</t>
  </si>
  <si>
    <t>strr2</t>
  </si>
  <si>
    <t>bit_IreIrf</t>
  </si>
  <si>
    <t>bit_SrcAO</t>
  </si>
  <si>
    <t>bit_WriteDO</t>
  </si>
  <si>
    <t>bit_DesEdb</t>
  </si>
  <si>
    <t>bit_SrcABus</t>
  </si>
  <si>
    <t>bit_SrcBBus</t>
  </si>
  <si>
    <t>bit_SrcRx</t>
  </si>
  <si>
    <t>bit_SrcRy</t>
  </si>
  <si>
    <t>bit_SrcT2</t>
  </si>
  <si>
    <t>bit_SrcPC</t>
  </si>
  <si>
    <t>bit_2ndOperand</t>
  </si>
  <si>
    <t>bit_IntExtOp</t>
  </si>
  <si>
    <t>bit_flagUpdate</t>
  </si>
  <si>
    <t>bit_T1Update</t>
  </si>
  <si>
    <t>bit_EnableALU</t>
  </si>
  <si>
    <t>brzz1</t>
  </si>
  <si>
    <t>brzz2</t>
  </si>
  <si>
    <t>IRF-&gt;IRE</t>
  </si>
  <si>
    <t>brzz3</t>
  </si>
  <si>
    <t>brzz4</t>
  </si>
  <si>
    <t>test1</t>
  </si>
  <si>
    <t>test2</t>
  </si>
  <si>
    <t>oprm1</t>
  </si>
  <si>
    <t>oprm2</t>
  </si>
  <si>
    <t>oprm3</t>
  </si>
  <si>
    <t>oprm4</t>
  </si>
  <si>
    <t>oprr1</t>
  </si>
  <si>
    <t>oprr2</t>
  </si>
  <si>
    <t>oprr3</t>
  </si>
  <si>
    <t>popr1</t>
  </si>
  <si>
    <t>popr2</t>
  </si>
  <si>
    <t>popr3</t>
  </si>
  <si>
    <t>popr4</t>
  </si>
  <si>
    <t>push1</t>
  </si>
  <si>
    <t>push2</t>
  </si>
  <si>
    <t>push3</t>
  </si>
  <si>
    <t>push4</t>
  </si>
  <si>
    <t>ControlStore_Address</t>
  </si>
  <si>
    <t>Function</t>
  </si>
  <si>
    <t>Indirect+DP</t>
  </si>
  <si>
    <t>Indirect</t>
  </si>
  <si>
    <t>STR</t>
  </si>
  <si>
    <t>LDR seq</t>
  </si>
  <si>
    <t>STR seq</t>
  </si>
  <si>
    <t>Branch</t>
  </si>
  <si>
    <t>LDR direct</t>
  </si>
  <si>
    <t>STR direct</t>
  </si>
  <si>
    <t>test seq</t>
  </si>
  <si>
    <t>add/sub seq</t>
  </si>
  <si>
    <t>add/sub direct</t>
  </si>
  <si>
    <t>pop spl</t>
  </si>
  <si>
    <t>push spl</t>
  </si>
  <si>
    <t>none</t>
  </si>
  <si>
    <t>DecodedControlWord -&gt; EU</t>
  </si>
  <si>
    <t>NextControlStoreAddress</t>
  </si>
  <si>
    <t>NextAddressSelection</t>
  </si>
  <si>
    <t>NA</t>
  </si>
  <si>
    <t>TY</t>
  </si>
  <si>
    <t xml:space="preserve">InstructionBranch=00
SequenceBranch=01
BranchControl=10
DirectBranch=11
</t>
  </si>
  <si>
    <t>StateID</t>
  </si>
  <si>
    <t>2</t>
  </si>
  <si>
    <t>3</t>
  </si>
  <si>
    <t>4</t>
  </si>
  <si>
    <t>7</t>
  </si>
  <si>
    <t>9</t>
  </si>
  <si>
    <t>13</t>
  </si>
  <si>
    <t>14</t>
  </si>
  <si>
    <t>16</t>
  </si>
  <si>
    <t>18</t>
  </si>
  <si>
    <t>20</t>
  </si>
  <si>
    <t>23</t>
  </si>
  <si>
    <t>24</t>
  </si>
  <si>
    <t>26</t>
  </si>
  <si>
    <t>27</t>
  </si>
  <si>
    <t>29</t>
  </si>
  <si>
    <t>30</t>
  </si>
  <si>
    <t>31</t>
  </si>
  <si>
    <t>33</t>
  </si>
  <si>
    <t>34</t>
  </si>
  <si>
    <t>35</t>
  </si>
  <si>
    <t>00000000000000000000000000</t>
  </si>
  <si>
    <t>00100110100000000000010011</t>
  </si>
  <si>
    <t>00000001100000000001000000</t>
  </si>
  <si>
    <t>00000001011000000000000011</t>
  </si>
  <si>
    <t>00100101100000000100000000</t>
  </si>
  <si>
    <t>01000100001000001000000000</t>
  </si>
  <si>
    <t>00101010111010001000010011</t>
  </si>
  <si>
    <t>10000010001100000010110101</t>
  </si>
  <si>
    <t>01010000110000000000110101</t>
  </si>
  <si>
    <t>00101010100000000000010011</t>
  </si>
  <si>
    <t>10000000001100000010000000</t>
  </si>
  <si>
    <t>00101001000000000000010011</t>
  </si>
  <si>
    <t>00101010101010001000010011</t>
  </si>
  <si>
    <t>00101010100100101000010011</t>
  </si>
  <si>
    <t>00101010111000001000010011</t>
  </si>
  <si>
    <t>00000000111000000000001111</t>
  </si>
  <si>
    <t>01010001110000000000000000</t>
  </si>
  <si>
    <t>00000000101000000000001111</t>
  </si>
  <si>
    <t>00100101000000000000010011</t>
  </si>
  <si>
    <t>00000001111010010000000000</t>
  </si>
  <si>
    <t>00000001000000000000100011</t>
  </si>
  <si>
    <t>01010000101100100000000000</t>
  </si>
  <si>
    <t>Control word</t>
  </si>
  <si>
    <t>6-bit address</t>
  </si>
  <si>
    <t>&lt;33-8|7-6|5-0&gt;
&lt;DecodedControlWord | TY | NextAddress&gt;</t>
  </si>
  <si>
    <t>Op Code</t>
  </si>
  <si>
    <t>Mode</t>
  </si>
  <si>
    <t>3-bit</t>
  </si>
  <si>
    <t>2-bit</t>
  </si>
  <si>
    <t>LDR</t>
  </si>
  <si>
    <t>TST</t>
  </si>
  <si>
    <t>BZ</t>
  </si>
  <si>
    <t>ADD</t>
  </si>
  <si>
    <t>SUB</t>
  </si>
  <si>
    <t>AND</t>
  </si>
  <si>
    <t>OR</t>
  </si>
  <si>
    <t>XOR</t>
  </si>
  <si>
    <t>PUSH</t>
  </si>
  <si>
    <t>POP</t>
  </si>
  <si>
    <t>4-bit</t>
  </si>
  <si>
    <t>1-bit</t>
  </si>
  <si>
    <t>R0</t>
  </si>
  <si>
    <t>R1</t>
  </si>
  <si>
    <t>R2</t>
  </si>
  <si>
    <t>R3</t>
  </si>
  <si>
    <t>R4</t>
  </si>
  <si>
    <t>R5</t>
  </si>
  <si>
    <t>R6</t>
  </si>
  <si>
    <t>R7</t>
  </si>
  <si>
    <t>01: indirect</t>
  </si>
  <si>
    <t>10: indirect+base</t>
  </si>
  <si>
    <t>00: direct</t>
  </si>
  <si>
    <t>Seq Branch</t>
  </si>
  <si>
    <t>ExtOpCode</t>
  </si>
  <si>
    <t>Modes
applicable</t>
  </si>
  <si>
    <t>all</t>
  </si>
  <si>
    <t>x</t>
  </si>
  <si>
    <t>indirect only</t>
  </si>
  <si>
    <t>Inst Branch</t>
  </si>
  <si>
    <t>0-direct</t>
  </si>
  <si>
    <t>1-indirect</t>
  </si>
  <si>
    <t>2-indirect+DP</t>
  </si>
  <si>
    <t>15</t>
  </si>
  <si>
    <t>32</t>
  </si>
  <si>
    <t>28</t>
  </si>
  <si>
    <t>stateID</t>
  </si>
  <si>
    <t>address</t>
  </si>
  <si>
    <t>11-10</t>
  </si>
  <si>
    <t>15-12</t>
  </si>
  <si>
    <t>ASM code</t>
  </si>
  <si>
    <t>LDR RX,RY</t>
  </si>
  <si>
    <t>LDR RX,[RY]</t>
  </si>
  <si>
    <t>LDR RX,[RY+DP]</t>
  </si>
  <si>
    <t>STR RX,RY</t>
  </si>
  <si>
    <t>STR RX,[RY]</t>
  </si>
  <si>
    <t>STR RX,[RY+DP]</t>
  </si>
  <si>
    <t>TST [RY]</t>
  </si>
  <si>
    <t>TST [RY+DP]</t>
  </si>
  <si>
    <t>ADD RX,RY</t>
  </si>
  <si>
    <t>ADD RX,[RY]</t>
  </si>
  <si>
    <t>ADD RX,[RY+DP]</t>
  </si>
  <si>
    <t>PUSH RX,RY</t>
  </si>
  <si>
    <t>BZ RY</t>
  </si>
  <si>
    <t>5-9</t>
  </si>
  <si>
    <t>POP RX,RY</t>
  </si>
  <si>
    <t>Future</t>
  </si>
  <si>
    <t>2-0</t>
  </si>
  <si>
    <t>6-4</t>
  </si>
  <si>
    <t>9-8</t>
  </si>
  <si>
    <t>Nibble-1</t>
  </si>
  <si>
    <t>Nibble-2</t>
  </si>
  <si>
    <t>Nibble-0</t>
  </si>
  <si>
    <t>Nibble-3</t>
  </si>
  <si>
    <t>15,16</t>
  </si>
  <si>
    <t>5,6,7</t>
  </si>
  <si>
    <t>1,2,3,4,6,7</t>
  </si>
  <si>
    <t>17,18</t>
  </si>
  <si>
    <t>5,8,9,10</t>
  </si>
  <si>
    <t>1,2,3,4,8,9,10</t>
  </si>
  <si>
    <t>5,19,20</t>
  </si>
  <si>
    <t>1,2,3,4,19,20</t>
  </si>
  <si>
    <t>25,26,27</t>
  </si>
  <si>
    <t>5,21,22,23,24</t>
  </si>
  <si>
    <t>1,2,3,4,21,22,23,24</t>
  </si>
  <si>
    <t>28,29,30,31</t>
  </si>
  <si>
    <t>32,33,34,35</t>
  </si>
  <si>
    <t>MicroCode (StateID) flow</t>
  </si>
  <si>
    <t>0x0</t>
  </si>
  <si>
    <t>0x9a0013</t>
  </si>
  <si>
    <t>0x60040</t>
  </si>
  <si>
    <t>0x58003</t>
  </si>
  <si>
    <t>0x960100</t>
  </si>
  <si>
    <t>0x1108200</t>
  </si>
  <si>
    <t>0xaba213</t>
  </si>
  <si>
    <t>0x208c0b5</t>
  </si>
  <si>
    <t>0x1430035</t>
  </si>
  <si>
    <t>0xaa0013</t>
  </si>
  <si>
    <t>0x200c080</t>
  </si>
  <si>
    <t>0xa40013</t>
  </si>
  <si>
    <t>0xaaa213</t>
  </si>
  <si>
    <t>0xaa4a13</t>
  </si>
  <si>
    <t>0xab8213</t>
  </si>
  <si>
    <t>0x3800f</t>
  </si>
  <si>
    <t>0x1470000</t>
  </si>
  <si>
    <t>0x2800f</t>
  </si>
  <si>
    <t>0xaac093</t>
  </si>
  <si>
    <t>0x940013</t>
  </si>
  <si>
    <t>0x7a400</t>
  </si>
  <si>
    <t>0x40023</t>
  </si>
  <si>
    <t>0x142c800</t>
  </si>
  <si>
    <t>TEST</t>
  </si>
  <si>
    <t>A</t>
  </si>
  <si>
    <t>B</t>
  </si>
  <si>
    <t>?</t>
  </si>
  <si>
    <t>0,13,14</t>
  </si>
  <si>
    <t>11,12(branch) or 11,13,14(no)</t>
  </si>
  <si>
    <t>Address</t>
  </si>
  <si>
    <t>Operation</t>
  </si>
  <si>
    <t>OpCode</t>
  </si>
  <si>
    <t>at end</t>
  </si>
  <si>
    <t>LDR R5,R7</t>
  </si>
  <si>
    <t xml:space="preserve">        ProgRegister[0]=0;</t>
  </si>
  <si>
    <t xml:space="preserve">        ProgRegister[1]=11;</t>
  </si>
  <si>
    <t xml:space="preserve">        ProgRegister[2]=22;</t>
  </si>
  <si>
    <t xml:space="preserve">        ProgRegister[3]=33;</t>
  </si>
  <si>
    <t xml:space="preserve">        ProgRegister[4]=44;</t>
  </si>
  <si>
    <t xml:space="preserve">        ProgRegister[5]=55;</t>
  </si>
  <si>
    <t xml:space="preserve">        ProgRegister[6]=66;</t>
  </si>
  <si>
    <t xml:space="preserve">        ProgRegister[7]=200;</t>
  </si>
  <si>
    <t>200,66,55,44,33,22,11,0</t>
  </si>
  <si>
    <t>200,66,200,44,33,22,11,0</t>
  </si>
  <si>
    <t>LDR R4,[R5]</t>
  </si>
  <si>
    <t>[201]=11</t>
  </si>
  <si>
    <t>[210]=57</t>
  </si>
  <si>
    <t>INIT MEM</t>
  </si>
  <si>
    <t>init REG</t>
  </si>
  <si>
    <t>200,66,200,10,33,22,11,0</t>
  </si>
  <si>
    <t>LDR R6,[R7+10]</t>
  </si>
  <si>
    <t>200,57,200,10,33,22,11,0</t>
  </si>
  <si>
    <t>STR R3,[R7]</t>
  </si>
  <si>
    <t>LDR R0,[R7]</t>
  </si>
  <si>
    <t>200,57,200,10,33,22,11,33</t>
  </si>
  <si>
    <t>STR R6,[R7+100]</t>
  </si>
  <si>
    <t>[257]=x-&gt;33</t>
  </si>
  <si>
    <t>LDR R0,[R7+100]</t>
  </si>
  <si>
    <t>200,57,200,10,33,22,11,57</t>
  </si>
  <si>
    <t>SUB R0,R4</t>
  </si>
  <si>
    <t>SUB R0,[R7]</t>
  </si>
  <si>
    <t>16'h0000</t>
  </si>
  <si>
    <t>16'h1057</t>
  </si>
  <si>
    <t>16'h1145</t>
  </si>
  <si>
    <t>16'h1267</t>
  </si>
  <si>
    <t>16'hA</t>
  </si>
  <si>
    <t>16'h2137</t>
  </si>
  <si>
    <t>16'h1107</t>
  </si>
  <si>
    <t>16'h2267</t>
  </si>
  <si>
    <t>16'h64</t>
  </si>
  <si>
    <t>16'h1207</t>
  </si>
  <si>
    <t>16'h5003</t>
  </si>
  <si>
    <t>16'h6004</t>
  </si>
  <si>
    <t>16'h6107</t>
  </si>
  <si>
    <t>ADD R0,R3 : R3&lt;-R0+R3</t>
  </si>
  <si>
    <t>00101010101100100000010011</t>
  </si>
  <si>
    <t>200,57,200,10,90,22,11,57</t>
  </si>
  <si>
    <t>XOR R0,[R7+100]</t>
  </si>
  <si>
    <t>LDR R0,R7</t>
  </si>
  <si>
    <t>ADD R7,R0</t>
  </si>
  <si>
    <t>PUSH R1,R0</t>
  </si>
  <si>
    <t>PUSH R4,R0</t>
  </si>
  <si>
    <t>POP R6,R0</t>
  </si>
  <si>
    <t>BZ R3</t>
  </si>
  <si>
    <t>16'h9207</t>
  </si>
  <si>
    <t>16'h1007</t>
  </si>
  <si>
    <t>16'h5070</t>
  </si>
  <si>
    <t>16'hA010</t>
  </si>
  <si>
    <t>16'hA040</t>
  </si>
  <si>
    <t>16'hB060</t>
  </si>
  <si>
    <t>16'h4003</t>
  </si>
  <si>
    <t>200,57,200,47,90,22,11,57</t>
  </si>
  <si>
    <t>[200]=10,33,24</t>
  </si>
  <si>
    <t>[300]=X-&gt;57-&gt;33</t>
  </si>
  <si>
    <t>200,57,200,47,90,22,11,24</t>
  </si>
  <si>
    <t>200,57,200,47,90,22,11,33</t>
  </si>
  <si>
    <t>200,57,200,47,90,22,11,200</t>
  </si>
  <si>
    <t>200,57,200,47,90,22,11,400</t>
  </si>
  <si>
    <t>200,57,200,47,90,22,11,399</t>
  </si>
  <si>
    <t>200,57,200,47,90,22,11,398</t>
  </si>
  <si>
    <t>200,11,200,47,90,22,11,400</t>
  </si>
  <si>
    <t>200,47,200,47,90,22,11,399</t>
  </si>
  <si>
    <t>200,11,200,47,90,22,11,200</t>
  </si>
  <si>
    <t>SUB R0,R7</t>
  </si>
  <si>
    <t>16'h6007</t>
  </si>
  <si>
    <t>SUB R5,R7</t>
  </si>
  <si>
    <t>16'h6057</t>
  </si>
  <si>
    <t>0,11,200,47,90,22,11,400</t>
  </si>
  <si>
    <t>R6&lt;-R0+R6</t>
  </si>
  <si>
    <t>ADD R1,R6</t>
  </si>
  <si>
    <t>R6&lt;-R1+R6</t>
  </si>
  <si>
    <t>LDR R2,R6</t>
  </si>
  <si>
    <t>R2&lt;-R6</t>
  </si>
  <si>
    <t>SUB #233,R6</t>
  </si>
  <si>
    <t>LDR R0,R1</t>
  </si>
  <si>
    <t>LDR R1,R2</t>
  </si>
  <si>
    <t>SUB R6,R6</t>
  </si>
  <si>
    <t>BZ &lt;RESET&gt;</t>
  </si>
  <si>
    <t>BZ &lt;BEGIN&gt;</t>
  </si>
  <si>
    <t>SUB R0,R0</t>
  </si>
  <si>
    <t>R1=1</t>
  </si>
  <si>
    <t>R0=0</t>
  </si>
  <si>
    <t>If R6==233 MAX GOTO RESET</t>
  </si>
  <si>
    <t>&lt;RESET&gt;</t>
  </si>
  <si>
    <t>&lt;BEGIN&gt;</t>
  </si>
  <si>
    <t>&lt;RESET&gt;:           LDR R1,#1</t>
  </si>
  <si>
    <t>&lt;BEGIN&gt;:        ADD R0,R6</t>
  </si>
  <si>
    <t>R0=R1</t>
  </si>
  <si>
    <t>R1=R2</t>
  </si>
  <si>
    <t>R6=0</t>
  </si>
  <si>
    <t>JUMP TO BEGIN</t>
  </si>
  <si>
    <t>Initialise</t>
  </si>
  <si>
    <t>&lt;output&gt;</t>
  </si>
  <si>
    <t>&lt;previous&gt;</t>
  </si>
  <si>
    <t>&lt;prev prev&gt;</t>
  </si>
  <si>
    <t>&lt;TEMP VAR&gt;</t>
  </si>
  <si>
    <t>#233</t>
  </si>
  <si>
    <t>#1</t>
  </si>
  <si>
    <t>Program for Fibanacci series</t>
  </si>
  <si>
    <t>Comment</t>
  </si>
  <si>
    <t>16'h5006</t>
  </si>
  <si>
    <t>16'h5016</t>
  </si>
  <si>
    <t>16'h1026</t>
  </si>
  <si>
    <t>16'h6076</t>
  </si>
  <si>
    <t>16'h4004</t>
  </si>
  <si>
    <t>16'h1001</t>
  </si>
  <si>
    <t>16'h1012</t>
  </si>
  <si>
    <t>16'h6066</t>
  </si>
  <si>
    <t>16'h1015</t>
  </si>
  <si>
    <t>16'h6000</t>
  </si>
  <si>
    <t>DecodedWord (hex)</t>
  </si>
  <si>
    <t>Instruction</t>
  </si>
  <si>
    <t>Programmer's</t>
  </si>
  <si>
    <t>Instr.</t>
  </si>
  <si>
    <t>No of bits -&gt;</t>
  </si>
  <si>
    <t>bit position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</si>
</sst>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2" xfId="0" applyNumberFormat="1" applyBorder="1"/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right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5" borderId="0" xfId="0" applyNumberFormat="1" applyFill="1"/>
    <xf numFmtId="0" fontId="0" fillId="5" borderId="0" xfId="0" applyFill="1"/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9" fontId="0" fillId="6" borderId="15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628E-E16E-41A7-A90C-161DBEAC7609}">
  <dimension ref="A1:U54"/>
  <sheetViews>
    <sheetView tabSelected="1" zoomScale="85" zoomScaleNormal="85" workbookViewId="0">
      <pane xSplit="3" ySplit="6" topLeftCell="D34" activePane="bottomRight" state="frozen"/>
      <selection pane="topRight" activeCell="C1" sqref="C1"/>
      <selection pane="bottomLeft" activeCell="A6" sqref="A6"/>
      <selection pane="bottomRight" activeCell="G27" sqref="G27"/>
    </sheetView>
  </sheetViews>
  <sheetFormatPr defaultColWidth="12.28515625" defaultRowHeight="15" x14ac:dyDescent="0.25"/>
  <cols>
    <col min="1" max="1" width="12.28515625" style="1"/>
    <col min="2" max="2" width="14.28515625" style="1" bestFit="1" customWidth="1"/>
    <col min="3" max="3" width="12.28515625" style="5"/>
    <col min="4" max="4" width="12.28515625" style="6"/>
    <col min="5" max="5" width="12.28515625" style="7"/>
    <col min="6" max="6" width="12.28515625" style="8"/>
    <col min="7" max="7" width="12.28515625" style="6"/>
    <col min="8" max="8" width="19.5703125" style="8" customWidth="1"/>
    <col min="9" max="9" width="17.85546875" style="8" customWidth="1"/>
    <col min="10" max="10" width="12.28515625" style="7"/>
    <col min="11" max="12" width="12.28515625" style="8"/>
    <col min="13" max="13" width="12.28515625" style="6"/>
    <col min="14" max="14" width="15.5703125" style="7" bestFit="1" customWidth="1"/>
    <col min="15" max="15" width="16.5703125" style="8" bestFit="1" customWidth="1"/>
    <col min="16" max="16" width="14.28515625" style="8" bestFit="1" customWidth="1"/>
    <col min="17" max="17" width="12.28515625" style="8"/>
    <col min="18" max="18" width="12.28515625" style="6"/>
    <col min="19" max="19" width="30.7109375" style="8" bestFit="1" customWidth="1"/>
    <col min="20" max="20" width="33.85546875" style="1" bestFit="1" customWidth="1"/>
    <col min="21" max="16384" width="12.28515625" style="1"/>
  </cols>
  <sheetData>
    <row r="1" spans="1:21" ht="15.75" thickBot="1" x14ac:dyDescent="0.3">
      <c r="D1" s="19" t="s">
        <v>68</v>
      </c>
      <c r="E1" s="19" t="s">
        <v>69</v>
      </c>
      <c r="F1" s="19" t="s">
        <v>70</v>
      </c>
      <c r="G1" s="20" t="s">
        <v>71</v>
      </c>
      <c r="H1" s="8" t="s">
        <v>72</v>
      </c>
      <c r="I1" s="8" t="s">
        <v>73</v>
      </c>
      <c r="J1" s="19" t="s">
        <v>74</v>
      </c>
      <c r="K1" s="19" t="s">
        <v>75</v>
      </c>
      <c r="L1" s="19" t="s">
        <v>76</v>
      </c>
      <c r="M1" s="19" t="s">
        <v>77</v>
      </c>
      <c r="N1" s="19" t="s">
        <v>78</v>
      </c>
      <c r="O1" s="19" t="s">
        <v>79</v>
      </c>
      <c r="P1" s="19" t="s">
        <v>80</v>
      </c>
      <c r="Q1" s="19" t="s">
        <v>81</v>
      </c>
      <c r="R1" s="19" t="s">
        <v>82</v>
      </c>
      <c r="S1" s="19"/>
    </row>
    <row r="2" spans="1:21" x14ac:dyDescent="0.25">
      <c r="B2" s="92" t="s">
        <v>410</v>
      </c>
      <c r="C2" s="4"/>
      <c r="D2" s="3" t="s">
        <v>35</v>
      </c>
      <c r="E2" s="2" t="s">
        <v>34</v>
      </c>
      <c r="F2" s="2" t="s">
        <v>33</v>
      </c>
      <c r="G2" s="2" t="s">
        <v>32</v>
      </c>
      <c r="H2" s="2" t="s">
        <v>31</v>
      </c>
      <c r="I2" s="2" t="s">
        <v>30</v>
      </c>
      <c r="J2" s="2" t="s">
        <v>29</v>
      </c>
      <c r="K2" s="2" t="s">
        <v>28</v>
      </c>
      <c r="L2" s="2" t="s">
        <v>27</v>
      </c>
      <c r="M2" s="2" t="s">
        <v>26</v>
      </c>
      <c r="N2" s="2" t="s">
        <v>25</v>
      </c>
      <c r="O2" s="2">
        <v>3</v>
      </c>
      <c r="P2" s="2">
        <v>2</v>
      </c>
      <c r="Q2" s="2">
        <v>1</v>
      </c>
      <c r="R2" s="2">
        <v>0</v>
      </c>
    </row>
    <row r="3" spans="1:21" x14ac:dyDescent="0.25">
      <c r="B3" s="92" t="s">
        <v>409</v>
      </c>
      <c r="D3" s="18">
        <v>1</v>
      </c>
      <c r="E3" s="7">
        <v>2</v>
      </c>
      <c r="F3" s="8">
        <v>1</v>
      </c>
      <c r="G3" s="6">
        <v>2</v>
      </c>
      <c r="H3" s="8">
        <v>3</v>
      </c>
      <c r="I3" s="8">
        <v>3</v>
      </c>
      <c r="J3" s="7">
        <v>2</v>
      </c>
      <c r="K3" s="8">
        <v>2</v>
      </c>
      <c r="L3" s="8">
        <v>2</v>
      </c>
      <c r="M3" s="6">
        <v>2</v>
      </c>
      <c r="N3" s="7">
        <v>2</v>
      </c>
      <c r="O3" s="8">
        <v>1</v>
      </c>
      <c r="P3" s="8">
        <v>1</v>
      </c>
      <c r="Q3" s="8">
        <v>1</v>
      </c>
      <c r="R3" s="6">
        <v>1</v>
      </c>
    </row>
    <row r="4" spans="1:21" ht="18.75" x14ac:dyDescent="0.25">
      <c r="C4" s="9" t="s">
        <v>0</v>
      </c>
      <c r="D4" s="10" t="s">
        <v>85</v>
      </c>
      <c r="E4" s="49" t="s">
        <v>4</v>
      </c>
      <c r="F4" s="50"/>
      <c r="G4" s="51"/>
      <c r="H4" s="11" t="s">
        <v>5</v>
      </c>
      <c r="I4" s="11" t="s">
        <v>6</v>
      </c>
      <c r="J4" s="49" t="s">
        <v>7</v>
      </c>
      <c r="K4" s="50"/>
      <c r="L4" s="50"/>
      <c r="M4" s="51"/>
      <c r="N4" s="49" t="s">
        <v>12</v>
      </c>
      <c r="O4" s="50"/>
      <c r="P4" s="50"/>
      <c r="Q4" s="50"/>
      <c r="R4" s="51"/>
      <c r="S4" s="11"/>
    </row>
    <row r="5" spans="1:21" x14ac:dyDescent="0.25">
      <c r="E5" s="7" t="s">
        <v>1</v>
      </c>
      <c r="F5" s="8" t="s">
        <v>2</v>
      </c>
      <c r="G5" s="6" t="s">
        <v>3</v>
      </c>
      <c r="J5" s="7" t="s">
        <v>8</v>
      </c>
      <c r="K5" s="8" t="s">
        <v>9</v>
      </c>
      <c r="L5" s="8" t="s">
        <v>10</v>
      </c>
      <c r="M5" s="6" t="s">
        <v>11</v>
      </c>
      <c r="N5" s="7" t="s">
        <v>13</v>
      </c>
      <c r="O5" s="8" t="s">
        <v>14</v>
      </c>
      <c r="P5" s="8" t="s">
        <v>15</v>
      </c>
      <c r="Q5" s="8" t="s">
        <v>16</v>
      </c>
      <c r="R5" s="6" t="s">
        <v>17</v>
      </c>
    </row>
    <row r="6" spans="1:21" ht="105.75" thickBot="1" x14ac:dyDescent="0.3">
      <c r="A6" s="1" t="s">
        <v>106</v>
      </c>
      <c r="B6" s="21" t="s">
        <v>105</v>
      </c>
      <c r="C6" s="12" t="s">
        <v>18</v>
      </c>
      <c r="D6" s="13">
        <v>0</v>
      </c>
      <c r="E6" s="14" t="s">
        <v>19</v>
      </c>
      <c r="F6" s="15"/>
      <c r="G6" s="16" t="s">
        <v>54</v>
      </c>
      <c r="H6" s="17" t="s">
        <v>47</v>
      </c>
      <c r="I6" s="17" t="s">
        <v>46</v>
      </c>
      <c r="J6" s="14" t="s">
        <v>20</v>
      </c>
      <c r="K6" s="17" t="s">
        <v>21</v>
      </c>
      <c r="L6" s="17" t="s">
        <v>22</v>
      </c>
      <c r="M6" s="16" t="s">
        <v>23</v>
      </c>
      <c r="N6" s="14" t="s">
        <v>24</v>
      </c>
      <c r="O6" s="17" t="s">
        <v>58</v>
      </c>
      <c r="P6" s="15"/>
      <c r="Q6" s="15"/>
      <c r="R6" s="13"/>
    </row>
    <row r="7" spans="1:21" x14ac:dyDescent="0.25">
      <c r="A7" s="1" t="s">
        <v>120</v>
      </c>
      <c r="B7" s="1">
        <v>0</v>
      </c>
      <c r="C7" s="5" t="s">
        <v>62</v>
      </c>
      <c r="D7" s="6" t="s">
        <v>40</v>
      </c>
      <c r="E7" s="7" t="s">
        <v>38</v>
      </c>
      <c r="F7" s="8" t="s">
        <v>40</v>
      </c>
      <c r="G7" s="6" t="s">
        <v>38</v>
      </c>
      <c r="H7" s="8" t="s">
        <v>37</v>
      </c>
      <c r="I7" s="8" t="s">
        <v>37</v>
      </c>
      <c r="J7" s="7" t="s">
        <v>38</v>
      </c>
      <c r="K7" s="8" t="s">
        <v>38</v>
      </c>
      <c r="L7" s="8" t="s">
        <v>38</v>
      </c>
      <c r="M7" s="6" t="s">
        <v>38</v>
      </c>
      <c r="N7" s="7" t="s">
        <v>38</v>
      </c>
      <c r="O7" s="8" t="s">
        <v>40</v>
      </c>
      <c r="P7" s="8" t="s">
        <v>40</v>
      </c>
      <c r="Q7" s="8" t="s">
        <v>40</v>
      </c>
      <c r="R7" s="6" t="s">
        <v>40</v>
      </c>
      <c r="S7" s="1" t="str">
        <f>_xlfn.CONCAT(D7:R7)</f>
        <v>00000000000000000000000000</v>
      </c>
      <c r="T7" s="1" t="str">
        <f>_xlfn.CONCAT("26'b",D7:R7)</f>
        <v>26'b00000000000000000000000000</v>
      </c>
      <c r="U7" s="1">
        <f>LEN(T7)</f>
        <v>30</v>
      </c>
    </row>
    <row r="9" spans="1:21" x14ac:dyDescent="0.25">
      <c r="A9" s="1" t="s">
        <v>107</v>
      </c>
      <c r="B9" s="1">
        <v>1</v>
      </c>
      <c r="C9" s="5" t="s">
        <v>36</v>
      </c>
      <c r="D9" s="6">
        <v>0</v>
      </c>
      <c r="E9" s="7" t="s">
        <v>39</v>
      </c>
      <c r="F9" s="8" t="s">
        <v>40</v>
      </c>
      <c r="G9" s="6" t="s">
        <v>39</v>
      </c>
      <c r="H9" s="8">
        <v>101</v>
      </c>
      <c r="I9" s="8" t="s">
        <v>37</v>
      </c>
      <c r="J9" s="7" t="s">
        <v>38</v>
      </c>
      <c r="K9" s="8" t="s">
        <v>38</v>
      </c>
      <c r="L9" s="8" t="s">
        <v>38</v>
      </c>
      <c r="M9" s="6" t="s">
        <v>38</v>
      </c>
      <c r="N9" s="7" t="s">
        <v>39</v>
      </c>
      <c r="O9" s="8" t="s">
        <v>40</v>
      </c>
      <c r="P9" s="8" t="s">
        <v>40</v>
      </c>
      <c r="Q9" s="8" t="s">
        <v>41</v>
      </c>
      <c r="R9" s="6" t="s">
        <v>41</v>
      </c>
      <c r="S9" s="1" t="str">
        <f>_xlfn.CONCAT(D9:R9)</f>
        <v>00100110100000000000010011</v>
      </c>
      <c r="T9" s="1" t="str">
        <f>_xlfn.CONCAT("26'b",D9:R9)</f>
        <v>26'b00100110100000000000010011</v>
      </c>
      <c r="U9" s="1">
        <f>LEN(T9)</f>
        <v>30</v>
      </c>
    </row>
    <row r="10" spans="1:21" x14ac:dyDescent="0.25">
      <c r="A10" s="1" t="s">
        <v>107</v>
      </c>
      <c r="B10" s="1">
        <v>2</v>
      </c>
      <c r="C10" s="5" t="s">
        <v>42</v>
      </c>
      <c r="D10" s="6" t="s">
        <v>40</v>
      </c>
      <c r="E10" s="7" t="s">
        <v>38</v>
      </c>
      <c r="F10" s="8" t="s">
        <v>40</v>
      </c>
      <c r="G10" s="6" t="s">
        <v>38</v>
      </c>
      <c r="H10" s="8" t="s">
        <v>43</v>
      </c>
      <c r="I10" s="8" t="s">
        <v>37</v>
      </c>
      <c r="J10" s="7" t="s">
        <v>38</v>
      </c>
      <c r="K10" s="8" t="s">
        <v>38</v>
      </c>
      <c r="L10" s="8" t="s">
        <v>38</v>
      </c>
      <c r="M10" s="6" t="s">
        <v>39</v>
      </c>
      <c r="N10" s="7" t="s">
        <v>38</v>
      </c>
      <c r="O10" s="8" t="s">
        <v>40</v>
      </c>
      <c r="P10" s="8" t="s">
        <v>40</v>
      </c>
      <c r="Q10" s="8" t="s">
        <v>40</v>
      </c>
      <c r="R10" s="6" t="s">
        <v>40</v>
      </c>
      <c r="S10" s="1" t="str">
        <f>_xlfn.CONCAT(D10:R10)</f>
        <v>00000001100000000001000000</v>
      </c>
      <c r="T10" s="1" t="str">
        <f t="shared" ref="T10:T21" si="0">_xlfn.CONCAT("26'b",D10:R10)</f>
        <v>26'b00000001100000000001000000</v>
      </c>
      <c r="U10" s="1">
        <f t="shared" ref="U10:U54" si="1">LEN(T10)</f>
        <v>30</v>
      </c>
    </row>
    <row r="11" spans="1:21" x14ac:dyDescent="0.25">
      <c r="A11" s="1" t="s">
        <v>107</v>
      </c>
      <c r="B11" s="1">
        <v>3</v>
      </c>
      <c r="C11" s="5" t="s">
        <v>44</v>
      </c>
      <c r="D11" s="6" t="s">
        <v>40</v>
      </c>
      <c r="E11" s="7" t="s">
        <v>38</v>
      </c>
      <c r="F11" s="8" t="s">
        <v>40</v>
      </c>
      <c r="G11" s="6" t="s">
        <v>38</v>
      </c>
      <c r="H11" s="8" t="s">
        <v>45</v>
      </c>
      <c r="I11" s="8" t="s">
        <v>48</v>
      </c>
      <c r="J11" s="7" t="s">
        <v>38</v>
      </c>
      <c r="K11" s="8" t="s">
        <v>38</v>
      </c>
      <c r="L11" s="8" t="s">
        <v>38</v>
      </c>
      <c r="M11" s="6" t="s">
        <v>38</v>
      </c>
      <c r="N11" s="7" t="s">
        <v>38</v>
      </c>
      <c r="O11" s="8" t="s">
        <v>40</v>
      </c>
      <c r="P11" s="8" t="s">
        <v>40</v>
      </c>
      <c r="Q11" s="8" t="s">
        <v>41</v>
      </c>
      <c r="R11" s="6" t="s">
        <v>41</v>
      </c>
      <c r="S11" s="1" t="str">
        <f>_xlfn.CONCAT(D11:R11)</f>
        <v>00000001011000000000000011</v>
      </c>
      <c r="T11" s="1" t="str">
        <f t="shared" si="0"/>
        <v>26'b00000001011000000000000011</v>
      </c>
      <c r="U11" s="1">
        <f t="shared" si="1"/>
        <v>30</v>
      </c>
    </row>
    <row r="12" spans="1:21" x14ac:dyDescent="0.25">
      <c r="A12" s="1" t="s">
        <v>107</v>
      </c>
      <c r="B12" s="1">
        <v>4</v>
      </c>
      <c r="C12" s="5" t="s">
        <v>49</v>
      </c>
      <c r="D12" s="6" t="s">
        <v>40</v>
      </c>
      <c r="E12" s="7" t="s">
        <v>39</v>
      </c>
      <c r="F12" s="8" t="s">
        <v>40</v>
      </c>
      <c r="G12" s="6" t="s">
        <v>39</v>
      </c>
      <c r="H12" s="8" t="s">
        <v>43</v>
      </c>
      <c r="I12" s="8" t="s">
        <v>37</v>
      </c>
      <c r="J12" s="7" t="s">
        <v>38</v>
      </c>
      <c r="K12" s="8" t="s">
        <v>38</v>
      </c>
      <c r="L12" s="8" t="s">
        <v>39</v>
      </c>
      <c r="M12" s="6" t="s">
        <v>38</v>
      </c>
      <c r="N12" s="7" t="s">
        <v>38</v>
      </c>
      <c r="O12" s="8" t="s">
        <v>40</v>
      </c>
      <c r="P12" s="8" t="s">
        <v>40</v>
      </c>
      <c r="Q12" s="8" t="s">
        <v>40</v>
      </c>
      <c r="R12" s="6" t="s">
        <v>40</v>
      </c>
      <c r="S12" s="1" t="str">
        <f>_xlfn.CONCAT(D12:R12)</f>
        <v>00100101100000000100000000</v>
      </c>
      <c r="T12" s="1" t="str">
        <f t="shared" si="0"/>
        <v>26'b00100101100000000100000000</v>
      </c>
      <c r="U12" s="1">
        <f t="shared" si="1"/>
        <v>30</v>
      </c>
    </row>
    <row r="13" spans="1:21" x14ac:dyDescent="0.25">
      <c r="U13" s="1">
        <f t="shared" si="1"/>
        <v>0</v>
      </c>
    </row>
    <row r="14" spans="1:21" x14ac:dyDescent="0.25">
      <c r="A14" s="1" t="s">
        <v>108</v>
      </c>
      <c r="B14" s="1">
        <v>5</v>
      </c>
      <c r="C14" s="5" t="s">
        <v>50</v>
      </c>
      <c r="D14" s="6" t="s">
        <v>40</v>
      </c>
      <c r="E14" s="7" t="s">
        <v>51</v>
      </c>
      <c r="F14" s="8" t="s">
        <v>40</v>
      </c>
      <c r="G14" s="6" t="s">
        <v>39</v>
      </c>
      <c r="H14" s="8" t="s">
        <v>37</v>
      </c>
      <c r="I14" s="8" t="s">
        <v>45</v>
      </c>
      <c r="J14" s="7" t="s">
        <v>38</v>
      </c>
      <c r="K14" s="8" t="s">
        <v>38</v>
      </c>
      <c r="L14" s="8" t="s">
        <v>51</v>
      </c>
      <c r="M14" s="6" t="s">
        <v>38</v>
      </c>
      <c r="N14" s="7" t="s">
        <v>38</v>
      </c>
      <c r="O14" s="8" t="s">
        <v>40</v>
      </c>
      <c r="P14" s="8" t="s">
        <v>40</v>
      </c>
      <c r="Q14" s="8" t="s">
        <v>40</v>
      </c>
      <c r="R14" s="6" t="s">
        <v>40</v>
      </c>
      <c r="S14" s="1" t="str">
        <f>_xlfn.CONCAT(D14:R14)</f>
        <v>01000100001000001000000000</v>
      </c>
      <c r="T14" s="1" t="str">
        <f t="shared" si="0"/>
        <v>26'b01000100001000001000000000</v>
      </c>
      <c r="U14" s="1">
        <f t="shared" si="1"/>
        <v>30</v>
      </c>
    </row>
    <row r="15" spans="1:21" x14ac:dyDescent="0.25">
      <c r="U15" s="1">
        <f t="shared" si="1"/>
        <v>0</v>
      </c>
    </row>
    <row r="16" spans="1:21" x14ac:dyDescent="0.25">
      <c r="A16" s="1" t="s">
        <v>110</v>
      </c>
      <c r="B16" s="1">
        <v>6</v>
      </c>
      <c r="C16" s="5" t="s">
        <v>52</v>
      </c>
      <c r="D16" s="6" t="s">
        <v>40</v>
      </c>
      <c r="E16" s="7" t="s">
        <v>39</v>
      </c>
      <c r="F16" s="8" t="s">
        <v>40</v>
      </c>
      <c r="G16" s="6" t="s">
        <v>51</v>
      </c>
      <c r="H16" s="8" t="s">
        <v>53</v>
      </c>
      <c r="I16" s="8" t="s">
        <v>48</v>
      </c>
      <c r="J16" s="7" t="s">
        <v>51</v>
      </c>
      <c r="K16" s="8" t="s">
        <v>38</v>
      </c>
      <c r="L16" s="8" t="s">
        <v>51</v>
      </c>
      <c r="M16" s="6" t="s">
        <v>38</v>
      </c>
      <c r="N16" s="7" t="s">
        <v>39</v>
      </c>
      <c r="O16" s="8" t="s">
        <v>40</v>
      </c>
      <c r="P16" s="8" t="s">
        <v>40</v>
      </c>
      <c r="Q16" s="8" t="s">
        <v>41</v>
      </c>
      <c r="R16" s="6" t="s">
        <v>41</v>
      </c>
      <c r="S16" s="1" t="str">
        <f>_xlfn.CONCAT(D16:R16)</f>
        <v>00101010111010001000010011</v>
      </c>
      <c r="T16" s="1" t="str">
        <f t="shared" si="0"/>
        <v>26'b00101010111010001000010011</v>
      </c>
      <c r="U16" s="1">
        <f t="shared" si="1"/>
        <v>30</v>
      </c>
    </row>
    <row r="17" spans="1:21" x14ac:dyDescent="0.25">
      <c r="A17" s="1" t="s">
        <v>110</v>
      </c>
      <c r="B17" s="1">
        <v>7</v>
      </c>
      <c r="C17" s="5" t="s">
        <v>55</v>
      </c>
      <c r="D17" s="6" t="s">
        <v>41</v>
      </c>
      <c r="E17" s="7" t="s">
        <v>38</v>
      </c>
      <c r="F17" s="8" t="s">
        <v>40</v>
      </c>
      <c r="G17" s="6" t="s">
        <v>38</v>
      </c>
      <c r="H17" s="8" t="s">
        <v>56</v>
      </c>
      <c r="I17" s="8" t="s">
        <v>43</v>
      </c>
      <c r="J17" s="7" t="s">
        <v>38</v>
      </c>
      <c r="K17" s="8" t="s">
        <v>38</v>
      </c>
      <c r="L17" s="8" t="s">
        <v>38</v>
      </c>
      <c r="M17" s="6" t="s">
        <v>51</v>
      </c>
      <c r="N17" s="7" t="s">
        <v>57</v>
      </c>
      <c r="O17" s="8" t="s">
        <v>40</v>
      </c>
      <c r="P17" s="8" t="s">
        <v>41</v>
      </c>
      <c r="Q17" s="8" t="s">
        <v>40</v>
      </c>
      <c r="R17" s="6" t="s">
        <v>41</v>
      </c>
      <c r="S17" s="1" t="str">
        <f>_xlfn.CONCAT(D17:R17)</f>
        <v>10000010001100000010110101</v>
      </c>
      <c r="T17" s="1" t="str">
        <f>_xlfn.CONCAT("26'b",D17:R17)</f>
        <v>26'b10000010001100000010110101</v>
      </c>
      <c r="U17" s="1">
        <f t="shared" si="1"/>
        <v>30</v>
      </c>
    </row>
    <row r="18" spans="1:21" x14ac:dyDescent="0.25">
      <c r="U18" s="1">
        <f t="shared" si="1"/>
        <v>0</v>
      </c>
    </row>
    <row r="19" spans="1:21" x14ac:dyDescent="0.25">
      <c r="A19" s="1" t="s">
        <v>111</v>
      </c>
      <c r="B19" s="1">
        <v>8</v>
      </c>
      <c r="C19" s="5" t="s">
        <v>59</v>
      </c>
      <c r="D19" s="6" t="s">
        <v>40</v>
      </c>
      <c r="E19" s="7" t="s">
        <v>51</v>
      </c>
      <c r="F19" s="8" t="s">
        <v>41</v>
      </c>
      <c r="G19" s="6" t="s">
        <v>38</v>
      </c>
      <c r="H19" s="8" t="s">
        <v>60</v>
      </c>
      <c r="I19" s="8" t="s">
        <v>56</v>
      </c>
      <c r="J19" s="7" t="s">
        <v>38</v>
      </c>
      <c r="K19" s="8" t="s">
        <v>38</v>
      </c>
      <c r="L19" s="8" t="s">
        <v>38</v>
      </c>
      <c r="M19" s="6" t="s">
        <v>38</v>
      </c>
      <c r="N19" s="7" t="s">
        <v>57</v>
      </c>
      <c r="O19" s="8" t="s">
        <v>40</v>
      </c>
      <c r="P19" s="8" t="s">
        <v>41</v>
      </c>
      <c r="Q19" s="8" t="s">
        <v>40</v>
      </c>
      <c r="R19" s="6" t="s">
        <v>41</v>
      </c>
      <c r="S19" s="1" t="str">
        <f>_xlfn.CONCAT(D19:R19)</f>
        <v>01010000110000000000110101</v>
      </c>
      <c r="T19" s="1" t="str">
        <f t="shared" si="0"/>
        <v>26'b01010000110000000000110101</v>
      </c>
      <c r="U19" s="1">
        <f t="shared" si="1"/>
        <v>30</v>
      </c>
    </row>
    <row r="20" spans="1:21" x14ac:dyDescent="0.25">
      <c r="A20" s="1" t="s">
        <v>111</v>
      </c>
      <c r="B20" s="1">
        <v>9</v>
      </c>
      <c r="C20" s="5" t="s">
        <v>61</v>
      </c>
      <c r="D20" s="6" t="s">
        <v>40</v>
      </c>
      <c r="E20" s="7" t="s">
        <v>39</v>
      </c>
      <c r="F20" s="8" t="s">
        <v>40</v>
      </c>
      <c r="G20" s="6" t="s">
        <v>51</v>
      </c>
      <c r="H20" s="8" t="s">
        <v>53</v>
      </c>
      <c r="I20" s="8" t="s">
        <v>37</v>
      </c>
      <c r="J20" s="7" t="s">
        <v>38</v>
      </c>
      <c r="K20" s="8" t="s">
        <v>38</v>
      </c>
      <c r="L20" s="8" t="s">
        <v>38</v>
      </c>
      <c r="M20" s="6" t="s">
        <v>38</v>
      </c>
      <c r="N20" s="7" t="s">
        <v>39</v>
      </c>
      <c r="O20" s="8" t="s">
        <v>40</v>
      </c>
      <c r="P20" s="8" t="s">
        <v>40</v>
      </c>
      <c r="Q20" s="8" t="s">
        <v>41</v>
      </c>
      <c r="R20" s="6" t="s">
        <v>41</v>
      </c>
      <c r="S20" s="1" t="str">
        <f>_xlfn.CONCAT(D20:R20)</f>
        <v>00101010100000000000010011</v>
      </c>
      <c r="T20" s="1" t="str">
        <f t="shared" si="0"/>
        <v>26'b00101010100000000000010011</v>
      </c>
      <c r="U20" s="1">
        <f t="shared" si="1"/>
        <v>30</v>
      </c>
    </row>
    <row r="21" spans="1:21" x14ac:dyDescent="0.25">
      <c r="A21" s="1" t="s">
        <v>111</v>
      </c>
      <c r="B21" s="1">
        <v>10</v>
      </c>
      <c r="C21" s="5" t="s">
        <v>63</v>
      </c>
      <c r="D21" s="6" t="s">
        <v>41</v>
      </c>
      <c r="E21" s="7" t="s">
        <v>38</v>
      </c>
      <c r="F21" s="8" t="s">
        <v>40</v>
      </c>
      <c r="G21" s="6" t="s">
        <v>38</v>
      </c>
      <c r="H21" s="8" t="s">
        <v>37</v>
      </c>
      <c r="I21" s="8" t="s">
        <v>43</v>
      </c>
      <c r="J21" s="7" t="s">
        <v>38</v>
      </c>
      <c r="K21" s="8" t="s">
        <v>38</v>
      </c>
      <c r="L21" s="8" t="s">
        <v>38</v>
      </c>
      <c r="M21" s="6" t="s">
        <v>51</v>
      </c>
      <c r="N21" s="7" t="s">
        <v>38</v>
      </c>
      <c r="O21" s="8" t="s">
        <v>40</v>
      </c>
      <c r="P21" s="8" t="s">
        <v>40</v>
      </c>
      <c r="Q21" s="8" t="s">
        <v>40</v>
      </c>
      <c r="R21" s="6" t="s">
        <v>40</v>
      </c>
      <c r="S21" s="1" t="str">
        <f>_xlfn.CONCAT(D21:R21)</f>
        <v>10000000001100000010000000</v>
      </c>
      <c r="T21" s="1" t="str">
        <f t="shared" si="0"/>
        <v>26'b10000000001100000010000000</v>
      </c>
      <c r="U21" s="1">
        <f t="shared" si="1"/>
        <v>30</v>
      </c>
    </row>
    <row r="22" spans="1:21" x14ac:dyDescent="0.25">
      <c r="U22" s="1">
        <f t="shared" si="1"/>
        <v>0</v>
      </c>
    </row>
    <row r="23" spans="1:21" x14ac:dyDescent="0.25">
      <c r="A23" s="1" t="s">
        <v>112</v>
      </c>
      <c r="B23" s="1">
        <v>11</v>
      </c>
      <c r="C23" s="5" t="s">
        <v>83</v>
      </c>
      <c r="D23" s="6" t="s">
        <v>40</v>
      </c>
      <c r="E23" s="7" t="s">
        <v>39</v>
      </c>
      <c r="F23" s="8" t="s">
        <v>40</v>
      </c>
      <c r="G23" s="6" t="s">
        <v>51</v>
      </c>
      <c r="H23" s="8" t="s">
        <v>45</v>
      </c>
      <c r="I23" s="8" t="s">
        <v>37</v>
      </c>
      <c r="J23" s="7" t="s">
        <v>38</v>
      </c>
      <c r="K23" s="8" t="s">
        <v>38</v>
      </c>
      <c r="L23" s="8" t="s">
        <v>38</v>
      </c>
      <c r="M23" s="6" t="s">
        <v>38</v>
      </c>
      <c r="N23" s="7" t="s">
        <v>39</v>
      </c>
      <c r="O23" s="8" t="s">
        <v>40</v>
      </c>
      <c r="P23" s="8" t="s">
        <v>40</v>
      </c>
      <c r="Q23" s="8" t="s">
        <v>41</v>
      </c>
      <c r="R23" s="6" t="s">
        <v>41</v>
      </c>
      <c r="S23" s="1" t="str">
        <f>_xlfn.CONCAT(D23:R23)</f>
        <v>00101001000000000000010011</v>
      </c>
      <c r="T23" s="1" t="str">
        <f>_xlfn.CONCAT("26'b",D23:R23)</f>
        <v>26'b00101001000000000000010011</v>
      </c>
      <c r="U23" s="1">
        <f t="shared" si="1"/>
        <v>30</v>
      </c>
    </row>
    <row r="24" spans="1:21" x14ac:dyDescent="0.25">
      <c r="A24" s="1" t="s">
        <v>112</v>
      </c>
      <c r="B24" s="1">
        <v>12</v>
      </c>
      <c r="C24" s="5" t="s">
        <v>84</v>
      </c>
      <c r="D24" s="6" t="s">
        <v>41</v>
      </c>
      <c r="E24" s="7" t="s">
        <v>38</v>
      </c>
      <c r="F24" s="8" t="s">
        <v>40</v>
      </c>
      <c r="G24" s="6" t="s">
        <v>38</v>
      </c>
      <c r="H24" s="8" t="s">
        <v>37</v>
      </c>
      <c r="I24" s="8" t="s">
        <v>43</v>
      </c>
      <c r="J24" s="7" t="s">
        <v>38</v>
      </c>
      <c r="K24" s="8" t="s">
        <v>38</v>
      </c>
      <c r="L24" s="8" t="s">
        <v>38</v>
      </c>
      <c r="M24" s="6" t="s">
        <v>51</v>
      </c>
      <c r="N24" s="7" t="s">
        <v>38</v>
      </c>
      <c r="O24" s="8" t="s">
        <v>40</v>
      </c>
      <c r="P24" s="8" t="s">
        <v>40</v>
      </c>
      <c r="Q24" s="8" t="s">
        <v>40</v>
      </c>
      <c r="R24" s="6" t="s">
        <v>40</v>
      </c>
      <c r="S24" s="1" t="str">
        <f>_xlfn.CONCAT(D24:R24)</f>
        <v>10000000001100000010000000</v>
      </c>
      <c r="T24" s="1" t="str">
        <f>_xlfn.CONCAT("26'b",D24:R24)</f>
        <v>26'b10000000001100000010000000</v>
      </c>
      <c r="U24" s="1">
        <f t="shared" si="1"/>
        <v>30</v>
      </c>
    </row>
    <row r="25" spans="1:21" x14ac:dyDescent="0.25">
      <c r="A25" s="1" t="s">
        <v>112</v>
      </c>
      <c r="B25" s="1">
        <v>13</v>
      </c>
      <c r="C25" s="5" t="s">
        <v>86</v>
      </c>
      <c r="D25" s="6" t="s">
        <v>40</v>
      </c>
      <c r="E25" s="7" t="s">
        <v>39</v>
      </c>
      <c r="F25" s="8" t="s">
        <v>40</v>
      </c>
      <c r="G25" s="6" t="s">
        <v>51</v>
      </c>
      <c r="H25" s="8" t="s">
        <v>53</v>
      </c>
      <c r="I25" s="8" t="s">
        <v>37</v>
      </c>
      <c r="J25" s="7" t="s">
        <v>38</v>
      </c>
      <c r="K25" s="8" t="s">
        <v>38</v>
      </c>
      <c r="L25" s="8" t="s">
        <v>38</v>
      </c>
      <c r="M25" s="6" t="s">
        <v>38</v>
      </c>
      <c r="N25" s="7" t="s">
        <v>39</v>
      </c>
      <c r="O25" s="8" t="s">
        <v>40</v>
      </c>
      <c r="P25" s="8" t="s">
        <v>40</v>
      </c>
      <c r="Q25" s="8" t="s">
        <v>41</v>
      </c>
      <c r="R25" s="6" t="s">
        <v>41</v>
      </c>
      <c r="S25" s="1" t="str">
        <f>_xlfn.CONCAT(D25:R25)</f>
        <v>00101010100000000000010011</v>
      </c>
      <c r="T25" s="1" t="str">
        <f>_xlfn.CONCAT("26'b",D25:R25)</f>
        <v>26'b00101010100000000000010011</v>
      </c>
      <c r="U25" s="1">
        <f t="shared" si="1"/>
        <v>30</v>
      </c>
    </row>
    <row r="26" spans="1:21" x14ac:dyDescent="0.25">
      <c r="A26" s="1" t="s">
        <v>112</v>
      </c>
      <c r="B26" s="1">
        <v>14</v>
      </c>
      <c r="C26" s="5" t="s">
        <v>87</v>
      </c>
      <c r="D26" s="6" t="s">
        <v>41</v>
      </c>
      <c r="E26" s="7" t="s">
        <v>38</v>
      </c>
      <c r="F26" s="8" t="s">
        <v>40</v>
      </c>
      <c r="G26" s="6" t="s">
        <v>38</v>
      </c>
      <c r="H26" s="8" t="s">
        <v>37</v>
      </c>
      <c r="I26" s="8" t="s">
        <v>43</v>
      </c>
      <c r="J26" s="7" t="s">
        <v>38</v>
      </c>
      <c r="K26" s="8" t="s">
        <v>38</v>
      </c>
      <c r="L26" s="8" t="s">
        <v>38</v>
      </c>
      <c r="M26" s="6" t="s">
        <v>51</v>
      </c>
      <c r="N26" s="7" t="s">
        <v>38</v>
      </c>
      <c r="O26" s="8" t="s">
        <v>40</v>
      </c>
      <c r="P26" s="8" t="s">
        <v>40</v>
      </c>
      <c r="Q26" s="8" t="s">
        <v>40</v>
      </c>
      <c r="R26" s="6" t="s">
        <v>40</v>
      </c>
      <c r="S26" s="1" t="str">
        <f>_xlfn.CONCAT(D26:R26)</f>
        <v>10000000001100000010000000</v>
      </c>
      <c r="T26" s="1" t="str">
        <f>_xlfn.CONCAT("26'b",D26:R26)</f>
        <v>26'b10000000001100000010000000</v>
      </c>
      <c r="U26" s="1">
        <f t="shared" si="1"/>
        <v>30</v>
      </c>
    </row>
    <row r="27" spans="1:21" x14ac:dyDescent="0.25">
      <c r="U27" s="1">
        <f t="shared" si="1"/>
        <v>0</v>
      </c>
    </row>
    <row r="28" spans="1:21" x14ac:dyDescent="0.25">
      <c r="A28" s="1" t="s">
        <v>113</v>
      </c>
      <c r="B28" s="1">
        <v>15</v>
      </c>
      <c r="C28" s="5" t="s">
        <v>64</v>
      </c>
      <c r="D28" s="6" t="s">
        <v>40</v>
      </c>
      <c r="E28" s="7" t="s">
        <v>39</v>
      </c>
      <c r="F28" s="8" t="s">
        <v>40</v>
      </c>
      <c r="G28" s="6" t="s">
        <v>51</v>
      </c>
      <c r="H28" s="8" t="s">
        <v>53</v>
      </c>
      <c r="I28" s="8" t="s">
        <v>45</v>
      </c>
      <c r="J28" s="7" t="s">
        <v>51</v>
      </c>
      <c r="K28" s="8" t="s">
        <v>38</v>
      </c>
      <c r="L28" s="8" t="s">
        <v>51</v>
      </c>
      <c r="M28" s="6" t="s">
        <v>38</v>
      </c>
      <c r="N28" s="7" t="s">
        <v>39</v>
      </c>
      <c r="O28" s="8" t="s">
        <v>40</v>
      </c>
      <c r="P28" s="8" t="s">
        <v>40</v>
      </c>
      <c r="Q28" s="8" t="s">
        <v>41</v>
      </c>
      <c r="R28" s="6" t="s">
        <v>41</v>
      </c>
      <c r="S28" s="1" t="str">
        <f>_xlfn.CONCAT(D28:R28)</f>
        <v>00101010101010001000010011</v>
      </c>
      <c r="T28" s="1" t="str">
        <f>_xlfn.CONCAT("26'b",D28:R28)</f>
        <v>26'b00101010101010001000010011</v>
      </c>
      <c r="U28" s="1">
        <f t="shared" si="1"/>
        <v>30</v>
      </c>
    </row>
    <row r="29" spans="1:21" x14ac:dyDescent="0.25">
      <c r="A29" s="1" t="s">
        <v>113</v>
      </c>
      <c r="B29" s="1">
        <v>16</v>
      </c>
      <c r="C29" s="5" t="s">
        <v>65</v>
      </c>
      <c r="D29" s="6" t="s">
        <v>41</v>
      </c>
      <c r="E29" s="7" t="s">
        <v>38</v>
      </c>
      <c r="F29" s="8" t="s">
        <v>40</v>
      </c>
      <c r="G29" s="6" t="s">
        <v>38</v>
      </c>
      <c r="H29" s="8" t="s">
        <v>56</v>
      </c>
      <c r="I29" s="8" t="s">
        <v>43</v>
      </c>
      <c r="J29" s="7" t="s">
        <v>38</v>
      </c>
      <c r="K29" s="8" t="s">
        <v>38</v>
      </c>
      <c r="L29" s="8" t="s">
        <v>38</v>
      </c>
      <c r="M29" s="6" t="s">
        <v>51</v>
      </c>
      <c r="N29" s="7" t="s">
        <v>57</v>
      </c>
      <c r="O29" s="8" t="s">
        <v>40</v>
      </c>
      <c r="P29" s="8" t="s">
        <v>41</v>
      </c>
      <c r="Q29" s="8" t="s">
        <v>40</v>
      </c>
      <c r="R29" s="6" t="s">
        <v>41</v>
      </c>
      <c r="S29" s="1" t="str">
        <f>_xlfn.CONCAT(D29:R29)</f>
        <v>10000010001100000010110101</v>
      </c>
      <c r="T29" s="1" t="str">
        <f>_xlfn.CONCAT("26'b",D29:R29)</f>
        <v>26'b10000010001100000010110101</v>
      </c>
      <c r="U29" s="1">
        <f t="shared" si="1"/>
        <v>30</v>
      </c>
    </row>
    <row r="30" spans="1:21" x14ac:dyDescent="0.25">
      <c r="U30" s="1">
        <f t="shared" si="1"/>
        <v>0</v>
      </c>
    </row>
    <row r="31" spans="1:21" x14ac:dyDescent="0.25">
      <c r="A31" s="1" t="s">
        <v>114</v>
      </c>
      <c r="B31" s="1">
        <v>17</v>
      </c>
      <c r="C31" s="5" t="s">
        <v>66</v>
      </c>
      <c r="D31" s="6" t="s">
        <v>40</v>
      </c>
      <c r="E31" s="7" t="s">
        <v>39</v>
      </c>
      <c r="F31" s="8" t="s">
        <v>40</v>
      </c>
      <c r="G31" s="6" t="s">
        <v>51</v>
      </c>
      <c r="H31" s="8" t="s">
        <v>53</v>
      </c>
      <c r="I31" s="8" t="s">
        <v>60</v>
      </c>
      <c r="J31" s="7" t="s">
        <v>38</v>
      </c>
      <c r="K31" s="8" t="s">
        <v>51</v>
      </c>
      <c r="L31" s="8" t="s">
        <v>51</v>
      </c>
      <c r="M31" s="6" t="s">
        <v>38</v>
      </c>
      <c r="N31" s="7" t="s">
        <v>39</v>
      </c>
      <c r="O31" s="8" t="s">
        <v>40</v>
      </c>
      <c r="P31" s="8" t="s">
        <v>40</v>
      </c>
      <c r="Q31" s="8" t="s">
        <v>41</v>
      </c>
      <c r="R31" s="6" t="s">
        <v>41</v>
      </c>
      <c r="S31" s="1" t="str">
        <f>_xlfn.CONCAT(D31:R31)</f>
        <v>00101010100100101000010011</v>
      </c>
      <c r="T31" s="1" t="str">
        <f>_xlfn.CONCAT("26'b",D31:R31)</f>
        <v>26'b00101010100100101000010011</v>
      </c>
      <c r="U31" s="1">
        <f t="shared" si="1"/>
        <v>30</v>
      </c>
    </row>
    <row r="32" spans="1:21" x14ac:dyDescent="0.25">
      <c r="A32" s="1" t="s">
        <v>114</v>
      </c>
      <c r="B32" s="1">
        <v>18</v>
      </c>
      <c r="C32" s="5" t="s">
        <v>67</v>
      </c>
      <c r="D32" s="6" t="s">
        <v>41</v>
      </c>
      <c r="E32" s="7" t="s">
        <v>38</v>
      </c>
      <c r="F32" s="8" t="s">
        <v>40</v>
      </c>
      <c r="G32" s="6" t="s">
        <v>38</v>
      </c>
      <c r="H32" s="8" t="s">
        <v>56</v>
      </c>
      <c r="I32" s="8" t="s">
        <v>43</v>
      </c>
      <c r="J32" s="7" t="s">
        <v>38</v>
      </c>
      <c r="K32" s="8" t="s">
        <v>38</v>
      </c>
      <c r="L32" s="8" t="s">
        <v>38</v>
      </c>
      <c r="M32" s="6" t="s">
        <v>51</v>
      </c>
      <c r="N32" s="7" t="s">
        <v>57</v>
      </c>
      <c r="O32" s="8" t="s">
        <v>40</v>
      </c>
      <c r="P32" s="8" t="s">
        <v>41</v>
      </c>
      <c r="Q32" s="8" t="s">
        <v>40</v>
      </c>
      <c r="R32" s="6" t="s">
        <v>41</v>
      </c>
      <c r="S32" s="1" t="str">
        <f>_xlfn.CONCAT(D32:R32)</f>
        <v>10000010001100000010110101</v>
      </c>
      <c r="T32" s="1" t="str">
        <f>_xlfn.CONCAT("26'b",D32:R32)</f>
        <v>26'b10000010001100000010110101</v>
      </c>
      <c r="U32" s="1">
        <f t="shared" si="1"/>
        <v>30</v>
      </c>
    </row>
    <row r="34" spans="1:21" x14ac:dyDescent="0.25">
      <c r="A34" s="1" t="s">
        <v>115</v>
      </c>
      <c r="B34" s="1">
        <v>19</v>
      </c>
      <c r="C34" s="5" t="s">
        <v>88</v>
      </c>
      <c r="D34" s="6" t="s">
        <v>40</v>
      </c>
      <c r="E34" s="7" t="s">
        <v>39</v>
      </c>
      <c r="F34" s="8" t="s">
        <v>40</v>
      </c>
      <c r="G34" s="6" t="s">
        <v>51</v>
      </c>
      <c r="H34" s="8" t="s">
        <v>53</v>
      </c>
      <c r="I34" s="8" t="s">
        <v>48</v>
      </c>
      <c r="J34" s="7" t="s">
        <v>38</v>
      </c>
      <c r="K34" s="8" t="s">
        <v>38</v>
      </c>
      <c r="L34" s="8" t="s">
        <v>51</v>
      </c>
      <c r="M34" s="6" t="s">
        <v>38</v>
      </c>
      <c r="N34" s="7" t="s">
        <v>39</v>
      </c>
      <c r="O34" s="8" t="s">
        <v>40</v>
      </c>
      <c r="P34" s="8" t="s">
        <v>40</v>
      </c>
      <c r="Q34" s="8" t="s">
        <v>41</v>
      </c>
      <c r="R34" s="6" t="s">
        <v>41</v>
      </c>
      <c r="S34" s="1" t="str">
        <f>_xlfn.CONCAT(D34:R34)</f>
        <v>00101010111000001000010011</v>
      </c>
      <c r="T34" s="1" t="str">
        <f>_xlfn.CONCAT("26'b",D34:R34)</f>
        <v>26'b00101010111000001000010011</v>
      </c>
      <c r="U34" s="1">
        <f t="shared" si="1"/>
        <v>30</v>
      </c>
    </row>
    <row r="35" spans="1:21" x14ac:dyDescent="0.25">
      <c r="A35" s="1" t="s">
        <v>115</v>
      </c>
      <c r="B35" s="1">
        <v>20</v>
      </c>
      <c r="C35" s="5" t="s">
        <v>89</v>
      </c>
      <c r="D35" s="6" t="s">
        <v>41</v>
      </c>
      <c r="E35" s="7" t="s">
        <v>38</v>
      </c>
      <c r="F35" s="8" t="s">
        <v>40</v>
      </c>
      <c r="G35" s="6" t="s">
        <v>38</v>
      </c>
      <c r="H35" s="8" t="s">
        <v>56</v>
      </c>
      <c r="I35" s="8" t="s">
        <v>43</v>
      </c>
      <c r="J35" s="7" t="s">
        <v>38</v>
      </c>
      <c r="K35" s="8" t="s">
        <v>38</v>
      </c>
      <c r="L35" s="8" t="s">
        <v>38</v>
      </c>
      <c r="M35" s="6" t="s">
        <v>51</v>
      </c>
      <c r="N35" s="7" t="s">
        <v>57</v>
      </c>
      <c r="O35" s="8" t="s">
        <v>40</v>
      </c>
      <c r="P35" s="8" t="s">
        <v>41</v>
      </c>
      <c r="Q35" s="8" t="s">
        <v>40</v>
      </c>
      <c r="R35" s="6" t="s">
        <v>41</v>
      </c>
      <c r="S35" s="1" t="str">
        <f>_xlfn.CONCAT(D35:R35)</f>
        <v>10000010001100000010110101</v>
      </c>
      <c r="T35" s="1" t="str">
        <f>_xlfn.CONCAT("26'b",D35:R35)</f>
        <v>26'b10000010001100000010110101</v>
      </c>
      <c r="U35" s="1">
        <f t="shared" si="1"/>
        <v>30</v>
      </c>
    </row>
    <row r="37" spans="1:21" x14ac:dyDescent="0.25">
      <c r="A37" s="1" t="s">
        <v>116</v>
      </c>
      <c r="B37" s="1">
        <v>21</v>
      </c>
      <c r="C37" s="5" t="s">
        <v>90</v>
      </c>
      <c r="D37" s="6" t="s">
        <v>40</v>
      </c>
      <c r="E37" s="7" t="s">
        <v>38</v>
      </c>
      <c r="F37" s="8" t="s">
        <v>40</v>
      </c>
      <c r="G37" s="6" t="s">
        <v>38</v>
      </c>
      <c r="H37" s="8" t="s">
        <v>60</v>
      </c>
      <c r="I37" s="8" t="s">
        <v>48</v>
      </c>
      <c r="J37" s="7" t="s">
        <v>38</v>
      </c>
      <c r="K37" s="8" t="s">
        <v>38</v>
      </c>
      <c r="L37" s="8" t="s">
        <v>38</v>
      </c>
      <c r="M37" s="6" t="s">
        <v>38</v>
      </c>
      <c r="N37" s="7" t="s">
        <v>38</v>
      </c>
      <c r="O37" s="8" t="s">
        <v>41</v>
      </c>
      <c r="P37" s="8" t="s">
        <v>41</v>
      </c>
      <c r="Q37" s="8" t="s">
        <v>41</v>
      </c>
      <c r="R37" s="6" t="s">
        <v>41</v>
      </c>
      <c r="S37" s="1" t="str">
        <f>_xlfn.CONCAT(D37:R37)</f>
        <v>00000000111000000000001111</v>
      </c>
      <c r="T37" s="1" t="str">
        <f>_xlfn.CONCAT("26'b",D37:R37)</f>
        <v>26'b00000000111000000000001111</v>
      </c>
      <c r="U37" s="1">
        <f t="shared" si="1"/>
        <v>30</v>
      </c>
    </row>
    <row r="38" spans="1:21" x14ac:dyDescent="0.25">
      <c r="A38" s="1" t="s">
        <v>116</v>
      </c>
      <c r="B38" s="1">
        <v>22</v>
      </c>
      <c r="C38" s="5" t="s">
        <v>91</v>
      </c>
      <c r="D38" s="6" t="s">
        <v>40</v>
      </c>
      <c r="E38" s="7" t="s">
        <v>51</v>
      </c>
      <c r="F38" s="8" t="s">
        <v>41</v>
      </c>
      <c r="G38" s="6" t="s">
        <v>38</v>
      </c>
      <c r="H38" s="8" t="s">
        <v>43</v>
      </c>
      <c r="I38" s="8" t="s">
        <v>56</v>
      </c>
      <c r="J38" s="7" t="s">
        <v>38</v>
      </c>
      <c r="K38" s="8" t="s">
        <v>38</v>
      </c>
      <c r="L38" s="8" t="s">
        <v>38</v>
      </c>
      <c r="M38" s="6" t="s">
        <v>38</v>
      </c>
      <c r="N38" s="7" t="s">
        <v>38</v>
      </c>
      <c r="O38" s="8" t="s">
        <v>40</v>
      </c>
      <c r="P38" s="8" t="s">
        <v>40</v>
      </c>
      <c r="Q38" s="8" t="s">
        <v>40</v>
      </c>
      <c r="R38" s="6" t="s">
        <v>40</v>
      </c>
      <c r="S38" s="1" t="str">
        <f>_xlfn.CONCAT(D38:R38)</f>
        <v>01010001110000000000000000</v>
      </c>
      <c r="T38" s="1" t="str">
        <f>_xlfn.CONCAT("26'b",D38:R38)</f>
        <v>26'b01010001110000000000000000</v>
      </c>
      <c r="U38" s="1">
        <f t="shared" si="1"/>
        <v>30</v>
      </c>
    </row>
    <row r="39" spans="1:21" x14ac:dyDescent="0.25">
      <c r="A39" s="1" t="s">
        <v>116</v>
      </c>
      <c r="B39" s="1">
        <v>23</v>
      </c>
      <c r="C39" s="5" t="s">
        <v>92</v>
      </c>
      <c r="D39" s="6" t="s">
        <v>40</v>
      </c>
      <c r="E39" s="7" t="s">
        <v>39</v>
      </c>
      <c r="F39" s="8" t="s">
        <v>40</v>
      </c>
      <c r="G39" s="6" t="s">
        <v>51</v>
      </c>
      <c r="H39" s="8" t="s">
        <v>53</v>
      </c>
      <c r="I39" s="8" t="s">
        <v>37</v>
      </c>
      <c r="J39" s="7" t="s">
        <v>38</v>
      </c>
      <c r="K39" s="8" t="s">
        <v>38</v>
      </c>
      <c r="L39" s="8" t="s">
        <v>38</v>
      </c>
      <c r="M39" s="6" t="s">
        <v>38</v>
      </c>
      <c r="N39" s="7" t="s">
        <v>39</v>
      </c>
      <c r="O39" s="8" t="s">
        <v>40</v>
      </c>
      <c r="P39" s="8" t="s">
        <v>40</v>
      </c>
      <c r="Q39" s="8" t="s">
        <v>41</v>
      </c>
      <c r="R39" s="6" t="s">
        <v>41</v>
      </c>
      <c r="S39" s="1" t="str">
        <f>_xlfn.CONCAT(D39:R39)</f>
        <v>00101010100000000000010011</v>
      </c>
      <c r="T39" s="1" t="str">
        <f>_xlfn.CONCAT("26'b",D39:R39)</f>
        <v>26'b00101010100000000000010011</v>
      </c>
      <c r="U39" s="1">
        <f t="shared" si="1"/>
        <v>30</v>
      </c>
    </row>
    <row r="40" spans="1:21" x14ac:dyDescent="0.25">
      <c r="A40" s="1" t="s">
        <v>116</v>
      </c>
      <c r="B40" s="1">
        <v>24</v>
      </c>
      <c r="C40" s="5" t="s">
        <v>93</v>
      </c>
      <c r="D40" s="6" t="s">
        <v>41</v>
      </c>
      <c r="E40" s="7" t="s">
        <v>38</v>
      </c>
      <c r="F40" s="8" t="s">
        <v>40</v>
      </c>
      <c r="G40" s="6" t="s">
        <v>38</v>
      </c>
      <c r="H40" s="8" t="s">
        <v>37</v>
      </c>
      <c r="I40" s="8" t="s">
        <v>43</v>
      </c>
      <c r="J40" s="7" t="s">
        <v>38</v>
      </c>
      <c r="K40" s="8" t="s">
        <v>38</v>
      </c>
      <c r="L40" s="8" t="s">
        <v>38</v>
      </c>
      <c r="M40" s="6" t="s">
        <v>51</v>
      </c>
      <c r="N40" s="7" t="s">
        <v>38</v>
      </c>
      <c r="O40" s="8" t="s">
        <v>40</v>
      </c>
      <c r="P40" s="8" t="s">
        <v>40</v>
      </c>
      <c r="Q40" s="8" t="s">
        <v>40</v>
      </c>
      <c r="R40" s="6" t="s">
        <v>40</v>
      </c>
      <c r="S40" s="1" t="str">
        <f>_xlfn.CONCAT(D40:R40)</f>
        <v>10000000001100000010000000</v>
      </c>
      <c r="T40" s="1" t="str">
        <f>_xlfn.CONCAT("26'b",D40:R40)</f>
        <v>26'b10000000001100000010000000</v>
      </c>
      <c r="U40" s="1">
        <f t="shared" si="1"/>
        <v>30</v>
      </c>
    </row>
    <row r="42" spans="1:21" x14ac:dyDescent="0.25">
      <c r="A42" s="1" t="s">
        <v>117</v>
      </c>
      <c r="B42" s="1">
        <v>25</v>
      </c>
      <c r="C42" s="5" t="s">
        <v>94</v>
      </c>
      <c r="D42" s="6" t="s">
        <v>40</v>
      </c>
      <c r="E42" s="7" t="s">
        <v>38</v>
      </c>
      <c r="F42" s="8" t="s">
        <v>40</v>
      </c>
      <c r="G42" s="6" t="s">
        <v>38</v>
      </c>
      <c r="H42" s="8" t="s">
        <v>60</v>
      </c>
      <c r="I42" s="8" t="s">
        <v>45</v>
      </c>
      <c r="J42" s="7" t="s">
        <v>38</v>
      </c>
      <c r="K42" s="8" t="s">
        <v>38</v>
      </c>
      <c r="L42" s="8" t="s">
        <v>38</v>
      </c>
      <c r="M42" s="6" t="s">
        <v>38</v>
      </c>
      <c r="N42" s="7" t="s">
        <v>38</v>
      </c>
      <c r="O42" s="8" t="s">
        <v>41</v>
      </c>
      <c r="P42" s="8" t="s">
        <v>41</v>
      </c>
      <c r="Q42" s="8" t="s">
        <v>41</v>
      </c>
      <c r="R42" s="6" t="s">
        <v>41</v>
      </c>
      <c r="S42" s="1" t="str">
        <f>_xlfn.CONCAT(D42:R42)</f>
        <v>00000000101000000000001111</v>
      </c>
      <c r="T42" s="1" t="str">
        <f>_xlfn.CONCAT("26'b",D42:R42)</f>
        <v>26'b00000000101000000000001111</v>
      </c>
      <c r="U42" s="1">
        <f t="shared" si="1"/>
        <v>30</v>
      </c>
    </row>
    <row r="43" spans="1:21" x14ac:dyDescent="0.25">
      <c r="A43" s="1" t="s">
        <v>117</v>
      </c>
      <c r="B43" s="1">
        <v>26</v>
      </c>
      <c r="C43" s="5" t="s">
        <v>95</v>
      </c>
      <c r="D43" s="6" t="s">
        <v>40</v>
      </c>
      <c r="E43" s="7" t="s">
        <v>39</v>
      </c>
      <c r="F43" s="8" t="s">
        <v>40</v>
      </c>
      <c r="G43" s="6" t="s">
        <v>51</v>
      </c>
      <c r="H43" s="8" t="s">
        <v>53</v>
      </c>
      <c r="I43" s="8" t="s">
        <v>43</v>
      </c>
      <c r="J43" s="7" t="s">
        <v>38</v>
      </c>
      <c r="K43" s="8" t="s">
        <v>51</v>
      </c>
      <c r="L43" s="8" t="s">
        <v>38</v>
      </c>
      <c r="M43" s="6" t="s">
        <v>38</v>
      </c>
      <c r="N43" s="7" t="s">
        <v>39</v>
      </c>
      <c r="O43" s="8" t="s">
        <v>40</v>
      </c>
      <c r="P43" s="8" t="s">
        <v>40</v>
      </c>
      <c r="Q43" s="8" t="s">
        <v>41</v>
      </c>
      <c r="R43" s="6" t="s">
        <v>41</v>
      </c>
      <c r="S43" s="1" t="str">
        <f>_xlfn.CONCAT(D43:R43)</f>
        <v>00101010101100100000010011</v>
      </c>
      <c r="T43" s="1" t="str">
        <f>_xlfn.CONCAT("26'b",D43:R43)</f>
        <v>26'b00101010101100100000010011</v>
      </c>
      <c r="U43" s="1">
        <f t="shared" si="1"/>
        <v>30</v>
      </c>
    </row>
    <row r="44" spans="1:21" x14ac:dyDescent="0.25">
      <c r="A44" s="1" t="s">
        <v>117</v>
      </c>
      <c r="B44" s="1">
        <v>27</v>
      </c>
      <c r="C44" s="5" t="s">
        <v>96</v>
      </c>
      <c r="D44" s="6" t="s">
        <v>41</v>
      </c>
      <c r="E44" s="7" t="s">
        <v>38</v>
      </c>
      <c r="F44" s="8" t="s">
        <v>40</v>
      </c>
      <c r="G44" s="6" t="s">
        <v>38</v>
      </c>
      <c r="H44" s="8" t="s">
        <v>37</v>
      </c>
      <c r="I44" s="8" t="s">
        <v>43</v>
      </c>
      <c r="J44" s="7" t="s">
        <v>38</v>
      </c>
      <c r="K44" s="8" t="s">
        <v>38</v>
      </c>
      <c r="L44" s="8" t="s">
        <v>38</v>
      </c>
      <c r="M44" s="6" t="s">
        <v>51</v>
      </c>
      <c r="N44" s="7" t="s">
        <v>38</v>
      </c>
      <c r="O44" s="8" t="s">
        <v>40</v>
      </c>
      <c r="P44" s="8" t="s">
        <v>40</v>
      </c>
      <c r="Q44" s="8" t="s">
        <v>40</v>
      </c>
      <c r="R44" s="6" t="s">
        <v>40</v>
      </c>
      <c r="S44" s="1" t="str">
        <f>_xlfn.CONCAT(D44:R44)</f>
        <v>10000000001100000010000000</v>
      </c>
      <c r="T44" s="1" t="str">
        <f>_xlfn.CONCAT("26'b",D44:R44)</f>
        <v>26'b10000000001100000010000000</v>
      </c>
      <c r="U44" s="1">
        <f t="shared" si="1"/>
        <v>30</v>
      </c>
    </row>
    <row r="46" spans="1:21" x14ac:dyDescent="0.25">
      <c r="A46" s="1" t="s">
        <v>118</v>
      </c>
      <c r="B46" s="1">
        <v>28</v>
      </c>
      <c r="C46" s="5" t="s">
        <v>97</v>
      </c>
      <c r="D46" s="6" t="s">
        <v>40</v>
      </c>
      <c r="E46" s="7" t="s">
        <v>39</v>
      </c>
      <c r="F46" s="8" t="s">
        <v>40</v>
      </c>
      <c r="G46" s="6" t="s">
        <v>39</v>
      </c>
      <c r="H46" s="8" t="s">
        <v>45</v>
      </c>
      <c r="I46" s="8" t="s">
        <v>37</v>
      </c>
      <c r="J46" s="7" t="s">
        <v>38</v>
      </c>
      <c r="K46" s="8" t="s">
        <v>38</v>
      </c>
      <c r="L46" s="8" t="s">
        <v>38</v>
      </c>
      <c r="M46" s="6" t="s">
        <v>38</v>
      </c>
      <c r="N46" s="7" t="s">
        <v>39</v>
      </c>
      <c r="O46" s="8" t="s">
        <v>40</v>
      </c>
      <c r="P46" s="8" t="s">
        <v>40</v>
      </c>
      <c r="Q46" s="8" t="s">
        <v>41</v>
      </c>
      <c r="R46" s="6" t="s">
        <v>41</v>
      </c>
      <c r="S46" s="1" t="str">
        <f>_xlfn.CONCAT(D46:R46)</f>
        <v>00100101000000000000010011</v>
      </c>
      <c r="T46" s="1" t="str">
        <f>_xlfn.CONCAT("26'b",D46:R46)</f>
        <v>26'b00100101000000000000010011</v>
      </c>
      <c r="U46" s="1">
        <f t="shared" si="1"/>
        <v>30</v>
      </c>
    </row>
    <row r="47" spans="1:21" x14ac:dyDescent="0.25">
      <c r="A47" s="1" t="s">
        <v>118</v>
      </c>
      <c r="B47" s="1">
        <v>29</v>
      </c>
      <c r="C47" s="5" t="s">
        <v>98</v>
      </c>
      <c r="D47" s="6" t="s">
        <v>40</v>
      </c>
      <c r="E47" s="7" t="s">
        <v>38</v>
      </c>
      <c r="F47" s="8" t="s">
        <v>40</v>
      </c>
      <c r="G47" s="6" t="s">
        <v>38</v>
      </c>
      <c r="H47" s="8" t="s">
        <v>43</v>
      </c>
      <c r="I47" s="8" t="s">
        <v>48</v>
      </c>
      <c r="J47" s="7" t="s">
        <v>51</v>
      </c>
      <c r="K47" s="8" t="s">
        <v>39</v>
      </c>
      <c r="L47" s="8" t="s">
        <v>38</v>
      </c>
      <c r="M47" s="6" t="s">
        <v>38</v>
      </c>
      <c r="N47" s="7" t="s">
        <v>38</v>
      </c>
      <c r="O47" s="8" t="s">
        <v>40</v>
      </c>
      <c r="P47" s="8" t="s">
        <v>40</v>
      </c>
      <c r="Q47" s="8" t="s">
        <v>40</v>
      </c>
      <c r="R47" s="6" t="s">
        <v>40</v>
      </c>
      <c r="S47" s="1" t="str">
        <f>_xlfn.CONCAT(D47:R47)</f>
        <v>00000001111010010000000000</v>
      </c>
      <c r="T47" s="1" t="str">
        <f>_xlfn.CONCAT("26'b",D47:R47)</f>
        <v>26'b00000001111010010000000000</v>
      </c>
      <c r="U47" s="1">
        <f t="shared" si="1"/>
        <v>30</v>
      </c>
    </row>
    <row r="48" spans="1:21" x14ac:dyDescent="0.25">
      <c r="A48" s="1" t="s">
        <v>118</v>
      </c>
      <c r="B48" s="1">
        <v>30</v>
      </c>
      <c r="C48" s="5" t="s">
        <v>99</v>
      </c>
      <c r="D48" s="6" t="s">
        <v>40</v>
      </c>
      <c r="E48" s="7" t="s">
        <v>39</v>
      </c>
      <c r="F48" s="8" t="s">
        <v>40</v>
      </c>
      <c r="G48" s="6" t="s">
        <v>51</v>
      </c>
      <c r="H48" s="8" t="s">
        <v>53</v>
      </c>
      <c r="I48" s="8" t="s">
        <v>37</v>
      </c>
      <c r="J48" s="7" t="s">
        <v>38</v>
      </c>
      <c r="K48" s="8" t="s">
        <v>38</v>
      </c>
      <c r="L48" s="8" t="s">
        <v>38</v>
      </c>
      <c r="M48" s="6" t="s">
        <v>38</v>
      </c>
      <c r="N48" s="7" t="s">
        <v>39</v>
      </c>
      <c r="O48" s="8" t="s">
        <v>40</v>
      </c>
      <c r="P48" s="8" t="s">
        <v>40</v>
      </c>
      <c r="Q48" s="8" t="s">
        <v>41</v>
      </c>
      <c r="R48" s="6" t="s">
        <v>41</v>
      </c>
      <c r="S48" s="1" t="str">
        <f>_xlfn.CONCAT(D48:R48)</f>
        <v>00101010100000000000010011</v>
      </c>
      <c r="T48" s="1" t="str">
        <f>_xlfn.CONCAT("26'b",D48:R48)</f>
        <v>26'b00101010100000000000010011</v>
      </c>
      <c r="U48" s="1">
        <f t="shared" si="1"/>
        <v>30</v>
      </c>
    </row>
    <row r="49" spans="1:21" x14ac:dyDescent="0.25">
      <c r="A49" s="1" t="s">
        <v>118</v>
      </c>
      <c r="B49" s="1">
        <v>31</v>
      </c>
      <c r="C49" s="5" t="s">
        <v>100</v>
      </c>
      <c r="D49" s="6" t="s">
        <v>41</v>
      </c>
      <c r="E49" s="7" t="s">
        <v>38</v>
      </c>
      <c r="F49" s="8" t="s">
        <v>40</v>
      </c>
      <c r="G49" s="6" t="s">
        <v>38</v>
      </c>
      <c r="H49" s="8" t="s">
        <v>37</v>
      </c>
      <c r="I49" s="8" t="s">
        <v>43</v>
      </c>
      <c r="J49" s="7" t="s">
        <v>38</v>
      </c>
      <c r="K49" s="8" t="s">
        <v>38</v>
      </c>
      <c r="L49" s="8" t="s">
        <v>38</v>
      </c>
      <c r="M49" s="6" t="s">
        <v>51</v>
      </c>
      <c r="N49" s="7" t="s">
        <v>38</v>
      </c>
      <c r="O49" s="8" t="s">
        <v>40</v>
      </c>
      <c r="P49" s="8" t="s">
        <v>40</v>
      </c>
      <c r="Q49" s="8" t="s">
        <v>40</v>
      </c>
      <c r="R49" s="6" t="s">
        <v>40</v>
      </c>
      <c r="S49" s="1" t="str">
        <f>_xlfn.CONCAT(D49:R49)</f>
        <v>10000000001100000010000000</v>
      </c>
      <c r="T49" s="1" t="str">
        <f>_xlfn.CONCAT("26'b",D49:R49)</f>
        <v>26'b10000000001100000010000000</v>
      </c>
      <c r="U49" s="1">
        <f t="shared" si="1"/>
        <v>30</v>
      </c>
    </row>
    <row r="51" spans="1:21" x14ac:dyDescent="0.25">
      <c r="A51" s="1" t="s">
        <v>119</v>
      </c>
      <c r="B51" s="1">
        <v>32</v>
      </c>
      <c r="C51" s="5" t="s">
        <v>101</v>
      </c>
      <c r="D51" s="6" t="s">
        <v>40</v>
      </c>
      <c r="E51" s="7" t="s">
        <v>38</v>
      </c>
      <c r="F51" s="8" t="s">
        <v>40</v>
      </c>
      <c r="G51" s="6" t="s">
        <v>38</v>
      </c>
      <c r="H51" s="8" t="s">
        <v>45</v>
      </c>
      <c r="I51" s="8" t="s">
        <v>37</v>
      </c>
      <c r="J51" s="7" t="s">
        <v>38</v>
      </c>
      <c r="K51" s="8" t="s">
        <v>38</v>
      </c>
      <c r="L51" s="8" t="s">
        <v>38</v>
      </c>
      <c r="M51" s="6" t="s">
        <v>38</v>
      </c>
      <c r="N51" s="7" t="s">
        <v>51</v>
      </c>
      <c r="O51" s="8" t="s">
        <v>40</v>
      </c>
      <c r="P51" s="8" t="s">
        <v>40</v>
      </c>
      <c r="Q51" s="8" t="s">
        <v>41</v>
      </c>
      <c r="R51" s="6" t="s">
        <v>41</v>
      </c>
      <c r="S51" s="1" t="str">
        <f>_xlfn.CONCAT(D51:R51)</f>
        <v>00000001000000000000100011</v>
      </c>
      <c r="T51" s="1" t="str">
        <f>_xlfn.CONCAT("26'b",D51:R51)</f>
        <v>26'b00000001000000000000100011</v>
      </c>
      <c r="U51" s="1">
        <f t="shared" si="1"/>
        <v>30</v>
      </c>
    </row>
    <row r="52" spans="1:21" x14ac:dyDescent="0.25">
      <c r="A52" s="1" t="s">
        <v>119</v>
      </c>
      <c r="B52" s="1">
        <v>33</v>
      </c>
      <c r="C52" s="5" t="s">
        <v>102</v>
      </c>
      <c r="D52" s="6" t="s">
        <v>40</v>
      </c>
      <c r="E52" s="7" t="s">
        <v>51</v>
      </c>
      <c r="F52" s="8" t="s">
        <v>41</v>
      </c>
      <c r="G52" s="6" t="s">
        <v>38</v>
      </c>
      <c r="H52" s="8" t="s">
        <v>60</v>
      </c>
      <c r="I52" s="8" t="s">
        <v>43</v>
      </c>
      <c r="J52" s="7" t="s">
        <v>38</v>
      </c>
      <c r="K52" s="8" t="s">
        <v>51</v>
      </c>
      <c r="L52" s="8" t="s">
        <v>38</v>
      </c>
      <c r="M52" s="6" t="s">
        <v>38</v>
      </c>
      <c r="N52" s="7" t="s">
        <v>38</v>
      </c>
      <c r="O52" s="8" t="s">
        <v>40</v>
      </c>
      <c r="P52" s="8" t="s">
        <v>40</v>
      </c>
      <c r="Q52" s="8" t="s">
        <v>40</v>
      </c>
      <c r="R52" s="6" t="s">
        <v>40</v>
      </c>
      <c r="S52" s="1" t="str">
        <f>_xlfn.CONCAT(D52:R52)</f>
        <v>01010000101100100000000000</v>
      </c>
      <c r="T52" s="1" t="str">
        <f>_xlfn.CONCAT("26'b",D52:R52)</f>
        <v>26'b01010000101100100000000000</v>
      </c>
      <c r="U52" s="1">
        <f t="shared" si="1"/>
        <v>30</v>
      </c>
    </row>
    <row r="53" spans="1:21" x14ac:dyDescent="0.25">
      <c r="A53" s="1" t="s">
        <v>119</v>
      </c>
      <c r="B53" s="1">
        <v>34</v>
      </c>
      <c r="C53" s="5" t="s">
        <v>103</v>
      </c>
      <c r="D53" s="6" t="s">
        <v>40</v>
      </c>
      <c r="E53" s="7" t="s">
        <v>39</v>
      </c>
      <c r="F53" s="8" t="s">
        <v>40</v>
      </c>
      <c r="G53" s="6" t="s">
        <v>51</v>
      </c>
      <c r="H53" s="8" t="s">
        <v>53</v>
      </c>
      <c r="I53" s="8" t="s">
        <v>37</v>
      </c>
      <c r="J53" s="7" t="s">
        <v>38</v>
      </c>
      <c r="K53" s="8" t="s">
        <v>38</v>
      </c>
      <c r="L53" s="8" t="s">
        <v>38</v>
      </c>
      <c r="M53" s="6" t="s">
        <v>38</v>
      </c>
      <c r="N53" s="7" t="s">
        <v>39</v>
      </c>
      <c r="O53" s="8" t="s">
        <v>40</v>
      </c>
      <c r="P53" s="8" t="s">
        <v>40</v>
      </c>
      <c r="Q53" s="8" t="s">
        <v>41</v>
      </c>
      <c r="R53" s="6" t="s">
        <v>41</v>
      </c>
      <c r="S53" s="1" t="str">
        <f>_xlfn.CONCAT(D53:R53)</f>
        <v>00101010100000000000010011</v>
      </c>
      <c r="T53" s="1" t="str">
        <f>_xlfn.CONCAT("26'b",D53:R53)</f>
        <v>26'b00101010100000000000010011</v>
      </c>
      <c r="U53" s="1">
        <f t="shared" si="1"/>
        <v>30</v>
      </c>
    </row>
    <row r="54" spans="1:21" x14ac:dyDescent="0.25">
      <c r="A54" s="1" t="s">
        <v>119</v>
      </c>
      <c r="B54" s="1">
        <v>35</v>
      </c>
      <c r="C54" s="5" t="s">
        <v>104</v>
      </c>
      <c r="D54" s="6" t="s">
        <v>41</v>
      </c>
      <c r="E54" s="7" t="s">
        <v>38</v>
      </c>
      <c r="F54" s="8" t="s">
        <v>40</v>
      </c>
      <c r="G54" s="6" t="s">
        <v>38</v>
      </c>
      <c r="H54" s="8" t="s">
        <v>37</v>
      </c>
      <c r="I54" s="8" t="s">
        <v>43</v>
      </c>
      <c r="J54" s="7" t="s">
        <v>38</v>
      </c>
      <c r="K54" s="8" t="s">
        <v>38</v>
      </c>
      <c r="L54" s="8" t="s">
        <v>38</v>
      </c>
      <c r="M54" s="6" t="s">
        <v>51</v>
      </c>
      <c r="N54" s="7" t="s">
        <v>38</v>
      </c>
      <c r="O54" s="8" t="s">
        <v>40</v>
      </c>
      <c r="P54" s="8" t="s">
        <v>40</v>
      </c>
      <c r="Q54" s="8" t="s">
        <v>40</v>
      </c>
      <c r="R54" s="6" t="s">
        <v>40</v>
      </c>
      <c r="S54" s="1" t="str">
        <f>_xlfn.CONCAT(D54:R54)</f>
        <v>10000000001100000010000000</v>
      </c>
      <c r="T54" s="1" t="str">
        <f>_xlfn.CONCAT("26'b",D54:R54)</f>
        <v>26'b10000000001100000010000000</v>
      </c>
      <c r="U54" s="1">
        <f t="shared" si="1"/>
        <v>30</v>
      </c>
    </row>
  </sheetData>
  <mergeCells count="3">
    <mergeCell ref="E4:G4"/>
    <mergeCell ref="J4:M4"/>
    <mergeCell ref="N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762C-4A06-44F0-8908-D2EC827C3CC5}">
  <dimension ref="A1:K39"/>
  <sheetViews>
    <sheetView zoomScaleNormal="100" workbookViewId="0">
      <selection activeCell="A33" sqref="A33"/>
    </sheetView>
  </sheetViews>
  <sheetFormatPr defaultColWidth="24.5703125" defaultRowHeight="15" x14ac:dyDescent="0.25"/>
  <cols>
    <col min="1" max="1" width="14" bestFit="1" customWidth="1"/>
    <col min="2" max="2" width="27" bestFit="1" customWidth="1"/>
    <col min="3" max="3" width="27" customWidth="1"/>
    <col min="4" max="4" width="19.28515625" customWidth="1"/>
    <col min="5" max="5" width="33" style="24" bestFit="1" customWidth="1"/>
    <col min="6" max="6" width="31.42578125" style="22" bestFit="1" customWidth="1"/>
    <col min="7" max="7" width="31.42578125" style="22" customWidth="1"/>
    <col min="8" max="8" width="27.28515625" style="22" bestFit="1" customWidth="1"/>
    <col min="9" max="9" width="45.42578125" customWidth="1"/>
    <col min="11" max="11" width="63.7109375" bestFit="1" customWidth="1"/>
  </cols>
  <sheetData>
    <row r="1" spans="1:11" ht="75" x14ac:dyDescent="0.25">
      <c r="A1" s="27"/>
      <c r="B1" s="34" t="s">
        <v>171</v>
      </c>
      <c r="C1" s="28"/>
      <c r="D1" s="28"/>
      <c r="E1" s="35"/>
      <c r="F1" s="34"/>
      <c r="G1" s="34"/>
      <c r="H1" s="29" t="s">
        <v>126</v>
      </c>
      <c r="I1" s="23" t="s">
        <v>172</v>
      </c>
    </row>
    <row r="2" spans="1:11" ht="18.75" x14ac:dyDescent="0.25">
      <c r="A2" s="30" t="s">
        <v>106</v>
      </c>
      <c r="B2" s="26" t="s">
        <v>105</v>
      </c>
      <c r="C2" s="26" t="s">
        <v>405</v>
      </c>
      <c r="D2" s="26" t="s">
        <v>127</v>
      </c>
      <c r="E2" s="11" t="s">
        <v>121</v>
      </c>
      <c r="F2" s="26" t="s">
        <v>122</v>
      </c>
      <c r="G2" s="26"/>
      <c r="H2" s="31" t="s">
        <v>123</v>
      </c>
      <c r="I2" s="36" t="s">
        <v>170</v>
      </c>
    </row>
    <row r="3" spans="1:11" ht="15.75" thickBot="1" x14ac:dyDescent="0.3">
      <c r="A3" s="32"/>
      <c r="B3" s="15"/>
      <c r="C3" s="15"/>
      <c r="D3" s="15"/>
      <c r="E3" s="15"/>
      <c r="F3" s="15" t="s">
        <v>124</v>
      </c>
      <c r="G3" s="15"/>
      <c r="H3" s="13" t="s">
        <v>125</v>
      </c>
    </row>
    <row r="4" spans="1:11" x14ac:dyDescent="0.25">
      <c r="A4" s="8" t="s">
        <v>120</v>
      </c>
      <c r="B4" s="8">
        <v>0</v>
      </c>
      <c r="C4" s="1" t="s">
        <v>255</v>
      </c>
      <c r="D4" s="8" t="s">
        <v>62</v>
      </c>
      <c r="E4" s="24" t="s">
        <v>148</v>
      </c>
      <c r="F4" s="8" t="s">
        <v>133</v>
      </c>
      <c r="G4" s="1" t="str">
        <f>_xlfn.BASE(F4,2,6)</f>
        <v>001101</v>
      </c>
      <c r="H4" s="33" t="s">
        <v>57</v>
      </c>
      <c r="I4" t="str">
        <f>_xlfn.CONCAT("34'b",E4,H4,G4)</f>
        <v>34'b0000000000000000000000000011001101</v>
      </c>
      <c r="J4">
        <f>LEN(I4)</f>
        <v>38</v>
      </c>
      <c r="K4" t="str">
        <f t="shared" ref="K4:K39" si="0">_xlfn.CONCAT("ControlStoreMEM[",B4,"]=",I4,";")</f>
        <v>ControlStoreMEM[0]=34'b0000000000000000000000000011001101;</v>
      </c>
    </row>
    <row r="5" spans="1:11" x14ac:dyDescent="0.25">
      <c r="A5" s="8" t="s">
        <v>107</v>
      </c>
      <c r="B5" s="8">
        <v>1</v>
      </c>
      <c r="C5" s="1" t="s">
        <v>256</v>
      </c>
      <c r="D5" s="8" t="s">
        <v>36</v>
      </c>
      <c r="E5" s="24" t="s">
        <v>149</v>
      </c>
      <c r="F5" s="33" t="s">
        <v>128</v>
      </c>
      <c r="G5" s="1" t="str">
        <f t="shared" ref="G5:G39" si="1">_xlfn.BASE(F5,2,6)</f>
        <v>000010</v>
      </c>
      <c r="H5" s="33" t="s">
        <v>57</v>
      </c>
      <c r="I5" t="str">
        <f t="shared" ref="I5:I39" si="2">_xlfn.CONCAT("34'b",E5,H5,G5)</f>
        <v>34'b0010011010000000000001001111000010</v>
      </c>
      <c r="J5">
        <f t="shared" ref="J5:J39" si="3">LEN(I5)</f>
        <v>38</v>
      </c>
      <c r="K5" t="str">
        <f t="shared" si="0"/>
        <v>ControlStoreMEM[1]=34'b0010011010000000000001001111000010;</v>
      </c>
    </row>
    <row r="6" spans="1:11" x14ac:dyDescent="0.25">
      <c r="A6" s="8" t="s">
        <v>107</v>
      </c>
      <c r="B6" s="8">
        <v>2</v>
      </c>
      <c r="C6" s="1" t="s">
        <v>257</v>
      </c>
      <c r="D6" s="8" t="s">
        <v>42</v>
      </c>
      <c r="E6" s="24" t="s">
        <v>150</v>
      </c>
      <c r="F6" s="33" t="s">
        <v>129</v>
      </c>
      <c r="G6" s="1" t="str">
        <f t="shared" si="1"/>
        <v>000011</v>
      </c>
      <c r="H6" s="33" t="s">
        <v>57</v>
      </c>
      <c r="I6" t="str">
        <f t="shared" si="2"/>
        <v>34'b0000000110000000000100000011000011</v>
      </c>
      <c r="J6">
        <f t="shared" si="3"/>
        <v>38</v>
      </c>
      <c r="K6" t="str">
        <f t="shared" si="0"/>
        <v>ControlStoreMEM[2]=34'b0000000110000000000100000011000011;</v>
      </c>
    </row>
    <row r="7" spans="1:11" x14ac:dyDescent="0.25">
      <c r="A7" s="8" t="s">
        <v>107</v>
      </c>
      <c r="B7" s="8">
        <v>3</v>
      </c>
      <c r="C7" s="1" t="s">
        <v>258</v>
      </c>
      <c r="D7" s="8" t="s">
        <v>44</v>
      </c>
      <c r="E7" s="24" t="s">
        <v>151</v>
      </c>
      <c r="F7" s="33" t="s">
        <v>130</v>
      </c>
      <c r="G7" s="1" t="str">
        <f t="shared" si="1"/>
        <v>000100</v>
      </c>
      <c r="H7" s="33" t="s">
        <v>57</v>
      </c>
      <c r="I7" t="str">
        <f t="shared" si="2"/>
        <v>34'b0000000101100000000000001111000100</v>
      </c>
      <c r="J7">
        <f t="shared" si="3"/>
        <v>38</v>
      </c>
      <c r="K7" t="str">
        <f t="shared" si="0"/>
        <v>ControlStoreMEM[3]=34'b0000000101100000000000001111000100;</v>
      </c>
    </row>
    <row r="8" spans="1:11" x14ac:dyDescent="0.25">
      <c r="A8" s="8" t="s">
        <v>107</v>
      </c>
      <c r="B8" s="8">
        <v>4</v>
      </c>
      <c r="C8" s="1" t="s">
        <v>259</v>
      </c>
      <c r="D8" s="8" t="s">
        <v>49</v>
      </c>
      <c r="E8" s="24" t="s">
        <v>152</v>
      </c>
      <c r="F8" s="33" t="s">
        <v>40</v>
      </c>
      <c r="G8" s="1" t="str">
        <f t="shared" si="1"/>
        <v>000000</v>
      </c>
      <c r="H8" s="33" t="s">
        <v>39</v>
      </c>
      <c r="I8" t="str">
        <f t="shared" si="2"/>
        <v>34'b0010010110000000010000000001000000</v>
      </c>
      <c r="J8">
        <f t="shared" si="3"/>
        <v>38</v>
      </c>
      <c r="K8" t="str">
        <f t="shared" si="0"/>
        <v>ControlStoreMEM[4]=34'b0010010110000000010000000001000000;</v>
      </c>
    </row>
    <row r="9" spans="1:11" x14ac:dyDescent="0.25">
      <c r="A9" s="8" t="s">
        <v>108</v>
      </c>
      <c r="B9" s="8">
        <v>5</v>
      </c>
      <c r="C9" s="1" t="s">
        <v>260</v>
      </c>
      <c r="D9" s="8" t="s">
        <v>50</v>
      </c>
      <c r="E9" s="24" t="s">
        <v>153</v>
      </c>
      <c r="F9" s="33" t="s">
        <v>40</v>
      </c>
      <c r="G9" s="1" t="str">
        <f t="shared" si="1"/>
        <v>000000</v>
      </c>
      <c r="H9" s="33" t="s">
        <v>39</v>
      </c>
      <c r="I9" t="str">
        <f t="shared" si="2"/>
        <v>34'b0100010000100000100000000001000000</v>
      </c>
      <c r="J9">
        <f t="shared" si="3"/>
        <v>38</v>
      </c>
      <c r="K9" t="str">
        <f t="shared" si="0"/>
        <v>ControlStoreMEM[5]=34'b0100010000100000100000000001000000;</v>
      </c>
    </row>
    <row r="10" spans="1:11" x14ac:dyDescent="0.25">
      <c r="A10" s="8" t="s">
        <v>110</v>
      </c>
      <c r="B10" s="8">
        <v>6</v>
      </c>
      <c r="C10" s="1" t="s">
        <v>261</v>
      </c>
      <c r="D10" s="8" t="s">
        <v>52</v>
      </c>
      <c r="E10" s="24" t="s">
        <v>154</v>
      </c>
      <c r="F10" s="33" t="s">
        <v>131</v>
      </c>
      <c r="G10" s="1" t="str">
        <f t="shared" si="1"/>
        <v>000111</v>
      </c>
      <c r="H10" s="33" t="s">
        <v>57</v>
      </c>
      <c r="I10" t="str">
        <f t="shared" si="2"/>
        <v>34'b0010101011101000100001001111000111</v>
      </c>
      <c r="J10">
        <f t="shared" si="3"/>
        <v>38</v>
      </c>
      <c r="K10" t="str">
        <f t="shared" si="0"/>
        <v>ControlStoreMEM[6]=34'b0010101011101000100001001111000111;</v>
      </c>
    </row>
    <row r="11" spans="1:11" x14ac:dyDescent="0.25">
      <c r="A11" s="8" t="s">
        <v>110</v>
      </c>
      <c r="B11" s="8">
        <v>7</v>
      </c>
      <c r="C11" s="1" t="s">
        <v>262</v>
      </c>
      <c r="D11" s="8" t="s">
        <v>55</v>
      </c>
      <c r="E11" s="24" t="s">
        <v>155</v>
      </c>
      <c r="F11" s="33" t="s">
        <v>40</v>
      </c>
      <c r="G11" s="1" t="str">
        <f t="shared" si="1"/>
        <v>000000</v>
      </c>
      <c r="H11" s="33" t="s">
        <v>38</v>
      </c>
      <c r="I11" t="str">
        <f t="shared" si="2"/>
        <v>34'b1000001000110000001011010100000000</v>
      </c>
      <c r="J11">
        <f t="shared" si="3"/>
        <v>38</v>
      </c>
      <c r="K11" t="str">
        <f t="shared" si="0"/>
        <v>ControlStoreMEM[7]=34'b1000001000110000001011010100000000;</v>
      </c>
    </row>
    <row r="12" spans="1:11" x14ac:dyDescent="0.25">
      <c r="A12" s="8" t="s">
        <v>111</v>
      </c>
      <c r="B12" s="8">
        <v>8</v>
      </c>
      <c r="C12" s="1" t="s">
        <v>263</v>
      </c>
      <c r="D12" s="8" t="s">
        <v>59</v>
      </c>
      <c r="E12" s="24" t="s">
        <v>156</v>
      </c>
      <c r="F12" s="33" t="s">
        <v>132</v>
      </c>
      <c r="G12" s="1" t="str">
        <f t="shared" si="1"/>
        <v>001001</v>
      </c>
      <c r="H12" s="33" t="s">
        <v>57</v>
      </c>
      <c r="I12" t="str">
        <f t="shared" si="2"/>
        <v>34'b0101000011000000000011010111001001</v>
      </c>
      <c r="J12">
        <f t="shared" si="3"/>
        <v>38</v>
      </c>
      <c r="K12" t="str">
        <f t="shared" si="0"/>
        <v>ControlStoreMEM[8]=34'b0101000011000000000011010111001001;</v>
      </c>
    </row>
    <row r="13" spans="1:11" x14ac:dyDescent="0.25">
      <c r="A13" s="8" t="s">
        <v>111</v>
      </c>
      <c r="B13" s="8">
        <v>9</v>
      </c>
      <c r="C13" s="1" t="s">
        <v>264</v>
      </c>
      <c r="D13" s="8" t="s">
        <v>61</v>
      </c>
      <c r="E13" s="24" t="s">
        <v>157</v>
      </c>
      <c r="F13" s="33" t="s">
        <v>51</v>
      </c>
      <c r="G13" s="1" t="str">
        <f t="shared" si="1"/>
        <v>001010</v>
      </c>
      <c r="H13" s="33" t="s">
        <v>57</v>
      </c>
      <c r="I13" t="str">
        <f t="shared" si="2"/>
        <v>34'b0010101010000000000001001111001010</v>
      </c>
      <c r="J13">
        <f t="shared" si="3"/>
        <v>38</v>
      </c>
      <c r="K13" t="str">
        <f t="shared" si="0"/>
        <v>ControlStoreMEM[9]=34'b0010101010000000000001001111001010;</v>
      </c>
    </row>
    <row r="14" spans="1:11" x14ac:dyDescent="0.25">
      <c r="A14" s="8" t="s">
        <v>111</v>
      </c>
      <c r="B14" s="8">
        <v>10</v>
      </c>
      <c r="C14" s="1" t="s">
        <v>265</v>
      </c>
      <c r="D14" s="8" t="s">
        <v>63</v>
      </c>
      <c r="E14" s="24" t="s">
        <v>158</v>
      </c>
      <c r="F14" s="33" t="s">
        <v>40</v>
      </c>
      <c r="G14" s="1" t="str">
        <f t="shared" si="1"/>
        <v>000000</v>
      </c>
      <c r="H14" s="33" t="s">
        <v>38</v>
      </c>
      <c r="I14" t="str">
        <f t="shared" si="2"/>
        <v>34'b1000000000110000001000000000000000</v>
      </c>
      <c r="J14">
        <f t="shared" si="3"/>
        <v>38</v>
      </c>
      <c r="K14" t="str">
        <f t="shared" si="0"/>
        <v>ControlStoreMEM[10]=34'b1000000000110000001000000000000000;</v>
      </c>
    </row>
    <row r="15" spans="1:11" x14ac:dyDescent="0.25">
      <c r="A15" s="8" t="s">
        <v>112</v>
      </c>
      <c r="B15" s="8">
        <v>11</v>
      </c>
      <c r="C15" s="1" t="s">
        <v>266</v>
      </c>
      <c r="D15" s="8" t="s">
        <v>83</v>
      </c>
      <c r="E15" s="24" t="s">
        <v>159</v>
      </c>
      <c r="F15" s="33" t="s">
        <v>133</v>
      </c>
      <c r="G15" s="1" t="str">
        <f t="shared" si="1"/>
        <v>001101</v>
      </c>
      <c r="H15" s="33" t="s">
        <v>51</v>
      </c>
      <c r="I15" t="str">
        <f t="shared" si="2"/>
        <v>34'b0010100100000000000001001110001101</v>
      </c>
      <c r="J15">
        <f t="shared" si="3"/>
        <v>38</v>
      </c>
      <c r="K15" t="str">
        <f t="shared" si="0"/>
        <v>ControlStoreMEM[11]=34'b0010100100000000000001001110001101;</v>
      </c>
    </row>
    <row r="16" spans="1:11" x14ac:dyDescent="0.25">
      <c r="A16" s="8" t="s">
        <v>112</v>
      </c>
      <c r="B16" s="8">
        <v>12</v>
      </c>
      <c r="C16" s="1" t="s">
        <v>265</v>
      </c>
      <c r="D16" s="8" t="s">
        <v>84</v>
      </c>
      <c r="E16" s="24" t="s">
        <v>158</v>
      </c>
      <c r="F16" s="33" t="s">
        <v>40</v>
      </c>
      <c r="G16" s="1" t="str">
        <f t="shared" si="1"/>
        <v>000000</v>
      </c>
      <c r="H16" s="33" t="s">
        <v>38</v>
      </c>
      <c r="I16" t="str">
        <f t="shared" si="2"/>
        <v>34'b1000000000110000001000000000000000</v>
      </c>
      <c r="J16">
        <f t="shared" si="3"/>
        <v>38</v>
      </c>
      <c r="K16" t="str">
        <f t="shared" si="0"/>
        <v>ControlStoreMEM[12]=34'b1000000000110000001000000000000000;</v>
      </c>
    </row>
    <row r="17" spans="1:11" x14ac:dyDescent="0.25">
      <c r="A17" s="8" t="s">
        <v>112</v>
      </c>
      <c r="B17" s="8">
        <v>13</v>
      </c>
      <c r="C17" s="1" t="s">
        <v>264</v>
      </c>
      <c r="D17" s="8" t="s">
        <v>86</v>
      </c>
      <c r="E17" s="24" t="s">
        <v>157</v>
      </c>
      <c r="F17" s="33" t="s">
        <v>134</v>
      </c>
      <c r="G17" s="1" t="str">
        <f t="shared" si="1"/>
        <v>001110</v>
      </c>
      <c r="H17" s="33" t="s">
        <v>57</v>
      </c>
      <c r="I17" t="str">
        <f t="shared" si="2"/>
        <v>34'b0010101010000000000001001111001110</v>
      </c>
      <c r="J17">
        <f t="shared" si="3"/>
        <v>38</v>
      </c>
      <c r="K17" t="str">
        <f t="shared" si="0"/>
        <v>ControlStoreMEM[13]=34'b0010101010000000000001001111001110;</v>
      </c>
    </row>
    <row r="18" spans="1:11" x14ac:dyDescent="0.25">
      <c r="A18" s="8" t="s">
        <v>112</v>
      </c>
      <c r="B18" s="8">
        <v>14</v>
      </c>
      <c r="C18" s="1" t="s">
        <v>265</v>
      </c>
      <c r="D18" s="8" t="s">
        <v>87</v>
      </c>
      <c r="E18" s="24" t="s">
        <v>158</v>
      </c>
      <c r="F18" s="33" t="s">
        <v>40</v>
      </c>
      <c r="G18" s="1" t="str">
        <f t="shared" si="1"/>
        <v>000000</v>
      </c>
      <c r="H18" s="33" t="s">
        <v>38</v>
      </c>
      <c r="I18" t="str">
        <f t="shared" si="2"/>
        <v>34'b1000000000110000001000000000000000</v>
      </c>
      <c r="J18">
        <f t="shared" si="3"/>
        <v>38</v>
      </c>
      <c r="K18" t="str">
        <f t="shared" si="0"/>
        <v>ControlStoreMEM[14]=34'b1000000000110000001000000000000000;</v>
      </c>
    </row>
    <row r="19" spans="1:11" x14ac:dyDescent="0.25">
      <c r="A19" s="8" t="s">
        <v>113</v>
      </c>
      <c r="B19" s="8">
        <v>15</v>
      </c>
      <c r="C19" s="1" t="s">
        <v>267</v>
      </c>
      <c r="D19" s="8" t="s">
        <v>64</v>
      </c>
      <c r="E19" s="24" t="s">
        <v>160</v>
      </c>
      <c r="F19" s="33" t="s">
        <v>135</v>
      </c>
      <c r="G19" s="1" t="str">
        <f t="shared" si="1"/>
        <v>010000</v>
      </c>
      <c r="H19" s="33" t="s">
        <v>57</v>
      </c>
      <c r="I19" t="str">
        <f t="shared" si="2"/>
        <v>34'b0010101010101000100001001111010000</v>
      </c>
      <c r="J19">
        <f t="shared" si="3"/>
        <v>38</v>
      </c>
      <c r="K19" t="str">
        <f t="shared" si="0"/>
        <v>ControlStoreMEM[15]=34'b0010101010101000100001001111010000;</v>
      </c>
    </row>
    <row r="20" spans="1:11" x14ac:dyDescent="0.25">
      <c r="A20" s="8" t="s">
        <v>113</v>
      </c>
      <c r="B20" s="8">
        <v>16</v>
      </c>
      <c r="C20" s="1" t="s">
        <v>262</v>
      </c>
      <c r="D20" s="8" t="s">
        <v>65</v>
      </c>
      <c r="E20" s="24" t="s">
        <v>155</v>
      </c>
      <c r="F20" s="33" t="s">
        <v>40</v>
      </c>
      <c r="G20" s="1" t="str">
        <f t="shared" si="1"/>
        <v>000000</v>
      </c>
      <c r="H20" s="33" t="s">
        <v>38</v>
      </c>
      <c r="I20" t="str">
        <f t="shared" si="2"/>
        <v>34'b1000001000110000001011010100000000</v>
      </c>
      <c r="J20">
        <f t="shared" si="3"/>
        <v>38</v>
      </c>
      <c r="K20" t="str">
        <f t="shared" si="0"/>
        <v>ControlStoreMEM[16]=34'b1000001000110000001011010100000000;</v>
      </c>
    </row>
    <row r="21" spans="1:11" x14ac:dyDescent="0.25">
      <c r="A21" s="8" t="s">
        <v>114</v>
      </c>
      <c r="B21" s="8">
        <v>17</v>
      </c>
      <c r="C21" s="1" t="s">
        <v>268</v>
      </c>
      <c r="D21" s="8" t="s">
        <v>66</v>
      </c>
      <c r="E21" s="24" t="s">
        <v>161</v>
      </c>
      <c r="F21" s="33" t="s">
        <v>136</v>
      </c>
      <c r="G21" s="1" t="str">
        <f t="shared" si="1"/>
        <v>010010</v>
      </c>
      <c r="H21" s="33" t="s">
        <v>57</v>
      </c>
      <c r="I21" t="str">
        <f t="shared" si="2"/>
        <v>34'b0010101010010010100001001111010010</v>
      </c>
      <c r="J21">
        <f t="shared" si="3"/>
        <v>38</v>
      </c>
      <c r="K21" t="str">
        <f t="shared" si="0"/>
        <v>ControlStoreMEM[17]=34'b0010101010010010100001001111010010;</v>
      </c>
    </row>
    <row r="22" spans="1:11" x14ac:dyDescent="0.25">
      <c r="A22" s="8" t="s">
        <v>114</v>
      </c>
      <c r="B22" s="8">
        <v>18</v>
      </c>
      <c r="C22" s="1" t="s">
        <v>262</v>
      </c>
      <c r="D22" s="8" t="s">
        <v>67</v>
      </c>
      <c r="E22" s="24" t="s">
        <v>155</v>
      </c>
      <c r="F22" s="33" t="s">
        <v>40</v>
      </c>
      <c r="G22" s="1" t="str">
        <f t="shared" si="1"/>
        <v>000000</v>
      </c>
      <c r="H22" s="33" t="s">
        <v>38</v>
      </c>
      <c r="I22" t="str">
        <f t="shared" si="2"/>
        <v>34'b1000001000110000001011010100000000</v>
      </c>
      <c r="J22">
        <f t="shared" si="3"/>
        <v>38</v>
      </c>
      <c r="K22" t="str">
        <f t="shared" si="0"/>
        <v>ControlStoreMEM[18]=34'b1000001000110000001011010100000000;</v>
      </c>
    </row>
    <row r="23" spans="1:11" x14ac:dyDescent="0.25">
      <c r="A23" s="8" t="s">
        <v>115</v>
      </c>
      <c r="B23" s="8">
        <v>19</v>
      </c>
      <c r="C23" s="1" t="s">
        <v>269</v>
      </c>
      <c r="D23" s="8" t="s">
        <v>88</v>
      </c>
      <c r="E23" s="24" t="s">
        <v>162</v>
      </c>
      <c r="F23" s="33" t="s">
        <v>137</v>
      </c>
      <c r="G23" s="1" t="str">
        <f t="shared" si="1"/>
        <v>010100</v>
      </c>
      <c r="H23" s="33" t="s">
        <v>57</v>
      </c>
      <c r="I23" t="str">
        <f t="shared" si="2"/>
        <v>34'b0010101011100000100001001111010100</v>
      </c>
      <c r="J23">
        <f t="shared" si="3"/>
        <v>38</v>
      </c>
      <c r="K23" t="str">
        <f t="shared" si="0"/>
        <v>ControlStoreMEM[19]=34'b0010101011100000100001001111010100;</v>
      </c>
    </row>
    <row r="24" spans="1:11" x14ac:dyDescent="0.25">
      <c r="A24" s="8" t="s">
        <v>115</v>
      </c>
      <c r="B24" s="8">
        <v>20</v>
      </c>
      <c r="C24" s="1" t="s">
        <v>262</v>
      </c>
      <c r="D24" s="8" t="s">
        <v>89</v>
      </c>
      <c r="E24" s="24" t="s">
        <v>155</v>
      </c>
      <c r="F24" s="33" t="s">
        <v>40</v>
      </c>
      <c r="G24" s="1" t="str">
        <f t="shared" si="1"/>
        <v>000000</v>
      </c>
      <c r="H24" s="33" t="s">
        <v>38</v>
      </c>
      <c r="I24" t="str">
        <f t="shared" si="2"/>
        <v>34'b1000001000110000001011010100000000</v>
      </c>
      <c r="J24">
        <f t="shared" si="3"/>
        <v>38</v>
      </c>
      <c r="K24" t="str">
        <f t="shared" si="0"/>
        <v>ControlStoreMEM[20]=34'b1000001000110000001011010100000000;</v>
      </c>
    </row>
    <row r="25" spans="1:11" x14ac:dyDescent="0.25">
      <c r="A25" s="8" t="s">
        <v>116</v>
      </c>
      <c r="B25" s="8">
        <v>21</v>
      </c>
      <c r="C25" s="1" t="s">
        <v>270</v>
      </c>
      <c r="D25" s="8" t="s">
        <v>90</v>
      </c>
      <c r="E25" s="24" t="s">
        <v>163</v>
      </c>
      <c r="F25" s="33" t="s">
        <v>33</v>
      </c>
      <c r="G25" s="1" t="str">
        <f t="shared" si="1"/>
        <v>010110</v>
      </c>
      <c r="H25" s="33" t="s">
        <v>57</v>
      </c>
      <c r="I25" t="str">
        <f t="shared" si="2"/>
        <v>34'b0000000011100000000000111111010110</v>
      </c>
      <c r="J25">
        <f t="shared" si="3"/>
        <v>38</v>
      </c>
      <c r="K25" t="str">
        <f t="shared" si="0"/>
        <v>ControlStoreMEM[21]=34'b0000000011100000000000111111010110;</v>
      </c>
    </row>
    <row r="26" spans="1:11" x14ac:dyDescent="0.25">
      <c r="A26" s="8" t="s">
        <v>116</v>
      </c>
      <c r="B26" s="8">
        <v>22</v>
      </c>
      <c r="C26" s="1" t="s">
        <v>271</v>
      </c>
      <c r="D26" s="8" t="s">
        <v>91</v>
      </c>
      <c r="E26" s="24" t="s">
        <v>164</v>
      </c>
      <c r="F26" s="33" t="s">
        <v>138</v>
      </c>
      <c r="G26" s="1" t="str">
        <f t="shared" si="1"/>
        <v>010111</v>
      </c>
      <c r="H26" s="33" t="s">
        <v>57</v>
      </c>
      <c r="I26" t="str">
        <f t="shared" si="2"/>
        <v>34'b0101000111000000000000000011010111</v>
      </c>
      <c r="J26">
        <f t="shared" si="3"/>
        <v>38</v>
      </c>
      <c r="K26" t="str">
        <f t="shared" si="0"/>
        <v>ControlStoreMEM[22]=34'b0101000111000000000000000011010111;</v>
      </c>
    </row>
    <row r="27" spans="1:11" x14ac:dyDescent="0.25">
      <c r="A27" s="8" t="s">
        <v>116</v>
      </c>
      <c r="B27" s="8">
        <v>23</v>
      </c>
      <c r="C27" s="1" t="s">
        <v>264</v>
      </c>
      <c r="D27" s="8" t="s">
        <v>92</v>
      </c>
      <c r="E27" s="24" t="s">
        <v>157</v>
      </c>
      <c r="F27" s="33" t="s">
        <v>139</v>
      </c>
      <c r="G27" s="1" t="str">
        <f t="shared" si="1"/>
        <v>011000</v>
      </c>
      <c r="H27" s="33" t="s">
        <v>57</v>
      </c>
      <c r="I27" t="str">
        <f t="shared" si="2"/>
        <v>34'b0010101010000000000001001111011000</v>
      </c>
      <c r="J27">
        <f t="shared" si="3"/>
        <v>38</v>
      </c>
      <c r="K27" t="str">
        <f t="shared" si="0"/>
        <v>ControlStoreMEM[23]=34'b0010101010000000000001001111011000;</v>
      </c>
    </row>
    <row r="28" spans="1:11" x14ac:dyDescent="0.25">
      <c r="A28" s="8" t="s">
        <v>116</v>
      </c>
      <c r="B28" s="8">
        <v>24</v>
      </c>
      <c r="C28" s="1" t="s">
        <v>265</v>
      </c>
      <c r="D28" s="8" t="s">
        <v>93</v>
      </c>
      <c r="E28" s="24" t="s">
        <v>158</v>
      </c>
      <c r="F28" s="33" t="s">
        <v>40</v>
      </c>
      <c r="G28" s="1" t="str">
        <f t="shared" si="1"/>
        <v>000000</v>
      </c>
      <c r="H28" s="33" t="s">
        <v>38</v>
      </c>
      <c r="I28" t="str">
        <f t="shared" si="2"/>
        <v>34'b1000000000110000001000000000000000</v>
      </c>
      <c r="J28">
        <f t="shared" si="3"/>
        <v>38</v>
      </c>
      <c r="K28" t="str">
        <f t="shared" si="0"/>
        <v>ControlStoreMEM[24]=34'b1000000000110000001000000000000000;</v>
      </c>
    </row>
    <row r="29" spans="1:11" x14ac:dyDescent="0.25">
      <c r="A29" s="8" t="s">
        <v>117</v>
      </c>
      <c r="B29" s="8">
        <v>25</v>
      </c>
      <c r="C29" s="1" t="s">
        <v>272</v>
      </c>
      <c r="D29" s="8" t="s">
        <v>94</v>
      </c>
      <c r="E29" s="24" t="s">
        <v>165</v>
      </c>
      <c r="F29" s="33" t="s">
        <v>140</v>
      </c>
      <c r="G29" s="1" t="str">
        <f t="shared" si="1"/>
        <v>011010</v>
      </c>
      <c r="H29" s="33" t="s">
        <v>57</v>
      </c>
      <c r="I29" t="str">
        <f t="shared" si="2"/>
        <v>34'b0000000010100000000000111111011010</v>
      </c>
      <c r="J29">
        <f t="shared" si="3"/>
        <v>38</v>
      </c>
      <c r="K29" t="str">
        <f t="shared" si="0"/>
        <v>ControlStoreMEM[25]=34'b0000000010100000000000111111011010;</v>
      </c>
    </row>
    <row r="30" spans="1:11" x14ac:dyDescent="0.25">
      <c r="A30" s="8" t="s">
        <v>117</v>
      </c>
      <c r="B30" s="8">
        <v>26</v>
      </c>
      <c r="C30" s="1" t="s">
        <v>273</v>
      </c>
      <c r="D30" s="8" t="s">
        <v>95</v>
      </c>
      <c r="E30" s="24" t="s">
        <v>330</v>
      </c>
      <c r="F30" s="33" t="s">
        <v>141</v>
      </c>
      <c r="G30" s="1" t="str">
        <f t="shared" si="1"/>
        <v>011011</v>
      </c>
      <c r="H30" s="33" t="s">
        <v>57</v>
      </c>
      <c r="I30" t="str">
        <f t="shared" si="2"/>
        <v>34'b0010101010110010000001001111011011</v>
      </c>
      <c r="J30">
        <f t="shared" si="3"/>
        <v>38</v>
      </c>
      <c r="K30" t="str">
        <f t="shared" si="0"/>
        <v>ControlStoreMEM[26]=34'b0010101010110010000001001111011011;</v>
      </c>
    </row>
    <row r="31" spans="1:11" x14ac:dyDescent="0.25">
      <c r="A31" s="8" t="s">
        <v>117</v>
      </c>
      <c r="B31" s="8">
        <v>27</v>
      </c>
      <c r="C31" s="1" t="s">
        <v>265</v>
      </c>
      <c r="D31" s="8" t="s">
        <v>96</v>
      </c>
      <c r="E31" s="24" t="s">
        <v>158</v>
      </c>
      <c r="F31" s="33" t="s">
        <v>40</v>
      </c>
      <c r="G31" s="1" t="str">
        <f t="shared" si="1"/>
        <v>000000</v>
      </c>
      <c r="H31" s="33" t="s">
        <v>38</v>
      </c>
      <c r="I31" t="str">
        <f t="shared" si="2"/>
        <v>34'b1000000000110000001000000000000000</v>
      </c>
      <c r="J31">
        <f t="shared" si="3"/>
        <v>38</v>
      </c>
      <c r="K31" t="str">
        <f t="shared" si="0"/>
        <v>ControlStoreMEM[27]=34'b1000000000110000001000000000000000;</v>
      </c>
    </row>
    <row r="32" spans="1:11" x14ac:dyDescent="0.25">
      <c r="A32" s="8" t="s">
        <v>118</v>
      </c>
      <c r="B32" s="8">
        <v>28</v>
      </c>
      <c r="C32" s="1" t="s">
        <v>274</v>
      </c>
      <c r="D32" s="8" t="s">
        <v>97</v>
      </c>
      <c r="E32" s="24" t="s">
        <v>166</v>
      </c>
      <c r="F32" s="33" t="s">
        <v>142</v>
      </c>
      <c r="G32" s="1" t="str">
        <f t="shared" si="1"/>
        <v>011101</v>
      </c>
      <c r="H32" s="33" t="s">
        <v>57</v>
      </c>
      <c r="I32" t="str">
        <f t="shared" si="2"/>
        <v>34'b0010010100000000000001001111011101</v>
      </c>
      <c r="J32">
        <f t="shared" si="3"/>
        <v>38</v>
      </c>
      <c r="K32" t="str">
        <f t="shared" si="0"/>
        <v>ControlStoreMEM[28]=34'b0010010100000000000001001111011101;</v>
      </c>
    </row>
    <row r="33" spans="1:11" x14ac:dyDescent="0.25">
      <c r="A33" s="8" t="s">
        <v>118</v>
      </c>
      <c r="B33" s="8">
        <v>29</v>
      </c>
      <c r="C33" s="1" t="s">
        <v>275</v>
      </c>
      <c r="D33" s="8" t="s">
        <v>98</v>
      </c>
      <c r="E33" s="24" t="s">
        <v>167</v>
      </c>
      <c r="F33" s="33" t="s">
        <v>143</v>
      </c>
      <c r="G33" s="1" t="str">
        <f t="shared" si="1"/>
        <v>011110</v>
      </c>
      <c r="H33" s="33" t="s">
        <v>57</v>
      </c>
      <c r="I33" t="str">
        <f t="shared" si="2"/>
        <v>34'b0000000111101001000000000011011110</v>
      </c>
      <c r="J33">
        <f t="shared" si="3"/>
        <v>38</v>
      </c>
      <c r="K33" t="str">
        <f t="shared" si="0"/>
        <v>ControlStoreMEM[29]=34'b0000000111101001000000000011011110;</v>
      </c>
    </row>
    <row r="34" spans="1:11" x14ac:dyDescent="0.25">
      <c r="A34" s="8" t="s">
        <v>118</v>
      </c>
      <c r="B34" s="8">
        <v>30</v>
      </c>
      <c r="C34" s="1" t="s">
        <v>264</v>
      </c>
      <c r="D34" s="8" t="s">
        <v>99</v>
      </c>
      <c r="E34" s="24" t="s">
        <v>157</v>
      </c>
      <c r="F34" s="33" t="s">
        <v>144</v>
      </c>
      <c r="G34" s="1" t="str">
        <f t="shared" si="1"/>
        <v>011111</v>
      </c>
      <c r="H34" s="33" t="s">
        <v>57</v>
      </c>
      <c r="I34" t="str">
        <f t="shared" si="2"/>
        <v>34'b0010101010000000000001001111011111</v>
      </c>
      <c r="J34">
        <f t="shared" si="3"/>
        <v>38</v>
      </c>
      <c r="K34" t="str">
        <f t="shared" si="0"/>
        <v>ControlStoreMEM[30]=34'b0010101010000000000001001111011111;</v>
      </c>
    </row>
    <row r="35" spans="1:11" x14ac:dyDescent="0.25">
      <c r="A35" s="8" t="s">
        <v>118</v>
      </c>
      <c r="B35" s="8">
        <v>31</v>
      </c>
      <c r="C35" s="1" t="s">
        <v>265</v>
      </c>
      <c r="D35" s="8" t="s">
        <v>100</v>
      </c>
      <c r="E35" s="24" t="s">
        <v>158</v>
      </c>
      <c r="F35" s="33" t="s">
        <v>40</v>
      </c>
      <c r="G35" s="1" t="str">
        <f t="shared" si="1"/>
        <v>000000</v>
      </c>
      <c r="H35" s="33" t="s">
        <v>38</v>
      </c>
      <c r="I35" t="str">
        <f t="shared" si="2"/>
        <v>34'b1000000000110000001000000000000000</v>
      </c>
      <c r="J35">
        <f t="shared" si="3"/>
        <v>38</v>
      </c>
      <c r="K35" t="str">
        <f t="shared" si="0"/>
        <v>ControlStoreMEM[31]=34'b1000000000110000001000000000000000;</v>
      </c>
    </row>
    <row r="36" spans="1:11" x14ac:dyDescent="0.25">
      <c r="A36" s="8" t="s">
        <v>119</v>
      </c>
      <c r="B36" s="8">
        <v>32</v>
      </c>
      <c r="C36" s="1" t="s">
        <v>276</v>
      </c>
      <c r="D36" s="8" t="s">
        <v>101</v>
      </c>
      <c r="E36" s="24" t="s">
        <v>168</v>
      </c>
      <c r="F36" s="33" t="s">
        <v>145</v>
      </c>
      <c r="G36" s="1" t="str">
        <f t="shared" si="1"/>
        <v>100001</v>
      </c>
      <c r="H36" s="33" t="s">
        <v>57</v>
      </c>
      <c r="I36" t="str">
        <f t="shared" si="2"/>
        <v>34'b0000000100000000000010001111100001</v>
      </c>
      <c r="J36">
        <f t="shared" si="3"/>
        <v>38</v>
      </c>
      <c r="K36" t="str">
        <f t="shared" si="0"/>
        <v>ControlStoreMEM[32]=34'b0000000100000000000010001111100001;</v>
      </c>
    </row>
    <row r="37" spans="1:11" x14ac:dyDescent="0.25">
      <c r="A37" s="8" t="s">
        <v>119</v>
      </c>
      <c r="B37" s="8">
        <v>33</v>
      </c>
      <c r="C37" s="1" t="s">
        <v>277</v>
      </c>
      <c r="D37" s="8" t="s">
        <v>102</v>
      </c>
      <c r="E37" s="24" t="s">
        <v>169</v>
      </c>
      <c r="F37" s="33" t="s">
        <v>146</v>
      </c>
      <c r="G37" s="1" t="str">
        <f t="shared" si="1"/>
        <v>100010</v>
      </c>
      <c r="H37" s="33" t="s">
        <v>57</v>
      </c>
      <c r="I37" t="str">
        <f t="shared" si="2"/>
        <v>34'b0101000010110010000000000011100010</v>
      </c>
      <c r="J37">
        <f t="shared" si="3"/>
        <v>38</v>
      </c>
      <c r="K37" t="str">
        <f t="shared" si="0"/>
        <v>ControlStoreMEM[33]=34'b0101000010110010000000000011100010;</v>
      </c>
    </row>
    <row r="38" spans="1:11" x14ac:dyDescent="0.25">
      <c r="A38" s="8" t="s">
        <v>119</v>
      </c>
      <c r="B38" s="8">
        <v>34</v>
      </c>
      <c r="C38" s="1" t="s">
        <v>264</v>
      </c>
      <c r="D38" s="8" t="s">
        <v>103</v>
      </c>
      <c r="E38" s="24" t="s">
        <v>157</v>
      </c>
      <c r="F38" s="33" t="s">
        <v>147</v>
      </c>
      <c r="G38" s="1" t="str">
        <f t="shared" si="1"/>
        <v>100011</v>
      </c>
      <c r="H38" s="33" t="s">
        <v>57</v>
      </c>
      <c r="I38" t="str">
        <f t="shared" si="2"/>
        <v>34'b0010101010000000000001001111100011</v>
      </c>
      <c r="J38">
        <f t="shared" si="3"/>
        <v>38</v>
      </c>
      <c r="K38" t="str">
        <f t="shared" si="0"/>
        <v>ControlStoreMEM[34]=34'b0010101010000000000001001111100011;</v>
      </c>
    </row>
    <row r="39" spans="1:11" x14ac:dyDescent="0.25">
      <c r="A39" s="8" t="s">
        <v>119</v>
      </c>
      <c r="B39" s="8">
        <v>35</v>
      </c>
      <c r="C39" s="1" t="s">
        <v>265</v>
      </c>
      <c r="D39" s="8" t="s">
        <v>104</v>
      </c>
      <c r="E39" s="24" t="s">
        <v>158</v>
      </c>
      <c r="F39" s="33" t="s">
        <v>40</v>
      </c>
      <c r="G39" s="1" t="str">
        <f t="shared" si="1"/>
        <v>000000</v>
      </c>
      <c r="H39" s="33" t="s">
        <v>38</v>
      </c>
      <c r="I39" t="str">
        <f t="shared" si="2"/>
        <v>34'b1000000000110000001000000000000000</v>
      </c>
      <c r="J39">
        <f t="shared" si="3"/>
        <v>38</v>
      </c>
      <c r="K39" t="str">
        <f t="shared" si="0"/>
        <v>ControlStoreMEM[35]=34'b1000000000110000001000000000000000;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8F7D-6FCD-40B0-8681-1C717183E7EA}">
  <dimension ref="A1:Y35"/>
  <sheetViews>
    <sheetView zoomScale="115" zoomScaleNormal="115" workbookViewId="0">
      <selection activeCell="E17" sqref="E17"/>
    </sheetView>
  </sheetViews>
  <sheetFormatPr defaultRowHeight="15" x14ac:dyDescent="0.25"/>
  <cols>
    <col min="1" max="1" width="15.28515625" style="1" bestFit="1" customWidth="1"/>
    <col min="2" max="2" width="10.85546875" style="1" bestFit="1" customWidth="1"/>
    <col min="3" max="3" width="16.7109375" style="1" customWidth="1"/>
    <col min="4" max="4" width="16.140625" style="1" bestFit="1" customWidth="1"/>
    <col min="5" max="5" width="8.42578125" style="1" bestFit="1" customWidth="1"/>
    <col min="6" max="6" width="5.140625" style="1" bestFit="1" customWidth="1"/>
    <col min="7" max="7" width="17.85546875" customWidth="1"/>
    <col min="8" max="8" width="5.5703125" style="1" bestFit="1" customWidth="1"/>
    <col min="9" max="11" width="9.140625" style="1"/>
    <col min="12" max="12" width="11.7109375" style="1" customWidth="1"/>
    <col min="13" max="13" width="9.140625" style="1"/>
    <col min="14" max="14" width="12.140625" style="1" bestFit="1" customWidth="1"/>
    <col min="15" max="15" width="7.85546875" style="1" bestFit="1" customWidth="1"/>
    <col min="16" max="16" width="9.5703125" style="1" bestFit="1" customWidth="1"/>
    <col min="17" max="17" width="13.140625" style="1" bestFit="1" customWidth="1"/>
    <col min="18" max="18" width="7.85546875" style="1" bestFit="1" customWidth="1"/>
    <col min="19" max="19" width="9.5703125" style="1" bestFit="1" customWidth="1"/>
    <col min="20" max="20" width="13.140625" style="1" bestFit="1" customWidth="1"/>
    <col min="21" max="21" width="10.85546875" style="1" bestFit="1" customWidth="1"/>
    <col min="22" max="23" width="9.140625" style="1"/>
    <col min="24" max="24" width="14" style="1" bestFit="1" customWidth="1"/>
    <col min="25" max="16384" width="9.140625" style="1"/>
  </cols>
  <sheetData>
    <row r="1" spans="1:25" ht="15.75" thickBot="1" x14ac:dyDescent="0.3">
      <c r="A1" s="37"/>
      <c r="B1" s="76" t="s">
        <v>216</v>
      </c>
      <c r="C1" s="52" t="s">
        <v>215</v>
      </c>
      <c r="D1" s="53" t="s">
        <v>236</v>
      </c>
      <c r="E1" s="76" t="s">
        <v>131</v>
      </c>
      <c r="F1" s="76" t="s">
        <v>235</v>
      </c>
      <c r="G1" s="54">
        <v>3</v>
      </c>
      <c r="H1" s="53" t="s">
        <v>234</v>
      </c>
    </row>
    <row r="2" spans="1:25" x14ac:dyDescent="0.25">
      <c r="A2" s="77" t="s">
        <v>407</v>
      </c>
      <c r="B2" s="56" t="s">
        <v>187</v>
      </c>
      <c r="C2" s="57" t="s">
        <v>176</v>
      </c>
      <c r="D2" s="57" t="s">
        <v>176</v>
      </c>
      <c r="E2" s="56" t="s">
        <v>188</v>
      </c>
      <c r="F2" s="56" t="s">
        <v>175</v>
      </c>
      <c r="G2" s="57" t="s">
        <v>188</v>
      </c>
      <c r="H2" s="55" t="s">
        <v>175</v>
      </c>
      <c r="L2" s="67"/>
      <c r="M2" s="68"/>
      <c r="N2" s="68"/>
      <c r="O2" s="69" t="s">
        <v>206</v>
      </c>
      <c r="P2" s="69"/>
      <c r="Q2" s="69"/>
      <c r="R2" s="70" t="s">
        <v>200</v>
      </c>
      <c r="S2" s="70"/>
      <c r="T2" s="70"/>
      <c r="U2" s="71"/>
    </row>
    <row r="3" spans="1:25" ht="30.75" thickBot="1" x14ac:dyDescent="0.3">
      <c r="A3" s="84" t="s">
        <v>406</v>
      </c>
      <c r="B3" s="85" t="s">
        <v>173</v>
      </c>
      <c r="C3" s="86" t="s">
        <v>233</v>
      </c>
      <c r="D3" s="86" t="s">
        <v>174</v>
      </c>
      <c r="E3" s="85" t="s">
        <v>233</v>
      </c>
      <c r="F3" s="85" t="s">
        <v>8</v>
      </c>
      <c r="G3" s="86" t="s">
        <v>233</v>
      </c>
      <c r="H3" s="87" t="s">
        <v>9</v>
      </c>
      <c r="L3" s="72" t="s">
        <v>173</v>
      </c>
      <c r="M3" s="58" t="s">
        <v>408</v>
      </c>
      <c r="N3" s="64" t="s">
        <v>202</v>
      </c>
      <c r="O3" s="65" t="s">
        <v>207</v>
      </c>
      <c r="P3" s="65" t="s">
        <v>208</v>
      </c>
      <c r="Q3" s="65" t="s">
        <v>209</v>
      </c>
      <c r="R3" s="66" t="s">
        <v>207</v>
      </c>
      <c r="S3" s="66" t="s">
        <v>208</v>
      </c>
      <c r="T3" s="66" t="s">
        <v>209</v>
      </c>
      <c r="U3" s="73" t="s">
        <v>201</v>
      </c>
      <c r="X3" s="1" t="s">
        <v>213</v>
      </c>
      <c r="Y3" s="1" t="s">
        <v>214</v>
      </c>
    </row>
    <row r="4" spans="1:25" x14ac:dyDescent="0.25">
      <c r="A4" s="67" t="s">
        <v>62</v>
      </c>
      <c r="B4" s="68">
        <v>0</v>
      </c>
      <c r="C4" s="88">
        <v>0</v>
      </c>
      <c r="D4" s="89" t="s">
        <v>199</v>
      </c>
      <c r="E4" s="68">
        <v>0</v>
      </c>
      <c r="F4" s="68" t="s">
        <v>189</v>
      </c>
      <c r="G4" s="88">
        <v>0</v>
      </c>
      <c r="H4" s="90" t="s">
        <v>189</v>
      </c>
      <c r="L4" s="38">
        <v>0</v>
      </c>
      <c r="M4" s="56" t="s">
        <v>62</v>
      </c>
      <c r="N4" s="56" t="s">
        <v>204</v>
      </c>
      <c r="O4" s="57">
        <v>0</v>
      </c>
      <c r="P4" s="57">
        <v>0</v>
      </c>
      <c r="Q4" s="57">
        <v>0</v>
      </c>
      <c r="R4" s="63">
        <v>0</v>
      </c>
      <c r="S4" s="63">
        <v>0</v>
      </c>
      <c r="T4" s="63">
        <v>0</v>
      </c>
      <c r="U4" s="39">
        <v>0</v>
      </c>
      <c r="X4" s="8" t="s">
        <v>120</v>
      </c>
      <c r="Y4" s="8">
        <v>0</v>
      </c>
    </row>
    <row r="5" spans="1:25" x14ac:dyDescent="0.25">
      <c r="A5" s="78" t="s">
        <v>177</v>
      </c>
      <c r="B5" s="59">
        <v>1</v>
      </c>
      <c r="C5" s="60">
        <v>0</v>
      </c>
      <c r="D5" s="60" t="s">
        <v>197</v>
      </c>
      <c r="E5" s="59">
        <v>0</v>
      </c>
      <c r="F5" s="59" t="s">
        <v>190</v>
      </c>
      <c r="G5" s="60">
        <v>0</v>
      </c>
      <c r="H5" s="79" t="s">
        <v>190</v>
      </c>
      <c r="L5" s="38">
        <v>1</v>
      </c>
      <c r="M5" s="56" t="s">
        <v>177</v>
      </c>
      <c r="N5" s="56" t="s">
        <v>203</v>
      </c>
      <c r="O5" s="74" t="s">
        <v>210</v>
      </c>
      <c r="P5" s="57">
        <v>5</v>
      </c>
      <c r="Q5" s="57">
        <v>1</v>
      </c>
      <c r="R5" s="75" t="s">
        <v>210</v>
      </c>
      <c r="S5" s="63">
        <v>6</v>
      </c>
      <c r="T5" s="63">
        <v>6</v>
      </c>
      <c r="U5" s="39">
        <v>0</v>
      </c>
      <c r="X5" s="8" t="s">
        <v>107</v>
      </c>
      <c r="Y5" s="8">
        <v>1</v>
      </c>
    </row>
    <row r="6" spans="1:25" x14ac:dyDescent="0.25">
      <c r="A6" s="78" t="s">
        <v>109</v>
      </c>
      <c r="B6" s="59">
        <v>2</v>
      </c>
      <c r="C6" s="60">
        <v>0</v>
      </c>
      <c r="D6" s="60" t="s">
        <v>198</v>
      </c>
      <c r="E6" s="59">
        <v>0</v>
      </c>
      <c r="F6" s="59" t="s">
        <v>191</v>
      </c>
      <c r="G6" s="60">
        <v>0</v>
      </c>
      <c r="H6" s="79" t="s">
        <v>191</v>
      </c>
      <c r="L6" s="38">
        <v>2</v>
      </c>
      <c r="M6" s="56" t="s">
        <v>109</v>
      </c>
      <c r="N6" s="56" t="s">
        <v>203</v>
      </c>
      <c r="O6" s="57">
        <v>17</v>
      </c>
      <c r="P6" s="57">
        <v>5</v>
      </c>
      <c r="Q6" s="57">
        <v>1</v>
      </c>
      <c r="R6" s="63">
        <v>17</v>
      </c>
      <c r="S6" s="63">
        <v>8</v>
      </c>
      <c r="T6" s="63">
        <v>8</v>
      </c>
      <c r="U6" s="39">
        <v>0</v>
      </c>
      <c r="X6" s="8" t="s">
        <v>108</v>
      </c>
      <c r="Y6" s="8">
        <v>5</v>
      </c>
    </row>
    <row r="7" spans="1:25" x14ac:dyDescent="0.25">
      <c r="A7" s="78" t="s">
        <v>178</v>
      </c>
      <c r="B7" s="59">
        <v>3</v>
      </c>
      <c r="C7" s="60">
        <v>0</v>
      </c>
      <c r="D7" s="60"/>
      <c r="E7" s="59">
        <v>0</v>
      </c>
      <c r="F7" s="59" t="s">
        <v>192</v>
      </c>
      <c r="G7" s="60">
        <v>0</v>
      </c>
      <c r="H7" s="79" t="s">
        <v>192</v>
      </c>
      <c r="L7" s="38">
        <v>3</v>
      </c>
      <c r="M7" s="56" t="s">
        <v>178</v>
      </c>
      <c r="N7" s="56" t="s">
        <v>205</v>
      </c>
      <c r="O7" s="57">
        <v>5</v>
      </c>
      <c r="P7" s="57">
        <v>5</v>
      </c>
      <c r="Q7" s="57">
        <v>1</v>
      </c>
      <c r="R7" s="63">
        <v>5</v>
      </c>
      <c r="S7" s="63">
        <v>19</v>
      </c>
      <c r="T7" s="63">
        <v>19</v>
      </c>
      <c r="U7" s="39">
        <v>0</v>
      </c>
      <c r="X7" s="8" t="s">
        <v>110</v>
      </c>
      <c r="Y7" s="8">
        <v>6</v>
      </c>
    </row>
    <row r="8" spans="1:25" x14ac:dyDescent="0.25">
      <c r="A8" s="78" t="s">
        <v>179</v>
      </c>
      <c r="B8" s="59">
        <v>4</v>
      </c>
      <c r="C8" s="60">
        <v>0</v>
      </c>
      <c r="D8" s="60"/>
      <c r="E8" s="59">
        <v>0</v>
      </c>
      <c r="F8" s="59" t="s">
        <v>193</v>
      </c>
      <c r="G8" s="60">
        <v>0</v>
      </c>
      <c r="H8" s="79" t="s">
        <v>193</v>
      </c>
      <c r="L8" s="38">
        <v>4</v>
      </c>
      <c r="M8" s="56" t="s">
        <v>179</v>
      </c>
      <c r="N8" s="56" t="s">
        <v>204</v>
      </c>
      <c r="O8" s="57">
        <v>11</v>
      </c>
      <c r="P8" s="57">
        <v>11</v>
      </c>
      <c r="Q8" s="57">
        <v>11</v>
      </c>
      <c r="R8" s="63">
        <v>11</v>
      </c>
      <c r="S8" s="63">
        <v>11</v>
      </c>
      <c r="T8" s="63">
        <v>11</v>
      </c>
      <c r="U8" s="39">
        <v>0</v>
      </c>
      <c r="X8" s="8" t="s">
        <v>111</v>
      </c>
      <c r="Y8" s="8">
        <v>8</v>
      </c>
    </row>
    <row r="9" spans="1:25" x14ac:dyDescent="0.25">
      <c r="A9" s="78" t="s">
        <v>180</v>
      </c>
      <c r="B9" s="59">
        <v>5</v>
      </c>
      <c r="C9" s="60">
        <v>0</v>
      </c>
      <c r="D9" s="60"/>
      <c r="E9" s="59">
        <v>0</v>
      </c>
      <c r="F9" s="59" t="s">
        <v>194</v>
      </c>
      <c r="G9" s="60">
        <v>0</v>
      </c>
      <c r="H9" s="79" t="s">
        <v>194</v>
      </c>
      <c r="L9" s="38">
        <v>5</v>
      </c>
      <c r="M9" s="56" t="s">
        <v>180</v>
      </c>
      <c r="N9" s="56" t="s">
        <v>203</v>
      </c>
      <c r="O9" s="57">
        <v>25</v>
      </c>
      <c r="P9" s="57">
        <v>5</v>
      </c>
      <c r="Q9" s="57">
        <v>1</v>
      </c>
      <c r="R9" s="63">
        <v>25</v>
      </c>
      <c r="S9" s="63">
        <v>21</v>
      </c>
      <c r="T9" s="63">
        <v>21</v>
      </c>
      <c r="U9" s="39" t="s">
        <v>180</v>
      </c>
      <c r="X9" s="8" t="s">
        <v>112</v>
      </c>
      <c r="Y9" s="8">
        <v>11</v>
      </c>
    </row>
    <row r="10" spans="1:25" x14ac:dyDescent="0.25">
      <c r="A10" s="78" t="s">
        <v>181</v>
      </c>
      <c r="B10" s="59">
        <v>6</v>
      </c>
      <c r="C10" s="60">
        <v>0</v>
      </c>
      <c r="D10" s="60"/>
      <c r="E10" s="59">
        <v>0</v>
      </c>
      <c r="F10" s="59" t="s">
        <v>195</v>
      </c>
      <c r="G10" s="60">
        <v>0</v>
      </c>
      <c r="H10" s="79" t="s">
        <v>195</v>
      </c>
      <c r="L10" s="38">
        <v>6</v>
      </c>
      <c r="M10" s="56" t="s">
        <v>181</v>
      </c>
      <c r="N10" s="56" t="s">
        <v>203</v>
      </c>
      <c r="O10" s="57">
        <v>25</v>
      </c>
      <c r="P10" s="57">
        <v>5</v>
      </c>
      <c r="Q10" s="57">
        <v>1</v>
      </c>
      <c r="R10" s="63">
        <v>25</v>
      </c>
      <c r="S10" s="63">
        <v>21</v>
      </c>
      <c r="T10" s="63">
        <v>21</v>
      </c>
      <c r="U10" s="39" t="s">
        <v>181</v>
      </c>
      <c r="X10" s="8" t="s">
        <v>113</v>
      </c>
      <c r="Y10" s="8">
        <v>15</v>
      </c>
    </row>
    <row r="11" spans="1:25" x14ac:dyDescent="0.25">
      <c r="A11" s="78" t="s">
        <v>182</v>
      </c>
      <c r="B11" s="59">
        <v>7</v>
      </c>
      <c r="C11" s="60">
        <v>0</v>
      </c>
      <c r="D11" s="60"/>
      <c r="E11" s="59">
        <v>0</v>
      </c>
      <c r="F11" s="59" t="s">
        <v>196</v>
      </c>
      <c r="G11" s="60">
        <v>0</v>
      </c>
      <c r="H11" s="79" t="s">
        <v>196</v>
      </c>
      <c r="L11" s="38">
        <v>7</v>
      </c>
      <c r="M11" s="56" t="s">
        <v>182</v>
      </c>
      <c r="N11" s="56" t="s">
        <v>203</v>
      </c>
      <c r="O11" s="57">
        <v>25</v>
      </c>
      <c r="P11" s="57">
        <v>5</v>
      </c>
      <c r="Q11" s="57">
        <v>1</v>
      </c>
      <c r="R11" s="63">
        <v>25</v>
      </c>
      <c r="S11" s="63">
        <v>21</v>
      </c>
      <c r="T11" s="63">
        <v>21</v>
      </c>
      <c r="U11" s="39" t="s">
        <v>182</v>
      </c>
      <c r="X11" s="8" t="s">
        <v>114</v>
      </c>
      <c r="Y11" s="8">
        <v>17</v>
      </c>
    </row>
    <row r="12" spans="1:25" x14ac:dyDescent="0.25">
      <c r="A12" s="78" t="s">
        <v>183</v>
      </c>
      <c r="B12" s="59">
        <v>8</v>
      </c>
      <c r="C12" s="60">
        <v>0</v>
      </c>
      <c r="D12" s="60"/>
      <c r="E12" s="59">
        <v>0</v>
      </c>
      <c r="F12" s="59"/>
      <c r="G12" s="60">
        <v>0</v>
      </c>
      <c r="H12" s="79"/>
      <c r="L12" s="38">
        <v>8</v>
      </c>
      <c r="M12" s="56" t="s">
        <v>183</v>
      </c>
      <c r="N12" s="56" t="s">
        <v>203</v>
      </c>
      <c r="O12" s="57">
        <v>25</v>
      </c>
      <c r="P12" s="57">
        <v>5</v>
      </c>
      <c r="Q12" s="57">
        <v>1</v>
      </c>
      <c r="R12" s="63">
        <v>25</v>
      </c>
      <c r="S12" s="63">
        <v>21</v>
      </c>
      <c r="T12" s="63">
        <v>21</v>
      </c>
      <c r="U12" s="39" t="s">
        <v>183</v>
      </c>
      <c r="X12" s="8" t="s">
        <v>115</v>
      </c>
      <c r="Y12" s="8">
        <v>19</v>
      </c>
    </row>
    <row r="13" spans="1:25" x14ac:dyDescent="0.25">
      <c r="A13" s="78" t="s">
        <v>184</v>
      </c>
      <c r="B13" s="59">
        <v>9</v>
      </c>
      <c r="C13" s="60">
        <v>0</v>
      </c>
      <c r="D13" s="60"/>
      <c r="E13" s="59">
        <v>0</v>
      </c>
      <c r="F13" s="59"/>
      <c r="G13" s="60">
        <v>0</v>
      </c>
      <c r="H13" s="79"/>
      <c r="L13" s="38">
        <v>9</v>
      </c>
      <c r="M13" s="56" t="s">
        <v>184</v>
      </c>
      <c r="N13" s="56" t="s">
        <v>203</v>
      </c>
      <c r="O13" s="57">
        <v>25</v>
      </c>
      <c r="P13" s="57">
        <v>5</v>
      </c>
      <c r="Q13" s="57">
        <v>1</v>
      </c>
      <c r="R13" s="63">
        <v>25</v>
      </c>
      <c r="S13" s="63">
        <v>21</v>
      </c>
      <c r="T13" s="63">
        <v>21</v>
      </c>
      <c r="U13" s="39" t="s">
        <v>184</v>
      </c>
      <c r="X13" s="8" t="s">
        <v>116</v>
      </c>
      <c r="Y13" s="8">
        <v>21</v>
      </c>
    </row>
    <row r="14" spans="1:25" x14ac:dyDescent="0.25">
      <c r="A14" s="78" t="s">
        <v>185</v>
      </c>
      <c r="B14" s="59">
        <v>10</v>
      </c>
      <c r="C14" s="60">
        <v>0</v>
      </c>
      <c r="D14" s="60"/>
      <c r="E14" s="59">
        <v>0</v>
      </c>
      <c r="F14" s="59"/>
      <c r="G14" s="60">
        <v>0</v>
      </c>
      <c r="H14" s="79"/>
      <c r="L14" s="38">
        <v>10</v>
      </c>
      <c r="M14" s="56" t="s">
        <v>185</v>
      </c>
      <c r="N14" s="56" t="s">
        <v>204</v>
      </c>
      <c r="O14" s="74" t="s">
        <v>212</v>
      </c>
      <c r="P14" s="74" t="s">
        <v>212</v>
      </c>
      <c r="Q14" s="74" t="s">
        <v>212</v>
      </c>
      <c r="R14" s="75" t="s">
        <v>212</v>
      </c>
      <c r="S14" s="75" t="s">
        <v>212</v>
      </c>
      <c r="T14" s="75" t="s">
        <v>212</v>
      </c>
      <c r="U14" s="39">
        <v>0</v>
      </c>
      <c r="X14" s="8" t="s">
        <v>117</v>
      </c>
      <c r="Y14" s="8">
        <v>25</v>
      </c>
    </row>
    <row r="15" spans="1:25" ht="15.75" thickBot="1" x14ac:dyDescent="0.3">
      <c r="A15" s="80" t="s">
        <v>186</v>
      </c>
      <c r="B15" s="81">
        <v>11</v>
      </c>
      <c r="C15" s="82">
        <v>0</v>
      </c>
      <c r="D15" s="82"/>
      <c r="E15" s="81">
        <v>0</v>
      </c>
      <c r="F15" s="81"/>
      <c r="G15" s="82">
        <v>0</v>
      </c>
      <c r="H15" s="83"/>
      <c r="L15" s="40">
        <v>11</v>
      </c>
      <c r="M15" s="41" t="s">
        <v>186</v>
      </c>
      <c r="N15" s="41" t="s">
        <v>204</v>
      </c>
      <c r="O15" s="61" t="s">
        <v>211</v>
      </c>
      <c r="P15" s="61" t="s">
        <v>211</v>
      </c>
      <c r="Q15" s="61" t="s">
        <v>211</v>
      </c>
      <c r="R15" s="62" t="s">
        <v>211</v>
      </c>
      <c r="S15" s="62" t="s">
        <v>211</v>
      </c>
      <c r="T15" s="62" t="s">
        <v>211</v>
      </c>
      <c r="U15" s="42">
        <v>0</v>
      </c>
      <c r="X15" s="8" t="s">
        <v>118</v>
      </c>
      <c r="Y15" s="8">
        <v>28</v>
      </c>
    </row>
    <row r="16" spans="1:25" x14ac:dyDescent="0.25">
      <c r="X16" s="8" t="s">
        <v>119</v>
      </c>
      <c r="Y16" s="8">
        <v>32</v>
      </c>
    </row>
    <row r="18" spans="1:8" x14ac:dyDescent="0.25">
      <c r="G18" s="1"/>
    </row>
    <row r="19" spans="1:8" x14ac:dyDescent="0.25">
      <c r="G19" s="1"/>
    </row>
    <row r="20" spans="1:8" x14ac:dyDescent="0.25">
      <c r="A20" s="25" t="s">
        <v>217</v>
      </c>
      <c r="B20" s="1" t="s">
        <v>240</v>
      </c>
      <c r="C20" s="1" t="s">
        <v>238</v>
      </c>
      <c r="D20" s="1" t="s">
        <v>237</v>
      </c>
      <c r="E20" s="1" t="s">
        <v>239</v>
      </c>
      <c r="G20" s="1" t="s">
        <v>254</v>
      </c>
      <c r="H20" s="1" t="s">
        <v>278</v>
      </c>
    </row>
    <row r="21" spans="1:8" x14ac:dyDescent="0.25">
      <c r="A21" s="1" t="s">
        <v>62</v>
      </c>
      <c r="B21" s="1">
        <v>0</v>
      </c>
      <c r="C21" s="1">
        <v>0</v>
      </c>
      <c r="D21" s="1" t="s">
        <v>8</v>
      </c>
      <c r="E21" s="1" t="s">
        <v>9</v>
      </c>
      <c r="G21" s="1" t="s">
        <v>282</v>
      </c>
    </row>
    <row r="22" spans="1:8" x14ac:dyDescent="0.25">
      <c r="A22" s="1" t="s">
        <v>218</v>
      </c>
      <c r="B22" s="1">
        <v>1</v>
      </c>
      <c r="C22" s="1">
        <v>0</v>
      </c>
      <c r="D22" s="1" t="s">
        <v>8</v>
      </c>
      <c r="E22" s="1" t="s">
        <v>9</v>
      </c>
      <c r="G22" s="1" t="s">
        <v>241</v>
      </c>
    </row>
    <row r="23" spans="1:8" x14ac:dyDescent="0.25">
      <c r="A23" s="1" t="s">
        <v>219</v>
      </c>
      <c r="B23" s="1">
        <v>1</v>
      </c>
      <c r="C23" s="1">
        <v>1</v>
      </c>
      <c r="D23" s="1" t="s">
        <v>8</v>
      </c>
      <c r="E23" s="1" t="s">
        <v>9</v>
      </c>
      <c r="G23" s="1" t="s">
        <v>242</v>
      </c>
    </row>
    <row r="24" spans="1:8" x14ac:dyDescent="0.25">
      <c r="A24" s="1" t="s">
        <v>220</v>
      </c>
      <c r="B24" s="1">
        <v>1</v>
      </c>
      <c r="C24" s="1">
        <v>2</v>
      </c>
      <c r="D24" s="1" t="s">
        <v>8</v>
      </c>
      <c r="E24" s="1" t="s">
        <v>9</v>
      </c>
      <c r="G24" s="1" t="s">
        <v>243</v>
      </c>
    </row>
    <row r="25" spans="1:8" x14ac:dyDescent="0.25">
      <c r="A25" s="1" t="s">
        <v>230</v>
      </c>
      <c r="B25" s="1">
        <v>4</v>
      </c>
      <c r="C25" s="1">
        <v>0</v>
      </c>
      <c r="D25" s="1" t="s">
        <v>8</v>
      </c>
      <c r="E25" s="1" t="s">
        <v>9</v>
      </c>
      <c r="G25" s="1" t="s">
        <v>283</v>
      </c>
    </row>
    <row r="26" spans="1:8" x14ac:dyDescent="0.25">
      <c r="A26" s="1" t="s">
        <v>221</v>
      </c>
      <c r="B26" s="1">
        <v>2</v>
      </c>
      <c r="C26" s="1">
        <v>0</v>
      </c>
      <c r="D26" s="1" t="s">
        <v>8</v>
      </c>
      <c r="E26" s="1" t="s">
        <v>9</v>
      </c>
      <c r="G26" s="1" t="s">
        <v>244</v>
      </c>
    </row>
    <row r="27" spans="1:8" x14ac:dyDescent="0.25">
      <c r="A27" s="1" t="s">
        <v>222</v>
      </c>
      <c r="B27" s="1">
        <v>2</v>
      </c>
      <c r="C27" s="1">
        <v>1</v>
      </c>
      <c r="D27" s="1" t="s">
        <v>8</v>
      </c>
      <c r="E27" s="1" t="s">
        <v>9</v>
      </c>
      <c r="G27" s="1" t="s">
        <v>245</v>
      </c>
    </row>
    <row r="28" spans="1:8" x14ac:dyDescent="0.25">
      <c r="A28" s="1" t="s">
        <v>223</v>
      </c>
      <c r="B28" s="1">
        <v>2</v>
      </c>
      <c r="C28" s="1">
        <v>2</v>
      </c>
      <c r="D28" s="1" t="s">
        <v>8</v>
      </c>
      <c r="E28" s="1" t="s">
        <v>9</v>
      </c>
      <c r="G28" s="1" t="s">
        <v>246</v>
      </c>
    </row>
    <row r="29" spans="1:8" x14ac:dyDescent="0.25">
      <c r="A29" s="1" t="s">
        <v>224</v>
      </c>
      <c r="B29" s="1">
        <v>3</v>
      </c>
      <c r="C29" s="1">
        <v>1</v>
      </c>
      <c r="D29" s="1" t="s">
        <v>8</v>
      </c>
      <c r="E29" s="1" t="s">
        <v>9</v>
      </c>
      <c r="G29" s="1" t="s">
        <v>247</v>
      </c>
    </row>
    <row r="30" spans="1:8" x14ac:dyDescent="0.25">
      <c r="A30" s="1" t="s">
        <v>225</v>
      </c>
      <c r="B30" s="1">
        <v>3</v>
      </c>
      <c r="C30" s="1">
        <v>2</v>
      </c>
      <c r="D30" s="1" t="s">
        <v>8</v>
      </c>
      <c r="E30" s="1" t="s">
        <v>9</v>
      </c>
      <c r="G30" s="1" t="s">
        <v>248</v>
      </c>
    </row>
    <row r="31" spans="1:8" x14ac:dyDescent="0.25">
      <c r="A31" s="1" t="s">
        <v>226</v>
      </c>
      <c r="B31" s="8" t="s">
        <v>231</v>
      </c>
      <c r="C31" s="1">
        <v>0</v>
      </c>
      <c r="D31" s="1" t="s">
        <v>8</v>
      </c>
      <c r="E31" s="1" t="s">
        <v>9</v>
      </c>
      <c r="G31" s="1" t="s">
        <v>249</v>
      </c>
    </row>
    <row r="32" spans="1:8" x14ac:dyDescent="0.25">
      <c r="A32" s="1" t="s">
        <v>227</v>
      </c>
      <c r="B32" s="8" t="s">
        <v>231</v>
      </c>
      <c r="C32" s="1">
        <v>1</v>
      </c>
      <c r="D32" s="1" t="s">
        <v>8</v>
      </c>
      <c r="E32" s="1" t="s">
        <v>9</v>
      </c>
      <c r="G32" s="1" t="s">
        <v>250</v>
      </c>
    </row>
    <row r="33" spans="1:8" x14ac:dyDescent="0.25">
      <c r="A33" s="1" t="s">
        <v>228</v>
      </c>
      <c r="B33" s="8" t="s">
        <v>231</v>
      </c>
      <c r="C33" s="1">
        <v>2</v>
      </c>
      <c r="D33" s="1" t="s">
        <v>8</v>
      </c>
      <c r="E33" s="1" t="s">
        <v>9</v>
      </c>
      <c r="G33" s="1" t="s">
        <v>251</v>
      </c>
    </row>
    <row r="34" spans="1:8" x14ac:dyDescent="0.25">
      <c r="A34" s="1" t="s">
        <v>229</v>
      </c>
      <c r="B34" s="1" t="s">
        <v>279</v>
      </c>
      <c r="C34" s="1">
        <v>0</v>
      </c>
      <c r="D34" s="1" t="s">
        <v>8</v>
      </c>
      <c r="E34" s="1" t="s">
        <v>9</v>
      </c>
      <c r="G34" s="1" t="s">
        <v>253</v>
      </c>
      <c r="H34" s="1" t="s">
        <v>281</v>
      </c>
    </row>
    <row r="35" spans="1:8" x14ac:dyDescent="0.25">
      <c r="A35" s="1" t="s">
        <v>232</v>
      </c>
      <c r="B35" s="1" t="s">
        <v>280</v>
      </c>
      <c r="C35" s="1">
        <v>0</v>
      </c>
      <c r="D35" s="1" t="s">
        <v>8</v>
      </c>
      <c r="E35" s="1" t="s">
        <v>9</v>
      </c>
      <c r="G35" s="1" t="s">
        <v>252</v>
      </c>
      <c r="H35" s="1" t="s">
        <v>281</v>
      </c>
    </row>
  </sheetData>
  <mergeCells count="2">
    <mergeCell ref="O2:Q2"/>
    <mergeCell ref="R2:T2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8F44-0AD1-4FBA-8B20-81D74A7D9799}">
  <dimension ref="A3:S55"/>
  <sheetViews>
    <sheetView workbookViewId="0">
      <selection activeCell="F30" sqref="F30"/>
    </sheetView>
  </sheetViews>
  <sheetFormatPr defaultRowHeight="15" x14ac:dyDescent="0.25"/>
  <cols>
    <col min="1" max="1" width="22" style="22" customWidth="1"/>
    <col min="2" max="2" width="37.85546875" style="33" customWidth="1"/>
    <col min="3" max="3" width="25.140625" style="33" customWidth="1"/>
    <col min="4" max="4" width="9.140625" style="24"/>
    <col min="5" max="5" width="24.140625" customWidth="1"/>
    <col min="10" max="10" width="23.140625" bestFit="1" customWidth="1"/>
    <col min="13" max="13" width="15.28515625" bestFit="1" customWidth="1"/>
    <col min="19" max="19" width="23" customWidth="1"/>
  </cols>
  <sheetData>
    <row r="3" spans="1:19" x14ac:dyDescent="0.25">
      <c r="A3" s="22" t="s">
        <v>284</v>
      </c>
      <c r="B3" s="33" t="s">
        <v>285</v>
      </c>
      <c r="C3" s="33" t="s">
        <v>287</v>
      </c>
      <c r="D3" s="33" t="s">
        <v>286</v>
      </c>
      <c r="J3" s="1" t="s">
        <v>303</v>
      </c>
      <c r="M3" s="25" t="s">
        <v>217</v>
      </c>
      <c r="N3" s="1" t="s">
        <v>240</v>
      </c>
      <c r="O3" s="1" t="s">
        <v>238</v>
      </c>
      <c r="P3" s="1" t="s">
        <v>237</v>
      </c>
      <c r="Q3" s="1" t="s">
        <v>239</v>
      </c>
      <c r="R3" s="1"/>
      <c r="S3" s="1" t="s">
        <v>254</v>
      </c>
    </row>
    <row r="4" spans="1:19" x14ac:dyDescent="0.25">
      <c r="A4" s="22">
        <v>0</v>
      </c>
      <c r="B4" s="33" t="s">
        <v>62</v>
      </c>
      <c r="C4" s="43" t="s">
        <v>297</v>
      </c>
      <c r="D4" s="24" t="s">
        <v>316</v>
      </c>
      <c r="E4" t="str">
        <f>_xlfn.CONCAT("MemoryBank[",A4,"]=",D4,";")</f>
        <v>MemoryBank[0]=16'h0000;</v>
      </c>
      <c r="J4" t="s">
        <v>289</v>
      </c>
      <c r="M4" s="1" t="s">
        <v>62</v>
      </c>
      <c r="N4" s="1">
        <v>0</v>
      </c>
      <c r="O4" s="1">
        <v>0</v>
      </c>
      <c r="P4" s="1" t="s">
        <v>8</v>
      </c>
      <c r="Q4" s="1" t="s">
        <v>9</v>
      </c>
      <c r="R4" s="1"/>
      <c r="S4" s="1" t="s">
        <v>282</v>
      </c>
    </row>
    <row r="5" spans="1:19" x14ac:dyDescent="0.25">
      <c r="A5" s="22">
        <v>1</v>
      </c>
      <c r="B5" s="33" t="s">
        <v>288</v>
      </c>
      <c r="C5" s="43" t="s">
        <v>298</v>
      </c>
      <c r="D5" s="24" t="s">
        <v>317</v>
      </c>
      <c r="E5" t="str">
        <f t="shared" ref="E5:E35" si="0">_xlfn.CONCAT("MemoryBank[",A5,"]=",D5,";")</f>
        <v>MemoryBank[1]=16'h1057;</v>
      </c>
      <c r="J5" t="s">
        <v>290</v>
      </c>
      <c r="M5" s="1" t="s">
        <v>218</v>
      </c>
      <c r="N5" s="1">
        <v>1</v>
      </c>
      <c r="O5" s="1">
        <v>0</v>
      </c>
      <c r="P5" s="1" t="s">
        <v>8</v>
      </c>
      <c r="Q5" s="1" t="s">
        <v>9</v>
      </c>
      <c r="R5" s="1"/>
      <c r="S5" s="1" t="s">
        <v>241</v>
      </c>
    </row>
    <row r="6" spans="1:19" x14ac:dyDescent="0.25">
      <c r="A6" s="22">
        <v>2</v>
      </c>
      <c r="B6" s="33" t="s">
        <v>299</v>
      </c>
      <c r="C6" s="43" t="s">
        <v>304</v>
      </c>
      <c r="D6" s="24" t="s">
        <v>318</v>
      </c>
      <c r="E6" t="str">
        <f t="shared" si="0"/>
        <v>MemoryBank[2]=16'h1145;</v>
      </c>
      <c r="J6" t="s">
        <v>291</v>
      </c>
      <c r="M6" s="1" t="s">
        <v>219</v>
      </c>
      <c r="N6" s="1">
        <v>1</v>
      </c>
      <c r="O6" s="1">
        <v>1</v>
      </c>
      <c r="P6" s="1" t="s">
        <v>8</v>
      </c>
      <c r="Q6" s="1" t="s">
        <v>9</v>
      </c>
      <c r="R6" s="1"/>
      <c r="S6" s="1" t="s">
        <v>242</v>
      </c>
    </row>
    <row r="7" spans="1:19" x14ac:dyDescent="0.25">
      <c r="A7" s="22">
        <v>3</v>
      </c>
      <c r="B7" s="33" t="s">
        <v>305</v>
      </c>
      <c r="C7" s="43" t="s">
        <v>306</v>
      </c>
      <c r="D7" s="24" t="s">
        <v>319</v>
      </c>
      <c r="E7" t="str">
        <f t="shared" si="0"/>
        <v>MemoryBank[3]=16'h1267;</v>
      </c>
      <c r="J7" t="s">
        <v>292</v>
      </c>
      <c r="M7" s="1" t="s">
        <v>220</v>
      </c>
      <c r="N7" s="1">
        <v>1</v>
      </c>
      <c r="O7" s="1">
        <v>2</v>
      </c>
      <c r="P7" s="1" t="s">
        <v>8</v>
      </c>
      <c r="Q7" s="1" t="s">
        <v>9</v>
      </c>
      <c r="R7" s="1"/>
      <c r="S7" s="1" t="s">
        <v>243</v>
      </c>
    </row>
    <row r="8" spans="1:19" x14ac:dyDescent="0.25">
      <c r="A8" s="22">
        <v>4</v>
      </c>
      <c r="D8" s="24" t="s">
        <v>320</v>
      </c>
      <c r="E8" t="str">
        <f t="shared" si="0"/>
        <v>MemoryBank[4]=16'hA;</v>
      </c>
      <c r="J8" t="s">
        <v>293</v>
      </c>
      <c r="M8" s="1" t="s">
        <v>230</v>
      </c>
      <c r="N8" s="1">
        <v>4</v>
      </c>
      <c r="O8" s="1">
        <v>0</v>
      </c>
      <c r="P8" s="1" t="s">
        <v>8</v>
      </c>
      <c r="Q8" s="1" t="s">
        <v>9</v>
      </c>
      <c r="R8" s="1"/>
      <c r="S8" s="1" t="s">
        <v>283</v>
      </c>
    </row>
    <row r="9" spans="1:19" x14ac:dyDescent="0.25">
      <c r="A9" s="22">
        <v>5</v>
      </c>
      <c r="B9" s="33" t="s">
        <v>307</v>
      </c>
      <c r="C9" s="43" t="s">
        <v>306</v>
      </c>
      <c r="D9" s="24" t="s">
        <v>321</v>
      </c>
      <c r="E9" t="str">
        <f t="shared" si="0"/>
        <v>MemoryBank[5]=16'h2137;</v>
      </c>
      <c r="J9" t="s">
        <v>294</v>
      </c>
      <c r="M9" s="1" t="s">
        <v>221</v>
      </c>
      <c r="N9" s="1">
        <v>2</v>
      </c>
      <c r="O9" s="1">
        <v>0</v>
      </c>
      <c r="P9" s="1" t="s">
        <v>8</v>
      </c>
      <c r="Q9" s="1" t="s">
        <v>9</v>
      </c>
      <c r="R9" s="1"/>
      <c r="S9" s="1" t="s">
        <v>244</v>
      </c>
    </row>
    <row r="10" spans="1:19" x14ac:dyDescent="0.25">
      <c r="A10" s="22">
        <v>6</v>
      </c>
      <c r="B10" s="33" t="s">
        <v>308</v>
      </c>
      <c r="C10" s="43" t="s">
        <v>309</v>
      </c>
      <c r="D10" s="24" t="s">
        <v>322</v>
      </c>
      <c r="E10" t="str">
        <f t="shared" si="0"/>
        <v>MemoryBank[6]=16'h1107;</v>
      </c>
      <c r="J10" t="s">
        <v>295</v>
      </c>
      <c r="M10" s="1" t="s">
        <v>222</v>
      </c>
      <c r="N10" s="1">
        <v>2</v>
      </c>
      <c r="O10" s="1">
        <v>1</v>
      </c>
      <c r="P10" s="1" t="s">
        <v>8</v>
      </c>
      <c r="Q10" s="1" t="s">
        <v>9</v>
      </c>
      <c r="R10" s="1"/>
      <c r="S10" s="1" t="s">
        <v>245</v>
      </c>
    </row>
    <row r="11" spans="1:19" x14ac:dyDescent="0.25">
      <c r="A11" s="22">
        <v>7</v>
      </c>
      <c r="B11" s="33" t="s">
        <v>310</v>
      </c>
      <c r="C11" s="43" t="s">
        <v>309</v>
      </c>
      <c r="D11" s="24" t="s">
        <v>323</v>
      </c>
      <c r="E11" t="str">
        <f t="shared" si="0"/>
        <v>MemoryBank[7]=16'h2267;</v>
      </c>
      <c r="J11" t="s">
        <v>296</v>
      </c>
      <c r="M11" s="1" t="s">
        <v>223</v>
      </c>
      <c r="N11" s="1">
        <v>2</v>
      </c>
      <c r="O11" s="1">
        <v>2</v>
      </c>
      <c r="P11" s="1" t="s">
        <v>8</v>
      </c>
      <c r="Q11" s="1" t="s">
        <v>9</v>
      </c>
      <c r="R11" s="1"/>
      <c r="S11" s="1" t="s">
        <v>246</v>
      </c>
    </row>
    <row r="12" spans="1:19" x14ac:dyDescent="0.25">
      <c r="A12" s="22">
        <v>8</v>
      </c>
      <c r="D12" s="24" t="s">
        <v>324</v>
      </c>
      <c r="E12" t="str">
        <f t="shared" si="0"/>
        <v>MemoryBank[8]=16'h64;</v>
      </c>
      <c r="M12" s="1" t="s">
        <v>224</v>
      </c>
      <c r="N12" s="1">
        <v>3</v>
      </c>
      <c r="O12" s="1">
        <v>1</v>
      </c>
      <c r="P12" s="1" t="s">
        <v>8</v>
      </c>
      <c r="Q12" s="1" t="s">
        <v>9</v>
      </c>
      <c r="R12" s="1"/>
      <c r="S12" s="1" t="s">
        <v>247</v>
      </c>
    </row>
    <row r="13" spans="1:19" x14ac:dyDescent="0.25">
      <c r="A13" s="22">
        <v>9</v>
      </c>
      <c r="B13" s="33" t="s">
        <v>62</v>
      </c>
      <c r="C13" s="43" t="s">
        <v>309</v>
      </c>
      <c r="D13" s="24" t="s">
        <v>316</v>
      </c>
      <c r="E13" t="str">
        <f t="shared" si="0"/>
        <v>MemoryBank[9]=16'h0000;</v>
      </c>
      <c r="J13" s="22"/>
      <c r="M13" s="1" t="s">
        <v>225</v>
      </c>
      <c r="N13" s="1">
        <v>3</v>
      </c>
      <c r="O13" s="1">
        <v>2</v>
      </c>
      <c r="P13" s="1" t="s">
        <v>8</v>
      </c>
      <c r="Q13" s="1" t="s">
        <v>9</v>
      </c>
      <c r="R13" s="1"/>
      <c r="S13" s="1" t="s">
        <v>248</v>
      </c>
    </row>
    <row r="14" spans="1:19" x14ac:dyDescent="0.25">
      <c r="A14" s="22">
        <v>10</v>
      </c>
      <c r="B14" s="33" t="s">
        <v>312</v>
      </c>
      <c r="C14" s="43" t="s">
        <v>313</v>
      </c>
      <c r="D14" s="24" t="s">
        <v>325</v>
      </c>
      <c r="E14" t="str">
        <f t="shared" si="0"/>
        <v>MemoryBank[10]=16'h1207;</v>
      </c>
      <c r="J14" s="22" t="s">
        <v>302</v>
      </c>
      <c r="M14" s="1" t="s">
        <v>226</v>
      </c>
      <c r="N14" s="8" t="s">
        <v>231</v>
      </c>
      <c r="O14" s="1">
        <v>0</v>
      </c>
      <c r="P14" s="1" t="s">
        <v>8</v>
      </c>
      <c r="Q14" s="1" t="s">
        <v>9</v>
      </c>
      <c r="R14" s="1"/>
      <c r="S14" s="1" t="s">
        <v>249</v>
      </c>
    </row>
    <row r="15" spans="1:19" x14ac:dyDescent="0.25">
      <c r="A15" s="22">
        <v>11</v>
      </c>
      <c r="D15" s="24" t="s">
        <v>324</v>
      </c>
      <c r="E15" t="str">
        <f t="shared" si="0"/>
        <v>MemoryBank[11]=16'h64;</v>
      </c>
      <c r="J15" s="22" t="s">
        <v>347</v>
      </c>
      <c r="M15" s="1" t="s">
        <v>227</v>
      </c>
      <c r="N15" s="8" t="s">
        <v>231</v>
      </c>
      <c r="O15" s="1">
        <v>1</v>
      </c>
      <c r="P15" s="1" t="s">
        <v>8</v>
      </c>
      <c r="Q15" s="1" t="s">
        <v>9</v>
      </c>
      <c r="R15" s="1"/>
      <c r="S15" s="1" t="s">
        <v>250</v>
      </c>
    </row>
    <row r="16" spans="1:19" x14ac:dyDescent="0.25">
      <c r="A16" s="22">
        <v>12</v>
      </c>
      <c r="B16" s="33" t="s">
        <v>329</v>
      </c>
      <c r="C16" s="43" t="s">
        <v>331</v>
      </c>
      <c r="D16" s="24" t="s">
        <v>326</v>
      </c>
      <c r="E16" t="str">
        <f t="shared" si="0"/>
        <v>MemoryBank[12]=16'h5003;</v>
      </c>
      <c r="J16" s="22" t="s">
        <v>300</v>
      </c>
      <c r="M16" s="1" t="s">
        <v>228</v>
      </c>
      <c r="N16" s="8" t="s">
        <v>231</v>
      </c>
      <c r="O16" s="1">
        <v>2</v>
      </c>
      <c r="P16" s="1" t="s">
        <v>8</v>
      </c>
      <c r="Q16" s="1" t="s">
        <v>9</v>
      </c>
      <c r="R16" s="1"/>
      <c r="S16" s="1" t="s">
        <v>251</v>
      </c>
    </row>
    <row r="17" spans="1:19" x14ac:dyDescent="0.25">
      <c r="A17" s="22">
        <v>13</v>
      </c>
      <c r="B17" s="33" t="s">
        <v>314</v>
      </c>
      <c r="C17" s="43" t="s">
        <v>346</v>
      </c>
      <c r="D17" s="24" t="s">
        <v>327</v>
      </c>
      <c r="E17" t="str">
        <f t="shared" si="0"/>
        <v>MemoryBank[13]=16'h6004;</v>
      </c>
      <c r="J17" s="22" t="s">
        <v>301</v>
      </c>
      <c r="M17" s="1" t="s">
        <v>229</v>
      </c>
      <c r="N17" s="1" t="s">
        <v>279</v>
      </c>
      <c r="O17" s="1">
        <v>0</v>
      </c>
      <c r="P17" s="1" t="s">
        <v>8</v>
      </c>
      <c r="Q17" s="1" t="s">
        <v>9</v>
      </c>
      <c r="R17" s="1"/>
      <c r="S17" s="1" t="s">
        <v>252</v>
      </c>
    </row>
    <row r="18" spans="1:19" x14ac:dyDescent="0.25">
      <c r="A18" s="22">
        <v>14</v>
      </c>
      <c r="B18" s="33" t="s">
        <v>315</v>
      </c>
      <c r="C18" s="43" t="s">
        <v>346</v>
      </c>
      <c r="D18" s="24" t="s">
        <v>328</v>
      </c>
      <c r="E18" t="str">
        <f t="shared" si="0"/>
        <v>MemoryBank[14]=16'h6107;</v>
      </c>
      <c r="J18" s="22" t="s">
        <v>311</v>
      </c>
      <c r="M18" s="1" t="s">
        <v>232</v>
      </c>
      <c r="N18" s="1" t="s">
        <v>280</v>
      </c>
      <c r="O18" s="1">
        <v>0</v>
      </c>
      <c r="P18" s="1" t="s">
        <v>8</v>
      </c>
      <c r="Q18" s="1" t="s">
        <v>9</v>
      </c>
      <c r="R18" s="1"/>
      <c r="S18" s="1" t="s">
        <v>253</v>
      </c>
    </row>
    <row r="19" spans="1:19" x14ac:dyDescent="0.25">
      <c r="A19" s="22">
        <v>15</v>
      </c>
      <c r="B19" s="33" t="s">
        <v>308</v>
      </c>
      <c r="C19" s="43" t="s">
        <v>349</v>
      </c>
      <c r="D19" s="24" t="s">
        <v>322</v>
      </c>
      <c r="E19" t="str">
        <f t="shared" si="0"/>
        <v>MemoryBank[15]=16'h1107;</v>
      </c>
      <c r="J19" s="22" t="s">
        <v>348</v>
      </c>
    </row>
    <row r="20" spans="1:19" x14ac:dyDescent="0.25">
      <c r="A20" s="22">
        <v>16</v>
      </c>
      <c r="B20" s="33" t="s">
        <v>332</v>
      </c>
      <c r="C20" s="43" t="s">
        <v>349</v>
      </c>
      <c r="D20" s="24" t="s">
        <v>339</v>
      </c>
      <c r="E20" t="str">
        <f t="shared" si="0"/>
        <v>MemoryBank[16]=16'h9207;</v>
      </c>
      <c r="J20" s="22"/>
    </row>
    <row r="21" spans="1:19" x14ac:dyDescent="0.25">
      <c r="A21" s="22">
        <v>17</v>
      </c>
      <c r="D21" s="24" t="s">
        <v>324</v>
      </c>
      <c r="E21" t="str">
        <f t="shared" si="0"/>
        <v>MemoryBank[17]=16'h64;</v>
      </c>
    </row>
    <row r="22" spans="1:19" x14ac:dyDescent="0.25">
      <c r="A22" s="22">
        <v>18</v>
      </c>
      <c r="B22" s="33" t="s">
        <v>312</v>
      </c>
      <c r="C22" s="43" t="s">
        <v>350</v>
      </c>
      <c r="D22" s="24" t="s">
        <v>325</v>
      </c>
      <c r="E22" t="str">
        <f t="shared" si="0"/>
        <v>MemoryBank[18]=16'h1207;</v>
      </c>
    </row>
    <row r="23" spans="1:19" x14ac:dyDescent="0.25">
      <c r="A23" s="22">
        <v>19</v>
      </c>
      <c r="D23" s="24" t="s">
        <v>324</v>
      </c>
      <c r="E23" t="str">
        <f t="shared" si="0"/>
        <v>MemoryBank[19]=16'h64;</v>
      </c>
    </row>
    <row r="24" spans="1:19" x14ac:dyDescent="0.25">
      <c r="A24" s="22">
        <v>20</v>
      </c>
      <c r="B24" s="33" t="s">
        <v>333</v>
      </c>
      <c r="C24" s="43" t="s">
        <v>351</v>
      </c>
      <c r="D24" s="24" t="s">
        <v>340</v>
      </c>
      <c r="E24" t="str">
        <f t="shared" si="0"/>
        <v>MemoryBank[20]=16'h1007;</v>
      </c>
    </row>
    <row r="25" spans="1:19" x14ac:dyDescent="0.25">
      <c r="A25" s="22">
        <v>21</v>
      </c>
      <c r="B25" s="33" t="s">
        <v>334</v>
      </c>
      <c r="C25" s="43" t="s">
        <v>352</v>
      </c>
      <c r="D25" s="24" t="s">
        <v>341</v>
      </c>
      <c r="E25" t="str">
        <f t="shared" si="0"/>
        <v>MemoryBank[21]=16'h5070;</v>
      </c>
    </row>
    <row r="26" spans="1:19" x14ac:dyDescent="0.25">
      <c r="A26" s="22">
        <v>22</v>
      </c>
      <c r="B26" s="33" t="s">
        <v>335</v>
      </c>
      <c r="C26" s="43" t="s">
        <v>353</v>
      </c>
      <c r="D26" s="24" t="s">
        <v>342</v>
      </c>
      <c r="E26" t="str">
        <f t="shared" si="0"/>
        <v>MemoryBank[22]=16'hA010;</v>
      </c>
    </row>
    <row r="27" spans="1:19" x14ac:dyDescent="0.25">
      <c r="A27" s="22">
        <v>23</v>
      </c>
      <c r="B27" s="33" t="s">
        <v>336</v>
      </c>
      <c r="C27" s="43" t="s">
        <v>354</v>
      </c>
      <c r="D27" s="24" t="s">
        <v>343</v>
      </c>
      <c r="E27" t="str">
        <f t="shared" si="0"/>
        <v>MemoryBank[23]=16'hA040;</v>
      </c>
    </row>
    <row r="28" spans="1:19" x14ac:dyDescent="0.25">
      <c r="A28" s="22">
        <v>24</v>
      </c>
      <c r="B28" s="33" t="s">
        <v>337</v>
      </c>
      <c r="C28" s="43" t="s">
        <v>356</v>
      </c>
      <c r="D28" s="24" t="s">
        <v>344</v>
      </c>
      <c r="E28" t="str">
        <f t="shared" si="0"/>
        <v>MemoryBank[24]=16'hB060;</v>
      </c>
    </row>
    <row r="29" spans="1:19" x14ac:dyDescent="0.25">
      <c r="A29" s="22">
        <v>25</v>
      </c>
      <c r="B29" s="33" t="s">
        <v>337</v>
      </c>
      <c r="C29" s="43" t="s">
        <v>355</v>
      </c>
      <c r="D29" s="24" t="s">
        <v>344</v>
      </c>
      <c r="E29" t="str">
        <f t="shared" si="0"/>
        <v>MemoryBank[25]=16'hB060;</v>
      </c>
    </row>
    <row r="30" spans="1:19" x14ac:dyDescent="0.25">
      <c r="A30" s="22">
        <v>26</v>
      </c>
      <c r="B30" s="33" t="s">
        <v>358</v>
      </c>
      <c r="C30" s="43" t="s">
        <v>355</v>
      </c>
      <c r="D30" s="24" t="s">
        <v>359</v>
      </c>
      <c r="E30" t="str">
        <f t="shared" si="0"/>
        <v>MemoryBank[26]=16'h6007;</v>
      </c>
    </row>
    <row r="31" spans="1:19" x14ac:dyDescent="0.25">
      <c r="A31" s="22">
        <v>27</v>
      </c>
      <c r="B31" s="33" t="s">
        <v>338</v>
      </c>
      <c r="C31" s="43" t="s">
        <v>355</v>
      </c>
      <c r="D31" s="24" t="s">
        <v>345</v>
      </c>
      <c r="E31" t="str">
        <f t="shared" si="0"/>
        <v>MemoryBank[27]=16'h4003;</v>
      </c>
    </row>
    <row r="32" spans="1:19" x14ac:dyDescent="0.25">
      <c r="A32" s="22">
        <v>28</v>
      </c>
      <c r="B32" s="33" t="s">
        <v>360</v>
      </c>
      <c r="C32" s="43" t="s">
        <v>362</v>
      </c>
      <c r="D32" s="24" t="s">
        <v>361</v>
      </c>
      <c r="E32" t="str">
        <f t="shared" si="0"/>
        <v>MemoryBank[28]=16'h6057;</v>
      </c>
    </row>
    <row r="33" spans="1:9" x14ac:dyDescent="0.25">
      <c r="A33" s="22">
        <v>29</v>
      </c>
      <c r="B33" s="33" t="s">
        <v>338</v>
      </c>
      <c r="D33" s="24" t="s">
        <v>345</v>
      </c>
      <c r="E33" t="str">
        <f t="shared" si="0"/>
        <v>MemoryBank[29]=16'h4003;</v>
      </c>
    </row>
    <row r="34" spans="1:9" x14ac:dyDescent="0.25">
      <c r="A34" s="22">
        <v>30</v>
      </c>
      <c r="B34" s="33" t="s">
        <v>62</v>
      </c>
      <c r="D34" s="24" t="s">
        <v>316</v>
      </c>
      <c r="E34" t="str">
        <f t="shared" si="0"/>
        <v>MemoryBank[30]=16'h0000;</v>
      </c>
    </row>
    <row r="35" spans="1:9" x14ac:dyDescent="0.25">
      <c r="A35" s="22">
        <v>90</v>
      </c>
      <c r="B35" s="33" t="s">
        <v>333</v>
      </c>
      <c r="C35" s="43" t="s">
        <v>357</v>
      </c>
      <c r="D35" s="24" t="s">
        <v>340</v>
      </c>
      <c r="E35" t="str">
        <f t="shared" si="0"/>
        <v>MemoryBank[90]=16'h1007;</v>
      </c>
    </row>
    <row r="39" spans="1:9" s="48" customFormat="1" x14ac:dyDescent="0.25">
      <c r="A39" s="45"/>
      <c r="B39" s="46"/>
      <c r="C39" s="46"/>
      <c r="D39" s="47"/>
    </row>
    <row r="41" spans="1:9" ht="21" x14ac:dyDescent="0.35">
      <c r="B41" s="91" t="s">
        <v>393</v>
      </c>
      <c r="C41" s="33" t="s">
        <v>394</v>
      </c>
      <c r="D41" s="24" t="s">
        <v>286</v>
      </c>
      <c r="G41" t="s">
        <v>386</v>
      </c>
    </row>
    <row r="42" spans="1:9" x14ac:dyDescent="0.25">
      <c r="A42" s="22">
        <v>0</v>
      </c>
      <c r="B42" s="44" t="s">
        <v>62</v>
      </c>
      <c r="D42" s="24" t="s">
        <v>316</v>
      </c>
      <c r="E42" t="str">
        <f t="shared" ref="E42:E55" si="1">_xlfn.CONCAT("MemoryBank[",A42,"]=",D42,";")</f>
        <v>MemoryBank[0]=16'h0000;</v>
      </c>
      <c r="G42" t="s">
        <v>189</v>
      </c>
      <c r="H42">
        <v>0</v>
      </c>
      <c r="I42" t="s">
        <v>389</v>
      </c>
    </row>
    <row r="43" spans="1:9" x14ac:dyDescent="0.25">
      <c r="A43" s="22">
        <v>1</v>
      </c>
      <c r="B43" s="44" t="s">
        <v>381</v>
      </c>
      <c r="C43" s="33" t="s">
        <v>363</v>
      </c>
      <c r="D43" s="24" t="s">
        <v>395</v>
      </c>
      <c r="E43" t="str">
        <f t="shared" si="1"/>
        <v>MemoryBank[1]=16'h5006;</v>
      </c>
      <c r="G43" t="s">
        <v>190</v>
      </c>
      <c r="H43">
        <v>1</v>
      </c>
      <c r="I43" t="s">
        <v>388</v>
      </c>
    </row>
    <row r="44" spans="1:9" x14ac:dyDescent="0.25">
      <c r="A44" s="22">
        <v>2</v>
      </c>
      <c r="B44" s="44" t="s">
        <v>364</v>
      </c>
      <c r="C44" s="33" t="s">
        <v>365</v>
      </c>
      <c r="D44" s="24" t="s">
        <v>396</v>
      </c>
      <c r="E44" t="str">
        <f t="shared" si="1"/>
        <v>MemoryBank[2]=16'h5016;</v>
      </c>
      <c r="G44" t="s">
        <v>191</v>
      </c>
      <c r="H44">
        <v>1</v>
      </c>
      <c r="I44" t="s">
        <v>387</v>
      </c>
    </row>
    <row r="45" spans="1:9" x14ac:dyDescent="0.25">
      <c r="A45" s="22">
        <v>3</v>
      </c>
      <c r="B45" s="44" t="s">
        <v>366</v>
      </c>
      <c r="C45" s="33" t="s">
        <v>367</v>
      </c>
      <c r="D45" s="24" t="s">
        <v>397</v>
      </c>
      <c r="E45" t="str">
        <f t="shared" si="1"/>
        <v>MemoryBank[3]=16'h1026;</v>
      </c>
      <c r="G45" t="s">
        <v>192</v>
      </c>
      <c r="H45">
        <v>1</v>
      </c>
      <c r="I45" t="s">
        <v>379</v>
      </c>
    </row>
    <row r="46" spans="1:9" x14ac:dyDescent="0.25">
      <c r="A46" s="22">
        <v>4</v>
      </c>
      <c r="B46" s="44" t="s">
        <v>368</v>
      </c>
      <c r="D46" s="24" t="s">
        <v>398</v>
      </c>
      <c r="E46" t="str">
        <f t="shared" si="1"/>
        <v>MemoryBank[4]=16'h6076;</v>
      </c>
      <c r="G46" t="s">
        <v>193</v>
      </c>
      <c r="H46">
        <v>11</v>
      </c>
      <c r="I46" t="s">
        <v>378</v>
      </c>
    </row>
    <row r="47" spans="1:9" x14ac:dyDescent="0.25">
      <c r="A47" s="22">
        <v>5</v>
      </c>
      <c r="B47" s="44" t="s">
        <v>372</v>
      </c>
      <c r="C47" s="33" t="s">
        <v>377</v>
      </c>
      <c r="D47" s="24" t="s">
        <v>399</v>
      </c>
      <c r="E47" t="str">
        <f t="shared" si="1"/>
        <v>MemoryBank[5]=16'h4004;</v>
      </c>
      <c r="G47" t="s">
        <v>194</v>
      </c>
      <c r="H47">
        <v>1</v>
      </c>
      <c r="I47" t="s">
        <v>392</v>
      </c>
    </row>
    <row r="48" spans="1:9" x14ac:dyDescent="0.25">
      <c r="A48" s="22">
        <v>6</v>
      </c>
      <c r="B48" s="44" t="s">
        <v>369</v>
      </c>
      <c r="C48" s="33" t="s">
        <v>382</v>
      </c>
      <c r="D48" s="24" t="s">
        <v>400</v>
      </c>
      <c r="E48" t="str">
        <f t="shared" si="1"/>
        <v>MemoryBank[6]=16'h1001;</v>
      </c>
      <c r="G48" t="s">
        <v>195</v>
      </c>
      <c r="H48">
        <v>0</v>
      </c>
      <c r="I48" t="s">
        <v>390</v>
      </c>
    </row>
    <row r="49" spans="1:9" x14ac:dyDescent="0.25">
      <c r="A49" s="22">
        <v>7</v>
      </c>
      <c r="B49" s="44" t="s">
        <v>370</v>
      </c>
      <c r="C49" s="33" t="s">
        <v>383</v>
      </c>
      <c r="D49" s="24" t="s">
        <v>401</v>
      </c>
      <c r="E49" t="str">
        <f t="shared" si="1"/>
        <v>MemoryBank[7]=16'h1012;</v>
      </c>
      <c r="G49" t="s">
        <v>196</v>
      </c>
      <c r="H49">
        <v>233</v>
      </c>
      <c r="I49" t="s">
        <v>391</v>
      </c>
    </row>
    <row r="50" spans="1:9" x14ac:dyDescent="0.25">
      <c r="A50" s="22">
        <v>8</v>
      </c>
      <c r="B50" s="44" t="s">
        <v>371</v>
      </c>
      <c r="C50" s="33" t="s">
        <v>384</v>
      </c>
      <c r="D50" s="24" t="s">
        <v>402</v>
      </c>
      <c r="E50" t="str">
        <f t="shared" si="1"/>
        <v>MemoryBank[8]=16'h6066;</v>
      </c>
    </row>
    <row r="51" spans="1:9" x14ac:dyDescent="0.25">
      <c r="A51" s="22">
        <v>9</v>
      </c>
      <c r="B51" s="44" t="s">
        <v>373</v>
      </c>
      <c r="C51" s="33" t="s">
        <v>385</v>
      </c>
      <c r="D51" s="24" t="s">
        <v>345</v>
      </c>
      <c r="E51" t="str">
        <f t="shared" si="1"/>
        <v>MemoryBank[9]=16'h4003;</v>
      </c>
    </row>
    <row r="52" spans="1:9" x14ac:dyDescent="0.25">
      <c r="A52" s="22">
        <v>10</v>
      </c>
      <c r="B52" s="44" t="s">
        <v>62</v>
      </c>
      <c r="D52" s="24" t="s">
        <v>316</v>
      </c>
      <c r="E52" t="str">
        <f t="shared" si="1"/>
        <v>MemoryBank[10]=16'h0000;</v>
      </c>
    </row>
    <row r="53" spans="1:9" x14ac:dyDescent="0.25">
      <c r="A53" s="22">
        <v>11</v>
      </c>
      <c r="B53" s="44" t="s">
        <v>380</v>
      </c>
      <c r="C53" s="33" t="s">
        <v>375</v>
      </c>
      <c r="D53" s="24" t="s">
        <v>403</v>
      </c>
      <c r="E53" t="str">
        <f t="shared" si="1"/>
        <v>MemoryBank[11]=16'h1015;</v>
      </c>
    </row>
    <row r="54" spans="1:9" x14ac:dyDescent="0.25">
      <c r="A54" s="22">
        <v>12</v>
      </c>
      <c r="B54" s="44" t="s">
        <v>374</v>
      </c>
      <c r="C54" s="33" t="s">
        <v>376</v>
      </c>
      <c r="D54" s="24" t="s">
        <v>404</v>
      </c>
      <c r="E54" t="str">
        <f t="shared" si="1"/>
        <v>MemoryBank[12]=16'h6000;</v>
      </c>
    </row>
    <row r="55" spans="1:9" x14ac:dyDescent="0.25">
      <c r="A55" s="22">
        <v>13</v>
      </c>
      <c r="B55" s="44" t="s">
        <v>373</v>
      </c>
      <c r="D55" s="24" t="s">
        <v>345</v>
      </c>
      <c r="E55" t="str">
        <f t="shared" si="1"/>
        <v>MemoryBank[13]=16'h4003;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 control format</vt:lpstr>
      <vt:lpstr>ControlStore mem</vt:lpstr>
      <vt:lpstr>ProgrammerInstructionFormat</vt:lpstr>
      <vt:lpstr>TestingProgrammerInstructions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Shrinivasan</dc:creator>
  <cp:lastModifiedBy>Shrinivasan</cp:lastModifiedBy>
  <dcterms:created xsi:type="dcterms:W3CDTF">2023-07-08T19:21:48Z</dcterms:created>
  <dcterms:modified xsi:type="dcterms:W3CDTF">2023-07-11T19:21:03Z</dcterms:modified>
</cp:coreProperties>
</file>