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s\"/>
    </mc:Choice>
  </mc:AlternateContent>
  <xr:revisionPtr revIDLastSave="0" documentId="13_ncr:1_{E3A3442E-3AD2-4A97-811C-3114007B7D4E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13" i="4"/>
  <c r="E14" i="4"/>
  <c r="E15" i="4"/>
  <c r="E16" i="4"/>
  <c r="E17" i="4"/>
  <c r="E18" i="4"/>
  <c r="D9" i="4"/>
  <c r="D10" i="4"/>
  <c r="E10" i="4" s="1"/>
  <c r="D11" i="4"/>
  <c r="E11" i="4" s="1"/>
  <c r="D12" i="4"/>
  <c r="E12" i="4" s="1"/>
  <c r="D13" i="4"/>
  <c r="D14" i="4"/>
  <c r="D15" i="4"/>
  <c r="D16" i="4"/>
  <c r="D17" i="4"/>
  <c r="D18" i="4"/>
  <c r="D8" i="4"/>
  <c r="E8" i="4" s="1"/>
  <c r="D4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<sst xmlns="http://schemas.openxmlformats.org/spreadsheetml/2006/main" count="75" uniqueCount="57">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</sst>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1&quot;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0" fillId="4" borderId="0" xfId="0" applyFill="1"/>
    <xf numFmtId="0" fontId="0" fillId="4" borderId="4" xfId="0" applyFill="1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E12" sqref="E12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.399999999999999" x14ac:dyDescent="0.35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x14ac:dyDescent="0.25">
      <c r="A4" s="17" t="s">
        <v>11</v>
      </c>
      <c r="B4" s="36">
        <v>1</v>
      </c>
      <c r="C4" s="14" t="s">
        <v>4</v>
      </c>
      <c r="D4" s="53" t="str">
        <f>VLOOKUP(B6,Customers!A2:C13,3)</f>
        <v>Turku, Finland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2" t="s">
        <v>12</v>
      </c>
      <c r="B5" s="13">
        <f ca="1">TODAY()</f>
        <v>45126</v>
      </c>
      <c r="C5" s="15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38" t="s">
        <v>2</v>
      </c>
      <c r="B6" s="37" t="s">
        <v>36</v>
      </c>
      <c r="C6" s="16"/>
      <c r="D6" s="57"/>
      <c r="E6" s="58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v>1</v>
      </c>
      <c r="B8" s="3" t="s">
        <v>21</v>
      </c>
      <c r="C8" s="2">
        <v>25</v>
      </c>
      <c r="D8" s="2">
        <f>IFERROR(VLOOKUP(B8,Product!$A$1:$B$6,2,0),"")</f>
        <v>225</v>
      </c>
      <c r="E8" s="4">
        <f>IFERROR(C8*D8,"")</f>
        <v>5625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5"/>
      <c r="B9" s="6"/>
      <c r="C9" s="5"/>
      <c r="D9" s="2" t="str">
        <f>IFERROR(VLOOKUP(B9,Product!$A$1:$B$6,2,0),"")</f>
        <v/>
      </c>
      <c r="E9" s="4" t="str">
        <f t="shared" ref="E9:E18" si="0">IFERROR(C9*D9,"")</f>
        <v/>
      </c>
      <c r="G9" s="27">
        <v>2</v>
      </c>
      <c r="H9" s="21" t="s">
        <v>53</v>
      </c>
      <c r="Q9" s="22"/>
    </row>
    <row r="10" spans="1:263" ht="13.2" customHeight="1" x14ac:dyDescent="0.25">
      <c r="A10" s="5"/>
      <c r="B10" s="6" t="s">
        <v>19</v>
      </c>
      <c r="C10" s="5">
        <v>30</v>
      </c>
      <c r="D10" s="2">
        <f>IFERROR(VLOOKUP(B10,Product!$A$1:$B$6,2,0),"")</f>
        <v>150</v>
      </c>
      <c r="E10" s="4">
        <f t="shared" si="0"/>
        <v>4500</v>
      </c>
      <c r="G10" s="27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2" customHeight="1" x14ac:dyDescent="0.25">
      <c r="A11" s="5"/>
      <c r="B11" s="6"/>
      <c r="C11" s="5"/>
      <c r="D11" s="2" t="str">
        <f>IFERROR(VLOOKUP(B11,Product!$A$1:$B$6,2,0),"")</f>
        <v/>
      </c>
      <c r="E11" s="4" t="str">
        <f t="shared" si="0"/>
        <v/>
      </c>
      <c r="G11" s="27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5"/>
      <c r="B12" s="6" t="s">
        <v>20</v>
      </c>
      <c r="C12" s="5">
        <v>15</v>
      </c>
      <c r="D12" s="2">
        <f>IFERROR(VLOOKUP(B12,Product!$A$1:$B$6,2,0),"")</f>
        <v>200</v>
      </c>
      <c r="E12" s="4">
        <f t="shared" si="0"/>
        <v>3000</v>
      </c>
      <c r="G12" s="27">
        <v>5</v>
      </c>
      <c r="H12" s="21" t="s">
        <v>48</v>
      </c>
      <c r="Q12" s="22"/>
    </row>
    <row r="13" spans="1:263" x14ac:dyDescent="0.25">
      <c r="A13" s="5"/>
      <c r="B13" s="6"/>
      <c r="C13" s="5"/>
      <c r="D13" s="2" t="str">
        <f>IFERROR(VLOOKUP(B13,Product!$A$1:$B$6,2,0),"")</f>
        <v/>
      </c>
      <c r="E13" s="4" t="str">
        <f t="shared" si="0"/>
        <v/>
      </c>
      <c r="G13" s="27">
        <v>6</v>
      </c>
      <c r="H13" s="21" t="s">
        <v>49</v>
      </c>
      <c r="Q13" s="22"/>
    </row>
    <row r="14" spans="1:263" x14ac:dyDescent="0.25">
      <c r="A14" s="5"/>
      <c r="B14" s="6"/>
      <c r="C14" s="5"/>
      <c r="D14" s="2" t="str">
        <f>IFERROR(VLOOKUP(B14,Product!$A$1:$B$6,2,0),"")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5"/>
      <c r="B15" s="6"/>
      <c r="C15" s="5"/>
      <c r="D15" s="2" t="str">
        <f>IFERROR(VLOOKUP(B15,Product!$A$1:$B$6,2,0),"")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5"/>
      <c r="B16" s="6"/>
      <c r="C16" s="5"/>
      <c r="D16" s="2" t="str">
        <f>IFERROR(VLOOKUP(B16,Product!$A$1:$B$6,2,0),"")</f>
        <v/>
      </c>
      <c r="E16" s="4" t="str">
        <f t="shared" si="0"/>
        <v/>
      </c>
    </row>
    <row r="17" spans="1:17" x14ac:dyDescent="0.25">
      <c r="A17" s="5"/>
      <c r="B17" s="6"/>
      <c r="C17" s="5"/>
      <c r="D17" s="2" t="str">
        <f>IFERROR(VLOOKUP(B17,Product!$A$1:$B$6,2,0),"")</f>
        <v/>
      </c>
      <c r="E17" s="4" t="str">
        <f t="shared" si="0"/>
        <v/>
      </c>
    </row>
    <row r="18" spans="1:17" x14ac:dyDescent="0.25">
      <c r="A18" s="5"/>
      <c r="B18" s="6"/>
      <c r="C18" s="7"/>
      <c r="D18" s="2" t="str">
        <f>IFERROR(VLOOKUP(B18,Product!$A$1:$B$6,2,0),"")</f>
        <v/>
      </c>
      <c r="E18" s="4" t="str">
        <f t="shared" si="0"/>
        <v/>
      </c>
    </row>
    <row r="19" spans="1:17" x14ac:dyDescent="0.25">
      <c r="A19" s="1"/>
      <c r="B19" s="1"/>
      <c r="C19" s="39" t="s">
        <v>15</v>
      </c>
      <c r="D19" s="39"/>
      <c r="E19" s="8">
        <f>SUM(E8:E18)</f>
        <v>13125</v>
      </c>
    </row>
    <row r="20" spans="1:17" x14ac:dyDescent="0.25">
      <c r="A20" s="1"/>
      <c r="B20" s="1"/>
      <c r="C20" s="39" t="s">
        <v>55</v>
      </c>
      <c r="D20" s="39"/>
      <c r="E20" s="8">
        <f>E19*5%</f>
        <v>656.25</v>
      </c>
    </row>
    <row r="21" spans="1:17" x14ac:dyDescent="0.25">
      <c r="A21" s="1"/>
      <c r="B21" s="1"/>
      <c r="C21" s="39" t="s">
        <v>16</v>
      </c>
      <c r="D21" s="39"/>
      <c r="E21" s="8">
        <f>IF(E19&gt;=2500,2%,0%)*E19</f>
        <v>262.5</v>
      </c>
    </row>
    <row r="22" spans="1:17" x14ac:dyDescent="0.25">
      <c r="A22" s="1"/>
      <c r="B22" s="1"/>
      <c r="C22" s="40" t="s">
        <v>17</v>
      </c>
      <c r="D22" s="40"/>
      <c r="E22" s="11">
        <f>E19+E20-E21</f>
        <v>13518.75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151EBB-7D50-4276-AE1C-60B55529420B}">
          <x14:formula1>
            <xm:f>Customers!$A$2:$A$13</xm:f>
          </x14:formula1>
          <xm:sqref>B6</xm:sqref>
        </x14:dataValidation>
        <x14:dataValidation type="list" allowBlank="1" showInputMessage="1" showErrorMessage="1" xr:uid="{B0BD7E47-0A75-4A6B-89D4-13A2155F3CF4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3" sqref="B3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/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Bharathiraj </cp:lastModifiedBy>
  <dcterms:created xsi:type="dcterms:W3CDTF">2022-07-25T10:35:04Z</dcterms:created>
  <dcterms:modified xsi:type="dcterms:W3CDTF">2023-07-19T09:34:38Z</dcterms:modified>
</cp:coreProperties>
</file>