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Drive\AMBank_003_FBTI_Input\Configuration\"/>
    </mc:Choice>
  </mc:AlternateContent>
  <xr:revisionPtr revIDLastSave="0" documentId="13_ncr:1_{5CAF6522-983B-486D-9EFC-80B9BA5A31A8}" xr6:coauthVersionLast="47" xr6:coauthVersionMax="47" xr10:uidLastSave="{00000000-0000-0000-0000-000000000000}"/>
  <bookViews>
    <workbookView xWindow="-120" yWindow="-120" windowWidth="20730" windowHeight="11160" xr2:uid="{C3B8FC8D-55EC-44C6-BF54-2C08B3E6D014}"/>
  </bookViews>
  <sheets>
    <sheet name="Settings" sheetId="1" r:id="rId1"/>
    <sheet name="Constants" sheetId="2" r:id="rId2"/>
    <sheet name="Asse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9" i="1" l="1"/>
  <c r="B148" i="1"/>
  <c r="B85" i="1"/>
  <c r="C3" i="3"/>
  <c r="C2" i="3"/>
  <c r="B121" i="1"/>
  <c r="B2" i="3" s="1"/>
  <c r="B125" i="1"/>
  <c r="B3" i="3" s="1"/>
  <c r="B123" i="1" l="1"/>
  <c r="B122" i="1"/>
  <c r="B119" i="1"/>
  <c r="B118" i="1"/>
  <c r="B39" i="1" l="1"/>
  <c r="B55" i="1" s="1"/>
  <c r="B115" i="1"/>
  <c r="B114" i="1"/>
  <c r="B113" i="1"/>
  <c r="B112" i="1"/>
  <c r="B111" i="1"/>
  <c r="B82" i="1"/>
  <c r="B76" i="1"/>
  <c r="B75" i="1"/>
  <c r="B74" i="1"/>
  <c r="B73" i="1"/>
  <c r="B72" i="1"/>
  <c r="B71" i="1"/>
  <c r="B36" i="1"/>
  <c r="B35" i="1"/>
  <c r="B34" i="1"/>
  <c r="B33" i="1"/>
  <c r="B32" i="1"/>
  <c r="B31" i="1"/>
  <c r="B28" i="1"/>
  <c r="B30" i="1" s="1"/>
  <c r="B25" i="1"/>
  <c r="B24" i="1"/>
  <c r="B22" i="1"/>
  <c r="B23" i="1" s="1"/>
  <c r="B21" i="1"/>
  <c r="B20" i="1"/>
  <c r="B5" i="2" s="1"/>
  <c r="B19" i="1"/>
  <c r="B18" i="1"/>
  <c r="B4" i="1"/>
  <c r="B5" i="1" s="1"/>
  <c r="B47" i="1" l="1"/>
  <c r="B51" i="1"/>
  <c r="B59" i="1"/>
  <c r="B29" i="1"/>
</calcChain>
</file>

<file path=xl/sharedStrings.xml><?xml version="1.0" encoding="utf-8"?>
<sst xmlns="http://schemas.openxmlformats.org/spreadsheetml/2006/main" count="294" uniqueCount="271">
  <si>
    <t>NAME</t>
  </si>
  <si>
    <t>VALUE</t>
  </si>
  <si>
    <t>COMMENTS</t>
  </si>
  <si>
    <t>ProcessName</t>
  </si>
  <si>
    <t>Process Name</t>
  </si>
  <si>
    <t>BotEnvironment</t>
  </si>
  <si>
    <t>DEV</t>
  </si>
  <si>
    <t>DEV/UAT/PROD</t>
  </si>
  <si>
    <t>ShouldRunDate</t>
  </si>
  <si>
    <t>System Date</t>
  </si>
  <si>
    <t>ActualRunDate</t>
  </si>
  <si>
    <t>System Date with Formated(DD-MMM-YYYY)</t>
  </si>
  <si>
    <t>DelayShortMilliSec</t>
  </si>
  <si>
    <t>Delay 1 sec</t>
  </si>
  <si>
    <t>DelayMediumMilliSec</t>
  </si>
  <si>
    <t>Delay 2 sec</t>
  </si>
  <si>
    <t>DelayLongMilliSec</t>
  </si>
  <si>
    <t>Delay 5 sec</t>
  </si>
  <si>
    <t>DelayShortSec</t>
  </si>
  <si>
    <t>DelayMediumSec</t>
  </si>
  <si>
    <t>DelayLongSec</t>
  </si>
  <si>
    <t>LoopTimes</t>
  </si>
  <si>
    <t>RetryTaskTimes</t>
  </si>
  <si>
    <t>Folder Structure</t>
  </si>
  <si>
    <t>Local Drive</t>
  </si>
  <si>
    <t>LocalDriveFolderPath</t>
  </si>
  <si>
    <t>LocalDriveAuditFilesFolderPath</t>
  </si>
  <si>
    <t>LocalDriveConfigurationFolderPath</t>
  </si>
  <si>
    <t>LocalDriveExceptionScreenshotsFolderPath</t>
  </si>
  <si>
    <t>LocalDriveInputsFolderPath</t>
  </si>
  <si>
    <t>Share drive inputs copied here.</t>
  </si>
  <si>
    <t>LocalDriveLogsFolderPath</t>
  </si>
  <si>
    <t>LocalDriveLogFilePath</t>
  </si>
  <si>
    <t>LocalDriveOutputsFolderPath</t>
  </si>
  <si>
    <t>LocalDriveTemplatesFolderPath</t>
  </si>
  <si>
    <t>Share Drive</t>
  </si>
  <si>
    <t>ShareDriveFolderPath</t>
  </si>
  <si>
    <t>Share Drive Folder Path</t>
  </si>
  <si>
    <t>ShareDriveArchiveFolderPath</t>
  </si>
  <si>
    <t>ShareDriveArchiveInputsFolderPath</t>
  </si>
  <si>
    <t>ShareDriveArchiveOutputsFolderPath</t>
  </si>
  <si>
    <t>ShareDriveAuditFilesFolderPath</t>
  </si>
  <si>
    <t>ShareDriveConfigurationFolderPath</t>
  </si>
  <si>
    <t>ShareDriveExceptionScreenshotsFolderPath</t>
  </si>
  <si>
    <t>ShareDriveInputsFolderPath</t>
  </si>
  <si>
    <t>ShareDriveLogsFolderPath</t>
  </si>
  <si>
    <t>ShareDriveTemplatesFolderPath</t>
  </si>
  <si>
    <t>Email</t>
  </si>
  <si>
    <t>Process Values</t>
  </si>
  <si>
    <t>CurrentYearFormat</t>
  </si>
  <si>
    <t>yyyy</t>
  </si>
  <si>
    <t>CurrentMonthFormat</t>
  </si>
  <si>
    <t>MMM</t>
  </si>
  <si>
    <t>CurrentDateFormat</t>
  </si>
  <si>
    <t>dd-MMM-yyyy</t>
  </si>
  <si>
    <t>CurrentDateLogFormat</t>
  </si>
  <si>
    <t>dd-MM-yyyy</t>
  </si>
  <si>
    <t>For Logs</t>
  </si>
  <si>
    <t>CurrentTimeFormat</t>
  </si>
  <si>
    <t>HH.mm.ss</t>
  </si>
  <si>
    <t>CurrentTimeLogFormat</t>
  </si>
  <si>
    <t>HH:mm:ss</t>
  </si>
  <si>
    <t>CurrentYear</t>
  </si>
  <si>
    <t>CurrentMonth</t>
  </si>
  <si>
    <t>CurrentDate</t>
  </si>
  <si>
    <t>CurrentTime</t>
  </si>
  <si>
    <t>CurrentDateLog</t>
  </si>
  <si>
    <t>CurrentTimeLog</t>
  </si>
  <si>
    <t>FBTILoginURL</t>
  </si>
  <si>
    <t>https://myutzsolfbti01.ambankgroup.com/tiplus2-global/login</t>
  </si>
  <si>
    <t>FBTILoginRetryCounter</t>
  </si>
  <si>
    <t>Number of times</t>
  </si>
  <si>
    <t>WaitTimeBeforeLogin</t>
  </si>
  <si>
    <t>Seconds</t>
  </si>
  <si>
    <t>WaitTimeAfterLogin</t>
  </si>
  <si>
    <t>BrowserRetryCount</t>
  </si>
  <si>
    <t>FBTICredentialsAssetName</t>
  </si>
  <si>
    <t>CommonSheetName</t>
  </si>
  <si>
    <t>InputFileNamePrefix</t>
  </si>
  <si>
    <t>Priority</t>
  </si>
  <si>
    <t>OrchestratorQueueName</t>
  </si>
  <si>
    <t>OrchestratorQueueFolder</t>
  </si>
  <si>
    <t>OutlookAccount</t>
  </si>
  <si>
    <t>SenderName</t>
  </si>
  <si>
    <t>FBTI_Bot</t>
  </si>
  <si>
    <t>Name</t>
  </si>
  <si>
    <t>Value</t>
  </si>
  <si>
    <t>Description</t>
  </si>
  <si>
    <t>MaxRetryNumber</t>
  </si>
  <si>
    <t>Must be 0 if working with Orchestrator queues. If &gt; 0, the robot will retry the same transaction which failed with a system exception. Must be an integer value.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</si>
  <si>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</si>
  <si>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</si>
  <si>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ExScreenshotsFolderPath</t>
  </si>
  <si>
    <t>Where to save exceptions screenshots - can be a full or a relative path.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</si>
  <si>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</si>
  <si>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</si>
  <si>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</si>
  <si>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</si>
  <si>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</si>
  <si>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</si>
  <si>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</si>
  <si>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</si>
  <si>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succesful.</t>
  </si>
  <si>
    <t>LogMessage_BusinessRuleException</t>
  </si>
  <si>
    <t>Business rule exception.</t>
  </si>
  <si>
    <t>Static part of logging message. Processed Transaction failed with business exception.</t>
  </si>
  <si>
    <t>LogMessage_ApplicationException</t>
  </si>
  <si>
    <t>System exception.</t>
  </si>
  <si>
    <t>Static part of logging message. Processed Transaction failed with application exception.</t>
  </si>
  <si>
    <t>ExceptionMessage_ConsecutiveErrors</t>
  </si>
  <si>
    <t xml:space="preserve">The maximum number of consecutive system exceptions was reached. </t>
  </si>
  <si>
    <t>Error message in case MaxConsecutiveSystemExceptions number is reached.</t>
  </si>
  <si>
    <t>RetryNumberGetTransactionItem</t>
  </si>
  <si>
    <t>The number of times Get Transaction Item activity is retried in case of an exception. Must be an integer &gt;= 1.</t>
  </si>
  <si>
    <t>RetryNumberSetTransactionStatus</t>
  </si>
  <si>
    <t xml:space="preserve">The number of times Set transaction status activity is retried in case of an exception. Must be an integer &gt;= 1. </t>
  </si>
  <si>
    <t>ShouldMarkJobAsFaulted</t>
  </si>
  <si>
    <t>Must be TRUE or FALSE. If the value is TRUE and an error occurs in Initialization state or the MaxConsecutiveSystemExceptions is reached, the job is marked as Faulted.</t>
  </si>
  <si>
    <t>Asset</t>
  </si>
  <si>
    <t>OrchestratorAssetFolder</t>
  </si>
  <si>
    <t>Description (Assets will always overwrite other config)</t>
  </si>
  <si>
    <t>GO_UAT_E-Trade</t>
  </si>
  <si>
    <t>Team</t>
  </si>
  <si>
    <t>BehalfOfBranch</t>
  </si>
  <si>
    <t>CreateNewMaster</t>
  </si>
  <si>
    <t>TBSCKL</t>
  </si>
  <si>
    <t>Finance Standalone</t>
  </si>
  <si>
    <t>C0009648@ambankgroup.com</t>
  </si>
  <si>
    <t>ConventionalEntityName</t>
  </si>
  <si>
    <t>Conventional</t>
  </si>
  <si>
    <t>IslamicEntityName</t>
  </si>
  <si>
    <t>Islamic</t>
  </si>
  <si>
    <t>AMBANK (M) BERHAD</t>
  </si>
  <si>
    <t>AMBANK ISLAMIC BERHAD</t>
  </si>
  <si>
    <t>FBTIConventionalEntityName</t>
  </si>
  <si>
    <t>FBTIIslamicEntityName</t>
  </si>
  <si>
    <t>CustomerNameSymbol</t>
  </si>
  <si>
    <t>%</t>
  </si>
  <si>
    <t>ApplicationType</t>
  </si>
  <si>
    <t>Trade Finance Processing</t>
  </si>
  <si>
    <t>https://myutzsolfbti01.ambankgroup.com:448/tiplus2-conventional/content/CustomerBrowserWP.jsf</t>
  </si>
  <si>
    <t>ConventionalCustomerLineURL</t>
  </si>
  <si>
    <t>https://myutzsolfbti01.ambankgroup.com:444/tiplus2-islamic/content/CustomerBrowserWP.jsf</t>
  </si>
  <si>
    <t>https://myutzsolfbti01.ambankgroup.com:448/tiplus2-conventional/content/CreateFinanceEventWP.jsf</t>
  </si>
  <si>
    <t>IslamicCustomerLineURL</t>
  </si>
  <si>
    <t>ConventionalFacilitiesLineURL</t>
  </si>
  <si>
    <t>IslamicFacilitiesLineURL</t>
  </si>
  <si>
    <t>https://myutzsolfbti01.ambankgroup.com:448/tiplus2-conventional/content/FacilityPostingsBrowserWP.jsf</t>
  </si>
  <si>
    <t>ConventionalLineItemURL</t>
  </si>
  <si>
    <t>IslamicLineItemURL</t>
  </si>
  <si>
    <t>https://myutzsolfbti01.ambankgroup.com:444/tiplus2-islamic/content/CreateFinanceEventWP.jsf</t>
  </si>
  <si>
    <t>https://myutzsolfbti01.ambankgroup.com:444/tiplus2-islamic/content/FacilityPostingsBrowserWP.jsf</t>
  </si>
  <si>
    <t>Event</t>
  </si>
  <si>
    <t>Create</t>
  </si>
  <si>
    <t>EventStatus</t>
  </si>
  <si>
    <t>In progress</t>
  </si>
  <si>
    <t>StartMailType</t>
  </si>
  <si>
    <t>Start</t>
  </si>
  <si>
    <t>BEMailType</t>
  </si>
  <si>
    <t>BU</t>
  </si>
  <si>
    <t>EndMailType</t>
  </si>
  <si>
    <t>End</t>
  </si>
  <si>
    <t>SEMailType</t>
  </si>
  <si>
    <t>SE</t>
  </si>
  <si>
    <t>StartMailBodyTemplateFile</t>
  </si>
  <si>
    <t>EndMailBodyTemplateFile</t>
  </si>
  <si>
    <t>BUBodyTemplateFile</t>
  </si>
  <si>
    <t>SEBodyTemplateFile</t>
  </si>
  <si>
    <t>OSBodyTemplateFile</t>
  </si>
  <si>
    <t>EmailRetryCount</t>
  </si>
  <si>
    <t>BusinessProcessName</t>
  </si>
  <si>
    <t>Logging field which allows grouping of log data of two or more subprocesses under the same business process name</t>
    <phoneticPr fontId="2"/>
  </si>
  <si>
    <t>Admin_Email_List</t>
  </si>
  <si>
    <t>Admin mail address to be used for system exception; Semi-colon as seperator</t>
  </si>
  <si>
    <t>BusinessUser_Email_list</t>
  </si>
  <si>
    <t>Business user mail address to be used for Business exception; Semi-colon as seperator</t>
  </si>
  <si>
    <t>CC_Email_List</t>
  </si>
  <si>
    <t>CC mail address to be used for all mail types; Semi-colon as seperator</t>
  </si>
  <si>
    <t>Send_Start_Email</t>
  </si>
  <si>
    <t>YES</t>
  </si>
  <si>
    <t>If required start mail notification select value "YES", If not required select "NO".</t>
  </si>
  <si>
    <t>Start_Email_CCrequired</t>
  </si>
  <si>
    <t>NO</t>
  </si>
  <si>
    <t>If required to add CC mail address in start mail notification select value "YES", If not required select "NO".</t>
  </si>
  <si>
    <t>Start_Email_Subject</t>
  </si>
  <si>
    <t>Start mail notification subject</t>
  </si>
  <si>
    <t>Send_BU_Email</t>
  </si>
  <si>
    <t>If required Business exception mail notification select value "YES", If not required select "NO".</t>
  </si>
  <si>
    <t>BU_Email_CCrequired</t>
  </si>
  <si>
    <t>If required to add CC mail address in Business exception mail notification select value "YES", If not required select "NO".</t>
  </si>
  <si>
    <t>BU_Email_Subject</t>
  </si>
  <si>
    <t>Business exception mail notification subject</t>
  </si>
  <si>
    <t>Send_End_Email</t>
  </si>
  <si>
    <t>If required End mail notification select value "YES", If not required select "NO".</t>
  </si>
  <si>
    <t>End_Email_CCrequired</t>
  </si>
  <si>
    <t>If required to add CC mail address in End mail notification select value "YES", If not required select "NO".</t>
  </si>
  <si>
    <t>End_Email_Subject</t>
  </si>
  <si>
    <t>End mail notification subject</t>
  </si>
  <si>
    <t>Send_SE_Email</t>
  </si>
  <si>
    <t>If required System excption mail notification select value "YES", If not required select "NO".</t>
  </si>
  <si>
    <t>SE_Email_CCrequired</t>
  </si>
  <si>
    <t>If required to add CC mail address in System excption mail notification select value "YES", If not required select "NO".</t>
  </si>
  <si>
    <t>SE_Email_Subject</t>
  </si>
  <si>
    <t>System excption mail notification subject</t>
  </si>
  <si>
    <t>C:\Robot\</t>
  </si>
  <si>
    <t>C:\ShareDrive\</t>
  </si>
  <si>
    <t>WaitTimeToCheckHomePage</t>
  </si>
  <si>
    <t>AuditFileSerialNumber</t>
  </si>
  <si>
    <t>TransactionFileSerialNumber</t>
  </si>
  <si>
    <t>AuditFileTemplateName</t>
  </si>
  <si>
    <t>ConsolidatedAuditFileName</t>
  </si>
  <si>
    <t>ConsolidatedAuditFileSheetName</t>
  </si>
  <si>
    <t>Sheet1</t>
  </si>
  <si>
    <t>AuditFileSerialNumberAssetName</t>
  </si>
  <si>
    <t>TransactionFileTemplateName</t>
  </si>
  <si>
    <t>ConsolidatedTransactionFileName</t>
  </si>
  <si>
    <t>ConsolidatedTransactionFileSheetName</t>
  </si>
  <si>
    <t>TransactionFileSerialNumberAssetName</t>
  </si>
  <si>
    <t>Applications to Kill</t>
  </si>
  <si>
    <t>KillProcessNames</t>
  </si>
  <si>
    <t>Mentioned application will be killed before running the process</t>
  </si>
  <si>
    <t>TemporaryOutputTextFile</t>
  </si>
  <si>
    <t>WaitTimeForFacilitiesPage</t>
  </si>
  <si>
    <t>Excel,Chrome,Notepad</t>
  </si>
  <si>
    <t>WaitTimeForReferenceNumber</t>
  </si>
  <si>
    <t>WaitTimeForFinanceStandalone</t>
  </si>
  <si>
    <t>OutlookApplicationPath</t>
  </si>
  <si>
    <t>C:\Program Files\Microsoft Office\root\Office16\OUTLOOK.EXE</t>
  </si>
  <si>
    <t>ProcessedFileName</t>
  </si>
  <si>
    <t>{FileName}_Processed.xlsx</t>
  </si>
  <si>
    <t>ProductTypeNames</t>
  </si>
  <si>
    <t>ThrowProductTypeInvalid</t>
  </si>
  <si>
    <t>Product Type: {ProductType} was Invalid</t>
  </si>
  <si>
    <t>Currencies</t>
  </si>
  <si>
    <t>MYR,USD,GBP,SGD,JPY,AUD,EUR,CNY</t>
  </si>
  <si>
    <t>ThrowCurrencyInvalid</t>
  </si>
  <si>
    <t>Currency: {Currency} was Invalid</t>
  </si>
  <si>
    <t>AB-i -ELC Sales(Non-Resident),AB-i -ELC Sales(Resident),AB-i -OBC Sales(Non-Resident),AB-i -OBC Sales(Resident),AB-i-Open A/c Purchase(Resident),AB-i-Open A/c Sales(Non-Resident),AB-i-Open A/c Sales(Resident),ABi-Open A/c Purchase(Non-Resident),ECR Post-shipment (Non-LC),ECR Pre-shipment (Non-LC),FCTL Open Account,Invoice Financing Purchase Foreign,Invoice Financing Purchase Local,Invoice Financing Sales Foreign,Invoice Financing Sales Local,PCA Fcy Sales Order Fcy Curr Loan,PCA Foreign Sales Order Conversion,PCA Local Sales Order Loan,Trust Receipt -i - Foreign,Trust Receipt -i - Local,BA -ELC Sales(Non-Resident),BA -ELC Sales(Resident),BA -OBC Sales(Non-Resident),BA -OBC Sales(Resident),BA-Open A/c Purchase(Non-Resident),BA-Open A/c Purchase(Resident),BA-Open A/c Sales(Non-Resident),BA-Open A/c Sales(Resident),ECR Post-shipment (Non-LC),ECR Pre-shipment (Non-LC),FCTL Open Account,Invoice Financing Purchase Import,Invoice Financing Purchase Local,Invoice Financing Sales Export,Invoice Financing Sales Local,PCA Fcy Sales Order Fcy Curr Loan,PCA Foreign Sales Order Conversion,PCA Local Sales Order Loan,Trust Receipt - Foreign,Trust Receipt - Local</t>
  </si>
  <si>
    <t>FinanceTenorDueDateFormat</t>
  </si>
  <si>
    <t>C0009647@ambankgroup.com;C0009648@ambankgroup.com</t>
  </si>
  <si>
    <t>InputFileHeaderNamesList</t>
  </si>
  <si>
    <t>Case Id,Entity,Product Type,Finance To,Debit To,Product Type F=Fix or V=Float,Goods/Service Deliver Outside Malyasia,Financing Amount,Financing Tenor,New BA Type,BA Draft Number,Multiline Number,Multiline Data,Commission Percentage,Tenor,Normal Interest Spread %,Interest Type,Default Account Number,Transaction Status,Available Amount,Facility Limit Amount,Facility Expiry Date,Overdue Interest Spread %,FBTI Reference Number</t>
  </si>
  <si>
    <t>NoHeadersMessage</t>
  </si>
  <si>
    <t>Following header names: {Headers} not exist in the input excel file(File Name: {FileName})</t>
  </si>
  <si>
    <t>No data in the input excel file(File Name: {FileName})</t>
  </si>
  <si>
    <t>NoDataInInputFileMessage</t>
  </si>
  <si>
    <t>DelayAfterSendingEndMail</t>
  </si>
  <si>
    <t>00:00:10</t>
  </si>
  <si>
    <t>PostAPI</t>
  </si>
  <si>
    <t>http://13.235.149.56:5002/updating_status</t>
  </si>
  <si>
    <t>PostAPIBody</t>
  </si>
  <si>
    <t>PostAPITimeout</t>
  </si>
  <si>
    <t>MilliSeconds</t>
  </si>
  <si>
    <t>PostAPIRetryCounter</t>
  </si>
  <si>
    <t>PostAPIResponse</t>
  </si>
  <si>
    <t>Success</t>
  </si>
  <si>
    <t>AuditComment1</t>
  </si>
  <si>
    <t>AuditComment2</t>
  </si>
  <si>
    <t>AuditComment3</t>
  </si>
  <si>
    <t>AuditComment4</t>
  </si>
  <si>
    <t>type1</t>
  </si>
  <si>
    <t>type2</t>
  </si>
  <si>
    <t>{
"tenant_id" : "ambanketrade",
"database": "extraction",
"table": "fbti_response",
"column_name": "fbti_status",
"bot_status":"{BotStatus}",
"bot_response": "{BotResponse}",
"type":"{type}",
"bot_exception_screenshot":"{ExceptionScreenshotPath}"
}</t>
  </si>
  <si>
    <t>PostAPIType1Name</t>
  </si>
  <si>
    <t>PostAPIType2Name</t>
  </si>
  <si>
    <t>AuditComment5</t>
  </si>
  <si>
    <t>AMBank_003_FBTI_Input</t>
  </si>
  <si>
    <t>AMBank_003_FBTI_Input_Output.txt</t>
  </si>
  <si>
    <t>Successfully entered given data in the FBTI portal for Case Id: {Case Id}.</t>
  </si>
  <si>
    <t>Unexpected exception occurred at {XamlName} for Case Id: {Case Id}.</t>
  </si>
  <si>
    <t>Business exception occurred at {XamlName} for Case Id: {Case Id}. Exception Message: {Exception Message}.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</si>
</sst>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0" fillId="0" borderId="2" xfId="0" applyBorder="1"/>
    <xf numFmtId="0" fontId="0" fillId="5" borderId="1" xfId="0" applyFill="1" applyBorder="1"/>
    <xf numFmtId="49" fontId="0" fillId="0" borderId="1" xfId="0" applyNumberFormat="1" applyBorder="1"/>
    <xf numFmtId="20" fontId="0" fillId="0" borderId="0" xfId="0" quotePrefix="1" applyNumberFormat="1"/>
    <xf numFmtId="0" fontId="0" fillId="0" borderId="0" xfId="0" applyAlignment="1">
      <alignment vertical="center"/>
    </xf>
    <xf numFmtId="0" fontId="0" fillId="0" borderId="0" xfId="0" applyFill="1" applyBorder="1"/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52E0-A2D6-40BE-9CD2-CF514F5F1984}">
  <dimension ref="A1:C417"/>
  <sheetViews>
    <sheetView tabSelected="1" topLeftCell="A145" workbookViewId="0">
      <selection activeCell="B161" sqref="B161"/>
    </sheetView>
  </sheetViews>
  <sheetFormatPr defaultRowHeight="15" x14ac:dyDescent="0.25"/>
  <cols>
    <col min="1" max="1" width="41.140625" bestFit="1" customWidth="1"/>
    <col min="2" max="2" width="81.85546875" style="5" customWidth="1"/>
    <col min="3" max="3" width="48" bestFit="1" customWidth="1"/>
    <col min="4" max="4" width="24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 t="s">
        <v>266</v>
      </c>
      <c r="C2" s="2" t="s">
        <v>4</v>
      </c>
    </row>
    <row r="3" spans="1:3" x14ac:dyDescent="0.25">
      <c r="A3" s="2" t="s">
        <v>5</v>
      </c>
      <c r="B3" s="3" t="s">
        <v>6</v>
      </c>
      <c r="C3" s="2" t="s">
        <v>7</v>
      </c>
    </row>
    <row r="4" spans="1:3" x14ac:dyDescent="0.25">
      <c r="A4" s="2" t="s">
        <v>8</v>
      </c>
      <c r="B4" s="4">
        <f ca="1">TODAY()</f>
        <v>45133</v>
      </c>
      <c r="C4" s="2" t="s">
        <v>9</v>
      </c>
    </row>
    <row r="5" spans="1:3" x14ac:dyDescent="0.25">
      <c r="A5" s="2" t="s">
        <v>10</v>
      </c>
      <c r="B5" s="3" t="str">
        <f ca="1">TEXT(B4,"dd-MMM-yyyy")</f>
        <v>26-Jul-2023</v>
      </c>
      <c r="C5" s="2" t="s">
        <v>11</v>
      </c>
    </row>
    <row r="6" spans="1:3" x14ac:dyDescent="0.25">
      <c r="A6" s="2" t="s">
        <v>12</v>
      </c>
      <c r="B6" s="3">
        <v>1000</v>
      </c>
      <c r="C6" s="2" t="s">
        <v>13</v>
      </c>
    </row>
    <row r="7" spans="1:3" x14ac:dyDescent="0.25">
      <c r="A7" s="2" t="s">
        <v>14</v>
      </c>
      <c r="B7" s="3">
        <v>3000</v>
      </c>
      <c r="C7" s="2" t="s">
        <v>15</v>
      </c>
    </row>
    <row r="8" spans="1:3" x14ac:dyDescent="0.25">
      <c r="A8" s="2" t="s">
        <v>16</v>
      </c>
      <c r="B8" s="3">
        <v>5000</v>
      </c>
      <c r="C8" s="2" t="s">
        <v>17</v>
      </c>
    </row>
    <row r="9" spans="1:3" x14ac:dyDescent="0.25">
      <c r="A9" s="2" t="s">
        <v>18</v>
      </c>
      <c r="B9" s="3">
        <v>1</v>
      </c>
      <c r="C9" s="2"/>
    </row>
    <row r="10" spans="1:3" x14ac:dyDescent="0.25">
      <c r="A10" s="2" t="s">
        <v>19</v>
      </c>
      <c r="B10" s="3">
        <v>3</v>
      </c>
      <c r="C10" s="2"/>
    </row>
    <row r="11" spans="1:3" x14ac:dyDescent="0.25">
      <c r="A11" s="2" t="s">
        <v>20</v>
      </c>
      <c r="B11" s="3">
        <v>5</v>
      </c>
      <c r="C11" s="2"/>
    </row>
    <row r="12" spans="1:3" x14ac:dyDescent="0.25">
      <c r="A12" s="2" t="s">
        <v>21</v>
      </c>
      <c r="B12" s="3">
        <v>10</v>
      </c>
      <c r="C12" s="2"/>
    </row>
    <row r="13" spans="1:3" x14ac:dyDescent="0.25">
      <c r="A13" s="2" t="s">
        <v>22</v>
      </c>
      <c r="B13" s="3">
        <v>1</v>
      </c>
      <c r="C13" s="2"/>
    </row>
    <row r="14" spans="1:3" x14ac:dyDescent="0.25">
      <c r="A14" s="16" t="s">
        <v>23</v>
      </c>
      <c r="B14" s="16"/>
      <c r="C14" s="16"/>
    </row>
    <row r="15" spans="1:3" x14ac:dyDescent="0.25">
      <c r="A15" s="16"/>
      <c r="B15" s="16"/>
      <c r="C15" s="16"/>
    </row>
    <row r="16" spans="1:3" ht="18.75" x14ac:dyDescent="0.3">
      <c r="A16" s="17" t="s">
        <v>24</v>
      </c>
      <c r="B16" s="17"/>
      <c r="C16" s="17"/>
    </row>
    <row r="17" spans="1:3" x14ac:dyDescent="0.25">
      <c r="A17" s="2" t="s">
        <v>25</v>
      </c>
      <c r="B17" s="3" t="s">
        <v>204</v>
      </c>
      <c r="C17" s="2"/>
    </row>
    <row r="18" spans="1:3" x14ac:dyDescent="0.25">
      <c r="A18" s="2" t="s">
        <v>26</v>
      </c>
      <c r="B18" s="3" t="str">
        <f>B17&amp;B2&amp;"\Audit_Files"</f>
        <v>C:\Robot\AMBank_003_FBTI_Input\Audit_Files</v>
      </c>
      <c r="C18" s="2"/>
    </row>
    <row r="19" spans="1:3" x14ac:dyDescent="0.25">
      <c r="A19" s="2" t="s">
        <v>27</v>
      </c>
      <c r="B19" s="3" t="str">
        <f>B17&amp;B2&amp;"\Configuration"</f>
        <v>C:\Robot\AMBank_003_FBTI_Input\Configuration</v>
      </c>
      <c r="C19" s="2"/>
    </row>
    <row r="20" spans="1:3" x14ac:dyDescent="0.25">
      <c r="A20" s="2" t="s">
        <v>28</v>
      </c>
      <c r="B20" s="3" t="str">
        <f>B17&amp;B2&amp;"\Exception_Screenshots"</f>
        <v>C:\Robot\AMBank_003_FBTI_Input\Exception_Screenshots</v>
      </c>
      <c r="C20" s="2"/>
    </row>
    <row r="21" spans="1:3" x14ac:dyDescent="0.25">
      <c r="A21" s="2" t="s">
        <v>29</v>
      </c>
      <c r="B21" s="3" t="str">
        <f>B17&amp;B2&amp;"\Inputs"</f>
        <v>C:\Robot\AMBank_003_FBTI_Input\Inputs</v>
      </c>
      <c r="C21" s="2" t="s">
        <v>30</v>
      </c>
    </row>
    <row r="22" spans="1:3" x14ac:dyDescent="0.25">
      <c r="A22" s="2" t="s">
        <v>31</v>
      </c>
      <c r="B22" s="3" t="str">
        <f>B17&amp;B2&amp;"\Logs"</f>
        <v>C:\Robot\AMBank_003_FBTI_Input\Logs</v>
      </c>
      <c r="C22" s="2"/>
    </row>
    <row r="23" spans="1:3" x14ac:dyDescent="0.25">
      <c r="A23" s="2" t="s">
        <v>32</v>
      </c>
      <c r="B23" s="3" t="str">
        <f>B22&amp;"\"&amp;B2&amp;"_Log_{date}_{time}.txt"</f>
        <v>C:\Robot\AMBank_003_FBTI_Input\Logs\AMBank_003_FBTI_Input_Log_{date}_{time}.txt</v>
      </c>
      <c r="C23" s="2"/>
    </row>
    <row r="24" spans="1:3" x14ac:dyDescent="0.25">
      <c r="A24" s="2" t="s">
        <v>33</v>
      </c>
      <c r="B24" s="3" t="str">
        <f>B17&amp;B2&amp;"\Outputs"</f>
        <v>C:\Robot\AMBank_003_FBTI_Input\Outputs</v>
      </c>
      <c r="C24" s="2"/>
    </row>
    <row r="25" spans="1:3" x14ac:dyDescent="0.25">
      <c r="A25" s="2" t="s">
        <v>34</v>
      </c>
      <c r="B25" s="3" t="str">
        <f>B17&amp;B2&amp;"\Templates"</f>
        <v>C:\Robot\AMBank_003_FBTI_Input\Templates</v>
      </c>
      <c r="C25" s="2"/>
    </row>
    <row r="26" spans="1:3" ht="18.75" x14ac:dyDescent="0.3">
      <c r="A26" s="17" t="s">
        <v>35</v>
      </c>
      <c r="B26" s="17"/>
      <c r="C26" s="17"/>
    </row>
    <row r="27" spans="1:3" x14ac:dyDescent="0.25">
      <c r="A27" s="2" t="s">
        <v>36</v>
      </c>
      <c r="B27" s="3" t="s">
        <v>205</v>
      </c>
      <c r="C27" s="2" t="s">
        <v>37</v>
      </c>
    </row>
    <row r="28" spans="1:3" x14ac:dyDescent="0.25">
      <c r="A28" s="2" t="s">
        <v>38</v>
      </c>
      <c r="B28" s="3" t="str">
        <f>B27 &amp; B2 &amp; "\Archive"</f>
        <v>C:\ShareDrive\AMBank_003_FBTI_Input\Archive</v>
      </c>
      <c r="C28" s="2"/>
    </row>
    <row r="29" spans="1:3" x14ac:dyDescent="0.25">
      <c r="A29" s="2" t="s">
        <v>39</v>
      </c>
      <c r="B29" s="3" t="str">
        <f>B28 &amp; "\Inputs"</f>
        <v>C:\ShareDrive\AMBank_003_FBTI_Input\Archive\Inputs</v>
      </c>
      <c r="C29" s="2"/>
    </row>
    <row r="30" spans="1:3" x14ac:dyDescent="0.25">
      <c r="A30" s="2" t="s">
        <v>40</v>
      </c>
      <c r="B30" s="3" t="str">
        <f>B28 &amp; "\Outputs"</f>
        <v>C:\ShareDrive\AMBank_003_FBTI_Input\Archive\Outputs</v>
      </c>
      <c r="C30" s="2"/>
    </row>
    <row r="31" spans="1:3" x14ac:dyDescent="0.25">
      <c r="A31" s="2" t="s">
        <v>41</v>
      </c>
      <c r="B31" s="3" t="str">
        <f>B27 &amp; B2 &amp; "\Audit_Files"</f>
        <v>C:\ShareDrive\AMBank_003_FBTI_Input\Audit_Files</v>
      </c>
      <c r="C31" s="2"/>
    </row>
    <row r="32" spans="1:3" x14ac:dyDescent="0.25">
      <c r="A32" s="2" t="s">
        <v>42</v>
      </c>
      <c r="B32" s="3" t="str">
        <f>B27 &amp; B2 &amp; "\Configuration"</f>
        <v>C:\ShareDrive\AMBank_003_FBTI_Input\Configuration</v>
      </c>
      <c r="C32" s="2"/>
    </row>
    <row r="33" spans="1:3" x14ac:dyDescent="0.25">
      <c r="A33" s="2" t="s">
        <v>43</v>
      </c>
      <c r="B33" s="3" t="str">
        <f>B27 &amp; B2 &amp; "\Exception_Screenshots"</f>
        <v>C:\ShareDrive\AMBank_003_FBTI_Input\Exception_Screenshots</v>
      </c>
      <c r="C33" s="2"/>
    </row>
    <row r="34" spans="1:3" x14ac:dyDescent="0.25">
      <c r="A34" s="2" t="s">
        <v>44</v>
      </c>
      <c r="B34" s="3" t="str">
        <f>B27 &amp; B2 &amp; "\Inputs"</f>
        <v>C:\ShareDrive\AMBank_003_FBTI_Input\Inputs</v>
      </c>
      <c r="C34" s="2"/>
    </row>
    <row r="35" spans="1:3" x14ac:dyDescent="0.25">
      <c r="A35" s="2" t="s">
        <v>45</v>
      </c>
      <c r="B35" s="3" t="str">
        <f>B27 &amp; B2 &amp; "\Logs"</f>
        <v>C:\ShareDrive\AMBank_003_FBTI_Input\Logs</v>
      </c>
      <c r="C35" s="2"/>
    </row>
    <row r="36" spans="1:3" x14ac:dyDescent="0.25">
      <c r="A36" s="2" t="s">
        <v>46</v>
      </c>
      <c r="B36" s="3" t="str">
        <f>B27 &amp; B2 &amp; "\Templates"</f>
        <v>C:\ShareDrive\AMBank_003_FBTI_Input\Templates</v>
      </c>
      <c r="C36" s="2"/>
    </row>
    <row r="37" spans="1:3" x14ac:dyDescent="0.25">
      <c r="A37" s="16" t="s">
        <v>47</v>
      </c>
      <c r="B37" s="16"/>
      <c r="C37" s="16"/>
    </row>
    <row r="38" spans="1:3" x14ac:dyDescent="0.25">
      <c r="A38" s="16"/>
      <c r="B38" s="16"/>
      <c r="C38" s="16"/>
    </row>
    <row r="39" spans="1:3" x14ac:dyDescent="0.25">
      <c r="A39" s="11" t="s">
        <v>170</v>
      </c>
      <c r="B39" s="11" t="str">
        <f>B2</f>
        <v>AMBank_003_FBTI_Input</v>
      </c>
      <c r="C39" s="11" t="s">
        <v>171</v>
      </c>
    </row>
    <row r="40" spans="1:3" x14ac:dyDescent="0.25">
      <c r="A40" s="2"/>
      <c r="B40" s="12"/>
      <c r="C40" s="2"/>
    </row>
    <row r="41" spans="1:3" x14ac:dyDescent="0.25">
      <c r="A41" s="11" t="s">
        <v>172</v>
      </c>
      <c r="B41" s="9" t="s">
        <v>239</v>
      </c>
      <c r="C41" s="11" t="s">
        <v>173</v>
      </c>
    </row>
    <row r="42" spans="1:3" x14ac:dyDescent="0.25">
      <c r="A42" s="11" t="s">
        <v>174</v>
      </c>
      <c r="B42" s="9" t="s">
        <v>239</v>
      </c>
      <c r="C42" s="11" t="s">
        <v>175</v>
      </c>
    </row>
    <row r="43" spans="1:3" x14ac:dyDescent="0.25">
      <c r="A43" s="11" t="s">
        <v>176</v>
      </c>
      <c r="B43" s="9" t="s">
        <v>239</v>
      </c>
      <c r="C43" s="11" t="s">
        <v>177</v>
      </c>
    </row>
    <row r="44" spans="1:3" x14ac:dyDescent="0.25">
      <c r="A44" s="2"/>
      <c r="B44" s="12"/>
      <c r="C44" s="2"/>
    </row>
    <row r="45" spans="1:3" x14ac:dyDescent="0.25">
      <c r="A45" s="2" t="s">
        <v>178</v>
      </c>
      <c r="B45" s="12" t="s">
        <v>179</v>
      </c>
      <c r="C45" s="2" t="s">
        <v>180</v>
      </c>
    </row>
    <row r="46" spans="1:3" x14ac:dyDescent="0.25">
      <c r="A46" s="2" t="s">
        <v>181</v>
      </c>
      <c r="B46" s="12" t="s">
        <v>182</v>
      </c>
      <c r="C46" s="2" t="s">
        <v>183</v>
      </c>
    </row>
    <row r="47" spans="1:3" x14ac:dyDescent="0.25">
      <c r="A47" s="2" t="s">
        <v>184</v>
      </c>
      <c r="B47" s="12" t="str">
        <f>B39&amp;" process - Start mail"</f>
        <v>AMBank_003_FBTI_Input process - Start mail</v>
      </c>
      <c r="C47" s="2" t="s">
        <v>185</v>
      </c>
    </row>
    <row r="48" spans="1:3" x14ac:dyDescent="0.25">
      <c r="A48" s="2"/>
      <c r="B48" s="12"/>
      <c r="C48" s="2"/>
    </row>
    <row r="49" spans="1:3" x14ac:dyDescent="0.25">
      <c r="A49" s="2" t="s">
        <v>186</v>
      </c>
      <c r="B49" s="12" t="s">
        <v>179</v>
      </c>
      <c r="C49" s="2" t="s">
        <v>187</v>
      </c>
    </row>
    <row r="50" spans="1:3" x14ac:dyDescent="0.25">
      <c r="A50" s="2" t="s">
        <v>188</v>
      </c>
      <c r="B50" s="12" t="s">
        <v>182</v>
      </c>
      <c r="C50" s="2" t="s">
        <v>189</v>
      </c>
    </row>
    <row r="51" spans="1:3" x14ac:dyDescent="0.25">
      <c r="A51" s="2" t="s">
        <v>190</v>
      </c>
      <c r="B51" s="12" t="str">
        <f xml:space="preserve"> B39&amp; "process -  Business exception mail"</f>
        <v>AMBank_003_FBTI_Inputprocess -  Business exception mail</v>
      </c>
      <c r="C51" s="2" t="s">
        <v>191</v>
      </c>
    </row>
    <row r="52" spans="1:3" x14ac:dyDescent="0.25">
      <c r="A52" s="2"/>
      <c r="B52" s="12"/>
      <c r="C52" s="2"/>
    </row>
    <row r="53" spans="1:3" x14ac:dyDescent="0.25">
      <c r="A53" s="2" t="s">
        <v>192</v>
      </c>
      <c r="B53" s="12" t="s">
        <v>179</v>
      </c>
      <c r="C53" s="2" t="s">
        <v>193</v>
      </c>
    </row>
    <row r="54" spans="1:3" x14ac:dyDescent="0.25">
      <c r="A54" s="2" t="s">
        <v>194</v>
      </c>
      <c r="B54" s="12" t="s">
        <v>182</v>
      </c>
      <c r="C54" s="2" t="s">
        <v>195</v>
      </c>
    </row>
    <row r="55" spans="1:3" x14ac:dyDescent="0.25">
      <c r="A55" s="2" t="s">
        <v>196</v>
      </c>
      <c r="B55" s="12" t="str">
        <f xml:space="preserve"> B39 &amp; " process -  End mail"</f>
        <v>AMBank_003_FBTI_Input process -  End mail</v>
      </c>
      <c r="C55" s="2" t="s">
        <v>197</v>
      </c>
    </row>
    <row r="56" spans="1:3" x14ac:dyDescent="0.25">
      <c r="A56" s="2"/>
      <c r="B56" s="12"/>
      <c r="C56" s="2"/>
    </row>
    <row r="57" spans="1:3" ht="15" customHeight="1" x14ac:dyDescent="0.25">
      <c r="A57" s="2" t="s">
        <v>198</v>
      </c>
      <c r="B57" s="12" t="s">
        <v>179</v>
      </c>
      <c r="C57" s="2" t="s">
        <v>199</v>
      </c>
    </row>
    <row r="58" spans="1:3" ht="15" customHeight="1" x14ac:dyDescent="0.25">
      <c r="A58" s="2" t="s">
        <v>200</v>
      </c>
      <c r="B58" s="12" t="s">
        <v>182</v>
      </c>
      <c r="C58" s="2" t="s">
        <v>201</v>
      </c>
    </row>
    <row r="59" spans="1:3" ht="15" customHeight="1" x14ac:dyDescent="0.25">
      <c r="A59" s="2" t="s">
        <v>202</v>
      </c>
      <c r="B59" s="12" t="str">
        <f xml:space="preserve"> B39 &amp; " process -  System exception mail"</f>
        <v>AMBank_003_FBTI_Input process -  System exception mail</v>
      </c>
      <c r="C59" s="2" t="s">
        <v>203</v>
      </c>
    </row>
    <row r="60" spans="1:3" ht="15" customHeight="1" x14ac:dyDescent="0.25">
      <c r="A60" s="18" t="s">
        <v>218</v>
      </c>
      <c r="B60" s="19"/>
      <c r="C60" s="20"/>
    </row>
    <row r="61" spans="1:3" ht="15" customHeight="1" x14ac:dyDescent="0.25">
      <c r="A61" s="21"/>
      <c r="B61" s="22"/>
      <c r="C61" s="23"/>
    </row>
    <row r="62" spans="1:3" ht="15" customHeight="1" x14ac:dyDescent="0.25">
      <c r="A62" s="2" t="s">
        <v>219</v>
      </c>
      <c r="B62" s="3" t="s">
        <v>223</v>
      </c>
      <c r="C62" s="3" t="s">
        <v>220</v>
      </c>
    </row>
    <row r="63" spans="1:3" ht="15" customHeight="1" x14ac:dyDescent="0.25">
      <c r="A63" s="16" t="s">
        <v>48</v>
      </c>
      <c r="B63" s="16"/>
      <c r="C63" s="16"/>
    </row>
    <row r="64" spans="1:3" ht="15" customHeight="1" x14ac:dyDescent="0.25">
      <c r="A64" s="16"/>
      <c r="B64" s="16"/>
      <c r="C64" s="16"/>
    </row>
    <row r="65" spans="1:3" ht="15" customHeight="1" x14ac:dyDescent="0.25">
      <c r="A65" s="2" t="s">
        <v>49</v>
      </c>
      <c r="B65" s="2" t="s">
        <v>50</v>
      </c>
      <c r="C65" s="2"/>
    </row>
    <row r="66" spans="1:3" ht="15" customHeight="1" x14ac:dyDescent="0.25">
      <c r="A66" s="2" t="s">
        <v>51</v>
      </c>
      <c r="B66" s="2" t="s">
        <v>52</v>
      </c>
      <c r="C66" s="2"/>
    </row>
    <row r="67" spans="1:3" ht="15" customHeight="1" x14ac:dyDescent="0.25">
      <c r="A67" s="2" t="s">
        <v>53</v>
      </c>
      <c r="B67" s="2" t="s">
        <v>54</v>
      </c>
      <c r="C67" s="2"/>
    </row>
    <row r="68" spans="1:3" ht="15" customHeight="1" x14ac:dyDescent="0.25">
      <c r="A68" s="2" t="s">
        <v>55</v>
      </c>
      <c r="B68" s="2" t="s">
        <v>56</v>
      </c>
      <c r="C68" s="2" t="s">
        <v>57</v>
      </c>
    </row>
    <row r="69" spans="1:3" ht="15" customHeight="1" x14ac:dyDescent="0.25">
      <c r="A69" s="2" t="s">
        <v>58</v>
      </c>
      <c r="B69" s="2" t="s">
        <v>59</v>
      </c>
      <c r="C69" s="2"/>
    </row>
    <row r="70" spans="1:3" ht="15" customHeight="1" x14ac:dyDescent="0.25">
      <c r="A70" s="2" t="s">
        <v>60</v>
      </c>
      <c r="B70" s="2" t="s">
        <v>61</v>
      </c>
      <c r="C70" s="2" t="s">
        <v>57</v>
      </c>
    </row>
    <row r="71" spans="1:3" ht="15" customHeight="1" x14ac:dyDescent="0.25">
      <c r="A71" s="2" t="s">
        <v>62</v>
      </c>
      <c r="B71" s="2" t="str">
        <f ca="1">TEXT(NOW(), B65)</f>
        <v>2023</v>
      </c>
      <c r="C71" s="2"/>
    </row>
    <row r="72" spans="1:3" ht="15" customHeight="1" x14ac:dyDescent="0.25">
      <c r="A72" s="2" t="s">
        <v>63</v>
      </c>
      <c r="B72" s="2" t="str">
        <f t="shared" ref="B72:B73" ca="1" si="0">TEXT(NOW(), B66)</f>
        <v>Jul</v>
      </c>
      <c r="C72" s="2"/>
    </row>
    <row r="73" spans="1:3" ht="15" customHeight="1" x14ac:dyDescent="0.25">
      <c r="A73" s="2" t="s">
        <v>64</v>
      </c>
      <c r="B73" s="2" t="str">
        <f t="shared" ca="1" si="0"/>
        <v>26-Jul-2023</v>
      </c>
      <c r="C73" s="2"/>
    </row>
    <row r="74" spans="1:3" ht="15" customHeight="1" x14ac:dyDescent="0.25">
      <c r="A74" s="2" t="s">
        <v>65</v>
      </c>
      <c r="B74" s="2" t="str">
        <f ca="1">TEXT(NOW(), B69)</f>
        <v>17.34.03</v>
      </c>
      <c r="C74" s="2"/>
    </row>
    <row r="75" spans="1:3" ht="15" customHeight="1" x14ac:dyDescent="0.25">
      <c r="A75" s="2" t="s">
        <v>66</v>
      </c>
      <c r="B75" s="2" t="str">
        <f ca="1">TEXT(NOW(), B68)</f>
        <v>26-07-2023</v>
      </c>
      <c r="C75" s="2" t="s">
        <v>57</v>
      </c>
    </row>
    <row r="76" spans="1:3" ht="15" customHeight="1" x14ac:dyDescent="0.25">
      <c r="A76" s="2" t="s">
        <v>67</v>
      </c>
      <c r="B76" s="2" t="str">
        <f ca="1">TEXT(NOW(), B70)</f>
        <v>17:34:03</v>
      </c>
      <c r="C76" s="2" t="s">
        <v>57</v>
      </c>
    </row>
    <row r="77" spans="1:3" ht="15" customHeight="1" x14ac:dyDescent="0.25">
      <c r="A77" s="2" t="s">
        <v>68</v>
      </c>
      <c r="B77" t="s">
        <v>69</v>
      </c>
      <c r="C77" s="2"/>
    </row>
    <row r="78" spans="1:3" ht="15" customHeight="1" x14ac:dyDescent="0.25">
      <c r="A78" s="2" t="s">
        <v>70</v>
      </c>
      <c r="B78" s="2">
        <v>3</v>
      </c>
      <c r="C78" s="2" t="s">
        <v>71</v>
      </c>
    </row>
    <row r="79" spans="1:3" ht="15" customHeight="1" x14ac:dyDescent="0.25">
      <c r="A79" s="2" t="s">
        <v>72</v>
      </c>
      <c r="B79" s="2">
        <v>30</v>
      </c>
      <c r="C79" s="2" t="s">
        <v>73</v>
      </c>
    </row>
    <row r="80" spans="1:3" ht="15" customHeight="1" x14ac:dyDescent="0.25">
      <c r="A80" s="2" t="s">
        <v>74</v>
      </c>
      <c r="B80" s="2">
        <v>30</v>
      </c>
      <c r="C80" s="2" t="s">
        <v>73</v>
      </c>
    </row>
    <row r="81" spans="1:3" ht="15" customHeight="1" x14ac:dyDescent="0.25">
      <c r="A81" s="2" t="s">
        <v>75</v>
      </c>
      <c r="B81" s="2">
        <v>3</v>
      </c>
      <c r="C81" s="2" t="s">
        <v>71</v>
      </c>
    </row>
    <row r="82" spans="1:3" ht="15" customHeight="1" x14ac:dyDescent="0.25">
      <c r="A82" s="2" t="s">
        <v>76</v>
      </c>
      <c r="B82" s="2" t="str">
        <f>B2&amp;"_FBTI_Credentials"</f>
        <v>AMBank_003_FBTI_Input_FBTI_Credentials</v>
      </c>
      <c r="C82" s="2"/>
    </row>
    <row r="83" spans="1:3" ht="15" customHeight="1" x14ac:dyDescent="0.25">
      <c r="A83" s="2" t="s">
        <v>77</v>
      </c>
      <c r="B83" s="2" t="s">
        <v>212</v>
      </c>
      <c r="C83" s="2"/>
    </row>
    <row r="84" spans="1:3" ht="15" customHeight="1" x14ac:dyDescent="0.25">
      <c r="A84" s="2" t="s">
        <v>78</v>
      </c>
      <c r="B84" s="2" t="s">
        <v>79</v>
      </c>
      <c r="C84" s="2"/>
    </row>
    <row r="85" spans="1:3" ht="15" customHeight="1" x14ac:dyDescent="0.25">
      <c r="A85" s="2" t="s">
        <v>80</v>
      </c>
      <c r="B85" s="2" t="str">
        <f>B2</f>
        <v>AMBank_003_FBTI_Input</v>
      </c>
      <c r="C85" s="2"/>
    </row>
    <row r="86" spans="1:3" ht="15" customHeight="1" x14ac:dyDescent="0.25">
      <c r="A86" s="2" t="s">
        <v>81</v>
      </c>
      <c r="B86" s="2" t="s">
        <v>121</v>
      </c>
      <c r="C86" s="2"/>
    </row>
    <row r="87" spans="1:3" ht="15" customHeight="1" x14ac:dyDescent="0.25">
      <c r="A87" s="2" t="s">
        <v>119</v>
      </c>
      <c r="B87" s="2" t="s">
        <v>121</v>
      </c>
      <c r="C87" s="2"/>
    </row>
    <row r="88" spans="1:3" ht="15" customHeight="1" x14ac:dyDescent="0.25">
      <c r="A88" s="2" t="s">
        <v>82</v>
      </c>
      <c r="B88" s="9" t="s">
        <v>127</v>
      </c>
      <c r="C88" s="2"/>
    </row>
    <row r="89" spans="1:3" ht="15" customHeight="1" x14ac:dyDescent="0.25">
      <c r="A89" s="2" t="s">
        <v>83</v>
      </c>
      <c r="B89" s="2" t="s">
        <v>84</v>
      </c>
      <c r="C89" s="2"/>
    </row>
    <row r="90" spans="1:3" ht="15" customHeight="1" x14ac:dyDescent="0.25">
      <c r="A90" t="s">
        <v>122</v>
      </c>
      <c r="B90" t="s">
        <v>125</v>
      </c>
    </row>
    <row r="91" spans="1:3" ht="15" customHeight="1" x14ac:dyDescent="0.25">
      <c r="A91" t="s">
        <v>123</v>
      </c>
      <c r="B91">
        <v>807</v>
      </c>
    </row>
    <row r="92" spans="1:3" ht="15" customHeight="1" x14ac:dyDescent="0.25">
      <c r="A92" t="s">
        <v>124</v>
      </c>
      <c r="B92" t="s">
        <v>126</v>
      </c>
    </row>
    <row r="93" spans="1:3" ht="15" customHeight="1" x14ac:dyDescent="0.25">
      <c r="A93" t="s">
        <v>128</v>
      </c>
      <c r="B93" t="s">
        <v>129</v>
      </c>
    </row>
    <row r="94" spans="1:3" ht="15" customHeight="1" x14ac:dyDescent="0.25">
      <c r="A94" t="s">
        <v>134</v>
      </c>
      <c r="B94" t="s">
        <v>132</v>
      </c>
    </row>
    <row r="95" spans="1:3" ht="15" customHeight="1" x14ac:dyDescent="0.25">
      <c r="A95" t="s">
        <v>130</v>
      </c>
      <c r="B95" t="s">
        <v>131</v>
      </c>
    </row>
    <row r="96" spans="1:3" ht="15" customHeight="1" x14ac:dyDescent="0.25">
      <c r="A96" t="s">
        <v>135</v>
      </c>
      <c r="B96" t="s">
        <v>133</v>
      </c>
    </row>
    <row r="97" spans="1:2" ht="15" customHeight="1" x14ac:dyDescent="0.25">
      <c r="A97" t="s">
        <v>136</v>
      </c>
      <c r="B97" t="s">
        <v>137</v>
      </c>
    </row>
    <row r="98" spans="1:2" ht="15" customHeight="1" x14ac:dyDescent="0.25">
      <c r="A98" t="s">
        <v>138</v>
      </c>
      <c r="B98" t="s">
        <v>139</v>
      </c>
    </row>
    <row r="99" spans="1:2" ht="15" customHeight="1" x14ac:dyDescent="0.25">
      <c r="A99" t="s">
        <v>141</v>
      </c>
      <c r="B99" t="s">
        <v>140</v>
      </c>
    </row>
    <row r="100" spans="1:2" ht="15" customHeight="1" x14ac:dyDescent="0.25">
      <c r="A100" t="s">
        <v>144</v>
      </c>
      <c r="B100" s="9" t="s">
        <v>142</v>
      </c>
    </row>
    <row r="101" spans="1:2" ht="15" customHeight="1" x14ac:dyDescent="0.25">
      <c r="A101" t="s">
        <v>145</v>
      </c>
      <c r="B101" s="9" t="s">
        <v>143</v>
      </c>
    </row>
    <row r="102" spans="1:2" ht="15" customHeight="1" x14ac:dyDescent="0.25">
      <c r="A102" t="s">
        <v>146</v>
      </c>
      <c r="B102" s="9" t="s">
        <v>150</v>
      </c>
    </row>
    <row r="103" spans="1:2" ht="15" customHeight="1" x14ac:dyDescent="0.25">
      <c r="A103" t="s">
        <v>148</v>
      </c>
      <c r="B103" s="9" t="s">
        <v>147</v>
      </c>
    </row>
    <row r="104" spans="1:2" ht="15" customHeight="1" x14ac:dyDescent="0.25">
      <c r="A104" t="s">
        <v>149</v>
      </c>
      <c r="B104" s="9" t="s">
        <v>151</v>
      </c>
    </row>
    <row r="105" spans="1:2" ht="15" customHeight="1" x14ac:dyDescent="0.25">
      <c r="A105" t="s">
        <v>152</v>
      </c>
      <c r="B105" t="s">
        <v>153</v>
      </c>
    </row>
    <row r="106" spans="1:2" ht="15" customHeight="1" x14ac:dyDescent="0.25">
      <c r="A106" t="s">
        <v>154</v>
      </c>
      <c r="B106" t="s">
        <v>155</v>
      </c>
    </row>
    <row r="107" spans="1:2" ht="15" customHeight="1" x14ac:dyDescent="0.25">
      <c r="A107" s="10" t="s">
        <v>156</v>
      </c>
      <c r="B107" t="s">
        <v>157</v>
      </c>
    </row>
    <row r="108" spans="1:2" ht="15" customHeight="1" x14ac:dyDescent="0.25">
      <c r="A108" s="10" t="s">
        <v>158</v>
      </c>
      <c r="B108" t="s">
        <v>159</v>
      </c>
    </row>
    <row r="109" spans="1:2" ht="15" customHeight="1" x14ac:dyDescent="0.25">
      <c r="A109" s="10" t="s">
        <v>160</v>
      </c>
      <c r="B109" t="s">
        <v>161</v>
      </c>
    </row>
    <row r="110" spans="1:2" ht="15" customHeight="1" x14ac:dyDescent="0.25">
      <c r="A110" s="10" t="s">
        <v>162</v>
      </c>
      <c r="B110" t="s">
        <v>163</v>
      </c>
    </row>
    <row r="111" spans="1:2" ht="15" customHeight="1" x14ac:dyDescent="0.25">
      <c r="A111" t="s">
        <v>164</v>
      </c>
      <c r="B111" t="str">
        <f>B2&amp;"_Start_Mail_Template.txt"</f>
        <v>AMBank_003_FBTI_Input_Start_Mail_Template.txt</v>
      </c>
    </row>
    <row r="112" spans="1:2" ht="15" customHeight="1" x14ac:dyDescent="0.25">
      <c r="A112" t="s">
        <v>165</v>
      </c>
      <c r="B112" t="str">
        <f>B2&amp;"_End_Mail_Template.txt"</f>
        <v>AMBank_003_FBTI_Input_End_Mail_Template.txt</v>
      </c>
    </row>
    <row r="113" spans="1:3" ht="15" customHeight="1" x14ac:dyDescent="0.25">
      <c r="A113" t="s">
        <v>166</v>
      </c>
      <c r="B113" t="str">
        <f>B2&amp;"_BU_Mail_Template.txt"</f>
        <v>AMBank_003_FBTI_Input_BU_Mail_Template.txt</v>
      </c>
    </row>
    <row r="114" spans="1:3" ht="15" customHeight="1" x14ac:dyDescent="0.25">
      <c r="A114" t="s">
        <v>167</v>
      </c>
      <c r="B114" t="str">
        <f>B2&amp;"_SE_Mail_Template.txt"</f>
        <v>AMBank_003_FBTI_Input_SE_Mail_Template.txt</v>
      </c>
    </row>
    <row r="115" spans="1:3" ht="15" customHeight="1" x14ac:dyDescent="0.25">
      <c r="A115" t="s">
        <v>168</v>
      </c>
      <c r="B115" t="str">
        <f>B2&amp;"_OS_Mail_Template.txt"</f>
        <v>AMBank_003_FBTI_Input_OS_Mail_Template.txt</v>
      </c>
    </row>
    <row r="116" spans="1:3" ht="15" customHeight="1" x14ac:dyDescent="0.25">
      <c r="A116" t="s">
        <v>169</v>
      </c>
      <c r="B116">
        <v>3</v>
      </c>
    </row>
    <row r="117" spans="1:3" ht="15" customHeight="1" x14ac:dyDescent="0.25">
      <c r="A117" t="s">
        <v>206</v>
      </c>
      <c r="B117">
        <v>5000</v>
      </c>
    </row>
    <row r="118" spans="1:3" ht="15" customHeight="1" x14ac:dyDescent="0.25">
      <c r="A118" s="10" t="s">
        <v>209</v>
      </c>
      <c r="B118" t="str">
        <f>B2&amp;"_Consolidated_Audit_Template.xlsx"</f>
        <v>AMBank_003_FBTI_Input_Consolidated_Audit_Template.xlsx</v>
      </c>
    </row>
    <row r="119" spans="1:3" ht="15" customHeight="1" x14ac:dyDescent="0.25">
      <c r="A119" s="10" t="s">
        <v>210</v>
      </c>
      <c r="B119" t="str">
        <f>B2&amp;"_Consolidated_Audit_{year}_{month}.xlsx"</f>
        <v>AMBank_003_FBTI_Input_Consolidated_Audit_{year}_{month}.xlsx</v>
      </c>
    </row>
    <row r="120" spans="1:3" ht="15" customHeight="1" x14ac:dyDescent="0.25">
      <c r="A120" s="10" t="s">
        <v>211</v>
      </c>
      <c r="B120" t="s">
        <v>212</v>
      </c>
    </row>
    <row r="121" spans="1:3" ht="15" customHeight="1" x14ac:dyDescent="0.25">
      <c r="A121" t="s">
        <v>213</v>
      </c>
      <c r="B121" t="str">
        <f>B2&amp;"_Audit_Row_Number"</f>
        <v>AMBank_003_FBTI_Input_Audit_Row_Number</v>
      </c>
    </row>
    <row r="122" spans="1:3" ht="15" customHeight="1" x14ac:dyDescent="0.25">
      <c r="A122" s="10" t="s">
        <v>214</v>
      </c>
      <c r="B122" t="str">
        <f>B2&amp;"_Consolidated_Transaction_Template.xlsx"</f>
        <v>AMBank_003_FBTI_Input_Consolidated_Transaction_Template.xlsx</v>
      </c>
    </row>
    <row r="123" spans="1:3" ht="15" customHeight="1" x14ac:dyDescent="0.25">
      <c r="A123" s="10" t="s">
        <v>215</v>
      </c>
      <c r="B123" t="str">
        <f>B2&amp;"_Consolidated_Transaction_{year}_{month}.xlsx"</f>
        <v>AMBank_003_FBTI_Input_Consolidated_Transaction_{year}_{month}.xlsx</v>
      </c>
    </row>
    <row r="124" spans="1:3" ht="15" customHeight="1" x14ac:dyDescent="0.25">
      <c r="A124" s="10" t="s">
        <v>216</v>
      </c>
      <c r="B124" t="s">
        <v>212</v>
      </c>
    </row>
    <row r="125" spans="1:3" ht="15" customHeight="1" x14ac:dyDescent="0.25">
      <c r="A125" t="s">
        <v>217</v>
      </c>
      <c r="B125" t="str">
        <f>B2 &amp; "_Transaction_Row_Number"</f>
        <v>AMBank_003_FBTI_Input_Transaction_Row_Number</v>
      </c>
    </row>
    <row r="126" spans="1:3" ht="15" customHeight="1" x14ac:dyDescent="0.25">
      <c r="A126" t="s">
        <v>221</v>
      </c>
      <c r="B126" t="s">
        <v>267</v>
      </c>
    </row>
    <row r="127" spans="1:3" ht="15" customHeight="1" x14ac:dyDescent="0.25">
      <c r="A127" t="s">
        <v>222</v>
      </c>
      <c r="B127">
        <v>30</v>
      </c>
      <c r="C127" t="s">
        <v>73</v>
      </c>
    </row>
    <row r="128" spans="1:3" ht="15" customHeight="1" x14ac:dyDescent="0.25">
      <c r="A128" t="s">
        <v>224</v>
      </c>
      <c r="B128">
        <v>30</v>
      </c>
      <c r="C128" t="s">
        <v>73</v>
      </c>
    </row>
    <row r="129" spans="1:3" ht="15" customHeight="1" x14ac:dyDescent="0.25">
      <c r="A129" t="s">
        <v>225</v>
      </c>
      <c r="B129">
        <v>30</v>
      </c>
      <c r="C129" t="s">
        <v>73</v>
      </c>
    </row>
    <row r="130" spans="1:3" ht="15" customHeight="1" x14ac:dyDescent="0.25">
      <c r="A130" t="s">
        <v>226</v>
      </c>
      <c r="B130" t="s">
        <v>227</v>
      </c>
    </row>
    <row r="131" spans="1:3" ht="15" customHeight="1" x14ac:dyDescent="0.25">
      <c r="A131" t="s">
        <v>228</v>
      </c>
      <c r="B131" t="s">
        <v>229</v>
      </c>
    </row>
    <row r="132" spans="1:3" ht="15" customHeight="1" x14ac:dyDescent="0.25">
      <c r="A132" t="s">
        <v>230</v>
      </c>
      <c r="B132" s="8" t="s">
        <v>237</v>
      </c>
    </row>
    <row r="133" spans="1:3" ht="15" customHeight="1" x14ac:dyDescent="0.25">
      <c r="A133" t="s">
        <v>231</v>
      </c>
      <c r="B133" s="8" t="s">
        <v>232</v>
      </c>
    </row>
    <row r="134" spans="1:3" ht="15" customHeight="1" x14ac:dyDescent="0.25">
      <c r="A134" t="s">
        <v>233</v>
      </c>
      <c r="B134" t="s">
        <v>234</v>
      </c>
    </row>
    <row r="135" spans="1:3" ht="15" customHeight="1" x14ac:dyDescent="0.25">
      <c r="A135" t="s">
        <v>235</v>
      </c>
      <c r="B135" t="s">
        <v>236</v>
      </c>
    </row>
    <row r="136" spans="1:3" ht="15" customHeight="1" x14ac:dyDescent="0.25">
      <c r="A136" t="s">
        <v>238</v>
      </c>
      <c r="B136" t="s">
        <v>56</v>
      </c>
    </row>
    <row r="137" spans="1:3" ht="15" customHeight="1" x14ac:dyDescent="0.25">
      <c r="A137" t="s">
        <v>240</v>
      </c>
      <c r="B137" t="s">
        <v>241</v>
      </c>
    </row>
    <row r="138" spans="1:3" ht="15" customHeight="1" x14ac:dyDescent="0.25">
      <c r="A138" t="s">
        <v>242</v>
      </c>
      <c r="B138" t="s">
        <v>243</v>
      </c>
    </row>
    <row r="139" spans="1:3" ht="15" customHeight="1" x14ac:dyDescent="0.25">
      <c r="A139" t="s">
        <v>245</v>
      </c>
      <c r="B139" t="s">
        <v>244</v>
      </c>
    </row>
    <row r="140" spans="1:3" ht="15" customHeight="1" x14ac:dyDescent="0.25">
      <c r="A140" t="s">
        <v>246</v>
      </c>
      <c r="B140" s="13" t="s">
        <v>247</v>
      </c>
      <c r="C140" t="s">
        <v>73</v>
      </c>
    </row>
    <row r="141" spans="1:3" ht="15" customHeight="1" x14ac:dyDescent="0.25">
      <c r="A141" t="s">
        <v>248</v>
      </c>
      <c r="B141" t="s">
        <v>249</v>
      </c>
    </row>
    <row r="142" spans="1:3" ht="150" x14ac:dyDescent="0.25">
      <c r="A142" s="14" t="s">
        <v>250</v>
      </c>
      <c r="B142" s="8" t="s">
        <v>262</v>
      </c>
    </row>
    <row r="143" spans="1:3" ht="15" customHeight="1" x14ac:dyDescent="0.25">
      <c r="A143" t="s">
        <v>251</v>
      </c>
      <c r="B143">
        <v>30000</v>
      </c>
      <c r="C143" t="s">
        <v>252</v>
      </c>
    </row>
    <row r="144" spans="1:3" ht="15" customHeight="1" x14ac:dyDescent="0.25">
      <c r="A144" t="s">
        <v>253</v>
      </c>
      <c r="B144">
        <v>3</v>
      </c>
    </row>
    <row r="145" spans="1:2" ht="15" customHeight="1" x14ac:dyDescent="0.25">
      <c r="A145" t="s">
        <v>254</v>
      </c>
      <c r="B145" t="s">
        <v>255</v>
      </c>
    </row>
    <row r="146" spans="1:2" ht="15" customHeight="1" x14ac:dyDescent="0.25">
      <c r="A146" t="s">
        <v>263</v>
      </c>
      <c r="B146" t="s">
        <v>260</v>
      </c>
    </row>
    <row r="147" spans="1:2" ht="15" customHeight="1" x14ac:dyDescent="0.25">
      <c r="A147" t="s">
        <v>264</v>
      </c>
      <c r="B147" t="s">
        <v>261</v>
      </c>
    </row>
    <row r="148" spans="1:2" ht="15" customHeight="1" x14ac:dyDescent="0.25">
      <c r="A148" s="10" t="s">
        <v>256</v>
      </c>
      <c r="B148" t="str">
        <f>"The following data added to Orchestrator Folder: " &amp; B86 &amp; "\Orchestrator Queue: " &amp; B85 &amp; " Case Id: {Case Id}, Entity: {Entity}, Product Type: {Product Type}, Finance To: {Finance To}, Debit To: {Debit To}, Product Type F=Fix or V=Float: {Product Type F=Fix or V=Float}" &amp;  ", Goods/Service Deliver Outside Malyasia: {Goods/Service Deliver Outside Malyasia}, Financing Amount: {Financing Amount}" &amp; ", Financing Tenor: {Financing Tenor}, New BA Type: {New BA Type}, BA Draft Number: {BA Draft Number}, Multiline Number: {Multiline Number}, Multiline Data: {Multiline Data}" &amp; ", Commission Percentage: {Commission Percentage}, Tenor: {Tenor}, Normal Interest Spread %: {Normal Interest Spread %}, Interest Type: {Interest Type}, Default Account Number: {Default Account Number}" &amp; ", Transaction Status: {Transaction Status}, Available Amount: {Available Amount}, Facility Limit Amount: {Facility Limit Amount}, Facility Expiry Date: {Facility Expiry Date}, Overdue Interest Spread %: {Overdue Interest Spread %}" &amp;", FBTI Reference Number: {FBTI Reference Number}" &amp; ", Team: {Team}, Behalf of Branch: {Behalf of Branch} and Create New Master: {Create New Master}."</f>
        <v>The following data added to Orchestrator Folder: GO_UAT_E-Trade\Orchestrator Queue: AMBank_003_FBTI_Input Case Id: {Case Id}, Entity: {Entity}, Product Type: {Product Type}, Finance To: {Finance To}, Debit To: {Debit To}, Product Type F=Fix or V=Float: {Product Type F=Fix or V=Float}, Goods/Service Deliver Outside Malyasia: {Goods/Service Deliver Outside Malyasia}, Financing Amount: {Financing Amount}, Financing Tenor: {Financing Tenor}, New BA Type: {New BA Type}, BA Draft Number: {BA Draft Number}, Multiline Number: {Multiline Number}, Multiline Data: {Multiline Data}, Commission Percentage: {Commission Percentage}, Tenor: {Tenor}, Normal Interest Spread %: {Normal Interest Spread %}, Interest Type: {Interest Type}, Default Account Number: {Default Account Number}, Transaction Status: {Transaction Status}, Available Amount: {Available Amount}, Facility Limit Amount: {Facility Limit Amount}, Facility Expiry Date: {Facility Expiry Date}, Overdue Interest Spread %: {Overdue Interest Spread %}, FBTI Reference Number: {FBTI Reference Number}, Team: {Team}, Behalf of Branch: {Behalf of Branch} and Create New Master: {Create New Master}.</v>
      </c>
    </row>
    <row r="149" spans="1:2" ht="15" customHeight="1" x14ac:dyDescent="0.25">
      <c r="A149" s="10" t="s">
        <v>257</v>
      </c>
      <c r="B149" t="str">
        <f>"The following data retrived from Orchestrator Folder: " &amp; B86 &amp; "\Orchestrator Queue: " &amp; B85 &amp; " Case Id: {Case Id}, Entity: {Entity}, Product Type: {Product Type}, Finance To: {Finance To}, Debit To: {Debit To}, Product Type F=Fix or V=Float: {Product Type F=Fix or V=Float}" &amp;  ", Goods/Service Deliver Outside Malyasia: {Goods/Service Deliver Outside Malyasia}, Financing Amount: {Financing Amount}" &amp; ", Financing Tenor: {Financing Tenor}, New BA Type: {New BA Type}, BA Draft Number: {BA Draft Number}, Multiline Number: {Multiline Number}, Multiline Data: {Multiline Data}" &amp; ", Commission Percentage: {Commission Percentage}, Tenor: {Tenor}, Normal Interest Spread %: {Normal Interest Spread %}, Interest Type: {Interest Type}, Default Account Number: {Default Account Number}" &amp; ", Transaction Status: {Transaction Status}, Available Amount: {Available Amount}, Facility Limit Amount: {Facility Limit Amount}, Facility Expiry Date: {Facility Expiry Date}, Overdue Interest Spread %: {Overdue Interest Spread %}" &amp;", FBTI Reference Number: {FBTI Reference Number}" &amp; ", Team: {Team}, Behalf of Branch: {Behalf of Branch} and Create New Master: {Create New Master}."</f>
        <v>The following data retrived from Orchestrator Folder: GO_UAT_E-Trade\Orchestrator Queue: AMBank_003_FBTI_Input Case Id: {Case Id}, Entity: {Entity}, Product Type: {Product Type}, Finance To: {Finance To}, Debit To: {Debit To}, Product Type F=Fix or V=Float: {Product Type F=Fix or V=Float}, Goods/Service Deliver Outside Malyasia: {Goods/Service Deliver Outside Malyasia}, Financing Amount: {Financing Amount}, Financing Tenor: {Financing Tenor}, New BA Type: {New BA Type}, BA Draft Number: {BA Draft Number}, Multiline Number: {Multiline Number}, Multiline Data: {Multiline Data}, Commission Percentage: {Commission Percentage}, Tenor: {Tenor}, Normal Interest Spread %: {Normal Interest Spread %}, Interest Type: {Interest Type}, Default Account Number: {Default Account Number}, Transaction Status: {Transaction Status}, Available Amount: {Available Amount}, Facility Limit Amount: {Facility Limit Amount}, Facility Expiry Date: {Facility Expiry Date}, Overdue Interest Spread %: {Overdue Interest Spread %}, FBTI Reference Number: {FBTI Reference Number}, Team: {Team}, Behalf of Branch: {Behalf of Branch} and Create New Master: {Create New Master}.</v>
      </c>
    </row>
    <row r="150" spans="1:2" ht="15" customHeight="1" x14ac:dyDescent="0.25">
      <c r="A150" s="10" t="s">
        <v>258</v>
      </c>
      <c r="B150" t="s">
        <v>268</v>
      </c>
    </row>
    <row r="151" spans="1:2" ht="15" customHeight="1" x14ac:dyDescent="0.25">
      <c r="A151" s="10" t="s">
        <v>259</v>
      </c>
      <c r="B151" t="s">
        <v>269</v>
      </c>
    </row>
    <row r="152" spans="1:2" ht="15" customHeight="1" x14ac:dyDescent="0.25">
      <c r="A152" s="15" t="s">
        <v>265</v>
      </c>
      <c r="B152" t="s">
        <v>270</v>
      </c>
    </row>
    <row r="153" spans="1:2" ht="15" customHeight="1" x14ac:dyDescent="0.25">
      <c r="B153"/>
    </row>
    <row r="154" spans="1:2" ht="15" customHeight="1" x14ac:dyDescent="0.25">
      <c r="B154"/>
    </row>
    <row r="155" spans="1:2" s="6" customFormat="1" ht="15" customHeight="1" x14ac:dyDescent="0.25"/>
    <row r="156" spans="1:2" ht="15" customHeight="1" x14ac:dyDescent="0.25">
      <c r="B156"/>
    </row>
    <row r="157" spans="1:2" ht="15" customHeight="1" x14ac:dyDescent="0.25">
      <c r="B157"/>
    </row>
    <row r="158" spans="1:2" ht="15" customHeight="1" x14ac:dyDescent="0.25">
      <c r="B158"/>
    </row>
    <row r="159" spans="1:2" ht="15" customHeight="1" x14ac:dyDescent="0.25">
      <c r="B159"/>
    </row>
    <row r="160" spans="1:2" ht="15" customHeight="1" x14ac:dyDescent="0.25">
      <c r="B160"/>
    </row>
    <row r="161" spans="2:2" ht="15" customHeight="1" x14ac:dyDescent="0.25">
      <c r="B161"/>
    </row>
    <row r="162" spans="2:2" ht="15" customHeight="1" x14ac:dyDescent="0.25">
      <c r="B162"/>
    </row>
    <row r="163" spans="2:2" ht="15" customHeight="1" x14ac:dyDescent="0.25">
      <c r="B163"/>
    </row>
    <row r="164" spans="2:2" ht="15" customHeight="1" x14ac:dyDescent="0.25">
      <c r="B164"/>
    </row>
    <row r="165" spans="2:2" ht="15" customHeight="1" x14ac:dyDescent="0.25">
      <c r="B165"/>
    </row>
    <row r="166" spans="2:2" ht="15" customHeight="1" x14ac:dyDescent="0.25">
      <c r="B166"/>
    </row>
    <row r="167" spans="2:2" ht="15" customHeight="1" x14ac:dyDescent="0.25">
      <c r="B167"/>
    </row>
    <row r="168" spans="2:2" ht="15" customHeight="1" x14ac:dyDescent="0.25">
      <c r="B168"/>
    </row>
    <row r="169" spans="2:2" ht="15" customHeight="1" x14ac:dyDescent="0.25">
      <c r="B169"/>
    </row>
    <row r="170" spans="2:2" ht="15" customHeight="1" x14ac:dyDescent="0.25">
      <c r="B170"/>
    </row>
    <row r="171" spans="2:2" ht="15" customHeight="1" x14ac:dyDescent="0.25">
      <c r="B171"/>
    </row>
    <row r="172" spans="2:2" ht="15" customHeight="1" x14ac:dyDescent="0.25"/>
    <row r="173" spans="2:2" ht="15" customHeight="1" x14ac:dyDescent="0.25"/>
    <row r="174" spans="2:2" ht="15" customHeight="1" x14ac:dyDescent="0.25"/>
    <row r="175" spans="2:2" ht="15" customHeight="1" x14ac:dyDescent="0.25"/>
    <row r="176" spans="2:2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</sheetData>
  <mergeCells count="6">
    <mergeCell ref="A63:C64"/>
    <mergeCell ref="A14:C15"/>
    <mergeCell ref="A16:C16"/>
    <mergeCell ref="A26:C26"/>
    <mergeCell ref="A37:C38"/>
    <mergeCell ref="A60:C61"/>
  </mergeCells>
  <conditionalFormatting sqref="B58:B59">
    <cfRule type="cellIs" dxfId="15" priority="15" operator="equal">
      <formula>"NO"</formula>
    </cfRule>
    <cfRule type="cellIs" dxfId="14" priority="16" operator="equal">
      <formula>"YES"</formula>
    </cfRule>
  </conditionalFormatting>
  <conditionalFormatting sqref="B54">
    <cfRule type="cellIs" dxfId="13" priority="13" operator="equal">
      <formula>"NO"</formula>
    </cfRule>
    <cfRule type="cellIs" dxfId="12" priority="14" operator="equal">
      <formula>"YES"</formula>
    </cfRule>
  </conditionalFormatting>
  <conditionalFormatting sqref="B50"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B46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B57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B53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B49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B45">
    <cfRule type="cellIs" dxfId="1" priority="1" operator="equal">
      <formula>"NO"</formula>
    </cfRule>
    <cfRule type="cellIs" dxfId="0" priority="2" operator="equal">
      <formula>"YES"</formula>
    </cfRule>
  </conditionalFormatting>
  <dataValidations disablePrompts="1" count="1">
    <dataValidation type="list" allowBlank="1" showInputMessage="1" showErrorMessage="1" sqref="B53:B54 B45:B46 B49:B50 B57:B59" xr:uid="{40A5736A-C68A-4AC8-87E2-44DDA6297CB4}">
      <formula1>"YES,NO"</formula1>
    </dataValidation>
  </dataValidations>
  <pageMargins left="0.7" right="0.7" top="0.75" bottom="0.75" header="0.3" footer="0.3"/>
  <pageSetup paperSize="9" orientation="portrait" verticalDpi="0" r:id="rId1"/>
  <headerFooter>
    <oddHeader>&amp;L&amp;"Calibri"&amp;10&amp;K000000 For Internal Use&amp;1#_x000D_</oddHeader>
    <oddFooter>&amp;L_x000D_&amp;1#&amp;"Calibri"&amp;10&amp;K000000 For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1A71-518C-4177-B375-D50D714CA05A}">
  <dimension ref="A1:Z988"/>
  <sheetViews>
    <sheetView workbookViewId="0">
      <selection activeCell="B6" sqref="B6"/>
    </sheetView>
  </sheetViews>
  <sheetFormatPr defaultColWidth="14.42578125" defaultRowHeight="15" x14ac:dyDescent="0.25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 x14ac:dyDescent="0.3">
      <c r="A1" s="7" t="s">
        <v>85</v>
      </c>
      <c r="B1" s="7" t="s">
        <v>86</v>
      </c>
      <c r="C1" s="7" t="s">
        <v>87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30" x14ac:dyDescent="0.25">
      <c r="A2" t="s">
        <v>88</v>
      </c>
      <c r="B2">
        <v>0</v>
      </c>
      <c r="C2" s="8" t="s">
        <v>89</v>
      </c>
    </row>
    <row r="3" spans="1:26" ht="45" x14ac:dyDescent="0.25">
      <c r="A3" t="s">
        <v>90</v>
      </c>
      <c r="B3">
        <v>0</v>
      </c>
      <c r="C3" s="8" t="s">
        <v>91</v>
      </c>
    </row>
    <row r="4" spans="1:26" ht="14.25" customHeight="1" x14ac:dyDescent="0.25"/>
    <row r="5" spans="1:26" ht="14.25" customHeight="1" x14ac:dyDescent="0.25">
      <c r="A5" t="s">
        <v>92</v>
      </c>
      <c r="B5" t="str">
        <f>Settings!B20</f>
        <v>C:\Robot\AMBank_003_FBTI_Input\Exception_Screenshots</v>
      </c>
      <c r="C5" t="s">
        <v>93</v>
      </c>
    </row>
    <row r="6" spans="1:26" ht="14.25" customHeight="1" x14ac:dyDescent="0.25"/>
    <row r="7" spans="1:26" ht="14.25" customHeight="1" x14ac:dyDescent="0.25">
      <c r="A7" t="s">
        <v>94</v>
      </c>
      <c r="B7" t="s">
        <v>95</v>
      </c>
      <c r="C7" t="s">
        <v>96</v>
      </c>
    </row>
    <row r="8" spans="1:26" ht="14.25" customHeight="1" x14ac:dyDescent="0.25">
      <c r="A8" t="s">
        <v>97</v>
      </c>
      <c r="B8" t="s">
        <v>98</v>
      </c>
      <c r="C8" t="s">
        <v>99</v>
      </c>
    </row>
    <row r="9" spans="1:26" ht="14.25" customHeight="1" x14ac:dyDescent="0.25">
      <c r="A9" t="s">
        <v>100</v>
      </c>
      <c r="B9" t="s">
        <v>101</v>
      </c>
      <c r="C9" t="s">
        <v>102</v>
      </c>
    </row>
    <row r="10" spans="1:26" ht="14.25" customHeight="1" x14ac:dyDescent="0.25">
      <c r="A10" t="s">
        <v>103</v>
      </c>
      <c r="B10" t="s">
        <v>104</v>
      </c>
      <c r="C10" t="s">
        <v>105</v>
      </c>
    </row>
    <row r="11" spans="1:26" ht="14.25" customHeight="1" x14ac:dyDescent="0.25">
      <c r="A11" t="s">
        <v>106</v>
      </c>
      <c r="B11" t="s">
        <v>107</v>
      </c>
      <c r="C11" t="s">
        <v>108</v>
      </c>
    </row>
    <row r="12" spans="1:26" ht="14.25" customHeight="1" x14ac:dyDescent="0.25">
      <c r="A12" t="s">
        <v>109</v>
      </c>
      <c r="B12" t="s">
        <v>110</v>
      </c>
      <c r="C12" t="s">
        <v>111</v>
      </c>
    </row>
    <row r="13" spans="1:26" ht="14.25" customHeight="1" x14ac:dyDescent="0.25"/>
    <row r="14" spans="1:26" ht="14.25" customHeight="1" x14ac:dyDescent="0.25">
      <c r="A14" t="s">
        <v>112</v>
      </c>
      <c r="B14">
        <v>2</v>
      </c>
      <c r="C14" t="s">
        <v>113</v>
      </c>
    </row>
    <row r="15" spans="1:26" ht="14.25" customHeight="1" x14ac:dyDescent="0.25">
      <c r="A15" t="s">
        <v>114</v>
      </c>
      <c r="B15">
        <v>2</v>
      </c>
      <c r="C15" t="s">
        <v>115</v>
      </c>
    </row>
    <row r="16" spans="1:26" ht="14.25" customHeight="1" x14ac:dyDescent="0.25"/>
    <row r="17" spans="1:3" ht="45" x14ac:dyDescent="0.25">
      <c r="A17" t="s">
        <v>116</v>
      </c>
      <c r="B17" t="b">
        <v>0</v>
      </c>
      <c r="C17" s="8" t="s">
        <v>117</v>
      </c>
    </row>
    <row r="18" spans="1:3" ht="14.25" customHeight="1" x14ac:dyDescent="0.25"/>
    <row r="19" spans="1:3" ht="14.25" customHeight="1" x14ac:dyDescent="0.25"/>
    <row r="20" spans="1:3" ht="14.25" customHeight="1" x14ac:dyDescent="0.25"/>
    <row r="21" spans="1:3" ht="14.25" customHeight="1" x14ac:dyDescent="0.25"/>
    <row r="22" spans="1:3" ht="14.25" customHeight="1" x14ac:dyDescent="0.25"/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B539-1514-419B-8853-7B7680538E69}">
  <dimension ref="A1:Z1000"/>
  <sheetViews>
    <sheetView workbookViewId="0">
      <selection activeCell="C4" sqref="C4"/>
    </sheetView>
  </sheetViews>
  <sheetFormatPr defaultColWidth="14.42578125" defaultRowHeight="15" x14ac:dyDescent="0.25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 x14ac:dyDescent="0.3">
      <c r="A1" s="7" t="s">
        <v>85</v>
      </c>
      <c r="B1" s="7" t="s">
        <v>118</v>
      </c>
      <c r="C1" s="7" t="s">
        <v>119</v>
      </c>
      <c r="D1" s="7" t="s">
        <v>120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5">
      <c r="A2" t="s">
        <v>207</v>
      </c>
      <c r="B2" t="str">
        <f>Settings!B121</f>
        <v>AMBank_003_FBTI_Input_Audit_Row_Number</v>
      </c>
      <c r="C2" t="str">
        <f>Settings!B87</f>
        <v>GO_UAT_E-Trade</v>
      </c>
    </row>
    <row r="3" spans="1:26" ht="14.25" customHeight="1" x14ac:dyDescent="0.25">
      <c r="A3" t="s">
        <v>208</v>
      </c>
      <c r="B3" t="str">
        <f>Settings!B125</f>
        <v>AMBank_003_FBTI_Input_Transaction_Row_Number</v>
      </c>
      <c r="C3" t="str">
        <f>Settings!B87</f>
        <v>GO_UAT_E-Trade</v>
      </c>
    </row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Company>Ambank Berhad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 Andavarapu</dc:creator>
  <cp:lastModifiedBy>Bhargav Andavarapu</cp:lastModifiedBy>
  <dcterms:created xsi:type="dcterms:W3CDTF">2023-07-04T14:35:47Z</dcterms:created>
  <dcterms:modified xsi:type="dcterms:W3CDTF">2023-07-26T09:39:24Z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040acaa-4003-452c-8503-ac04ffd07434_Enabled">
    <vt:lpwstr>true</vt:lpwstr>
  </property>
  <property fmtid="{D5CDD505-2E9C-101B-9397-08002B2CF9AE}" pid="3" name="MSIP_Label_e040acaa-4003-452c-8503-ac04ffd07434_SetDate">
    <vt:lpwstr>2023-07-04T14:35:47Z</vt:lpwstr>
  </property>
  <property fmtid="{D5CDD505-2E9C-101B-9397-08002B2CF9AE}" pid="4" name="MSIP_Label_e040acaa-4003-452c-8503-ac04ffd07434_Method">
    <vt:lpwstr>Standard</vt:lpwstr>
  </property>
  <property fmtid="{D5CDD505-2E9C-101B-9397-08002B2CF9AE}" pid="5" name="MSIP_Label_e040acaa-4003-452c-8503-ac04ffd07434_Name">
    <vt:lpwstr>For Internal Use_Label</vt:lpwstr>
  </property>
  <property fmtid="{D5CDD505-2E9C-101B-9397-08002B2CF9AE}" pid="6" name="MSIP_Label_e040acaa-4003-452c-8503-ac04ffd07434_SiteId">
    <vt:lpwstr>29c606c9-79fd-439f-810b-9338a4e27aa8</vt:lpwstr>
  </property>
  <property fmtid="{D5CDD505-2E9C-101B-9397-08002B2CF9AE}" pid="7" name="MSIP_Label_e040acaa-4003-452c-8503-ac04ffd07434_ActionId">
    <vt:lpwstr>33f04308-fbf1-46c3-9392-5b2b2d930ef6</vt:lpwstr>
  </property>
  <property fmtid="{D5CDD505-2E9C-101B-9397-08002B2CF9AE}" pid="8" name="MSIP_Label_e040acaa-4003-452c-8503-ac04ffd07434_ContentBits">
    <vt:lpwstr>3</vt:lpwstr>
  </property>
</Properties>
</file>