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Am Bank\Final Code &amp; Config\"/>
    </mc:Choice>
  </mc:AlternateContent>
  <xr:revisionPtr revIDLastSave="0" documentId="13_ncr:1_{F8BE347E-5F00-4FD2-A96B-4E10590D163D}" xr6:coauthVersionLast="47" xr6:coauthVersionMax="47" xr10:uidLastSave="{00000000-0000-0000-0000-000000000000}"/>
  <bookViews>
    <workbookView xWindow="-120" yWindow="-120" windowWidth="20730" windowHeight="11160" xr2:uid="{C3B8FC8D-55EC-44C6-BF54-2C08B3E6D014}"/>
  </bookViews>
  <sheets>
    <sheet name="Settings" sheetId="1" r:id="rId1"/>
    <sheet name="Constants" sheetId="2" r:id="rId2"/>
    <sheet name="Asset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3" l="1"/>
  <c r="B91" i="1"/>
  <c r="D91" i="1"/>
  <c r="B130" i="1"/>
  <c r="B106" i="1"/>
  <c r="B110" i="1"/>
  <c r="B27" i="1"/>
  <c r="B36" i="1" s="1"/>
  <c r="B121" i="1"/>
  <c r="B120" i="1"/>
  <c r="B119" i="1"/>
  <c r="B118" i="1"/>
  <c r="B117" i="1"/>
  <c r="B109" i="1"/>
  <c r="B108" i="1"/>
  <c r="B39" i="1"/>
  <c r="B59" i="1" s="1"/>
  <c r="B87" i="1"/>
  <c r="B2" i="3"/>
  <c r="B111" i="1"/>
  <c r="B89" i="1"/>
  <c r="B104" i="1"/>
  <c r="B103" i="1"/>
  <c r="B17" i="1"/>
  <c r="B20" i="1" s="1"/>
  <c r="B5" i="2" s="1"/>
  <c r="B84" i="1"/>
  <c r="B76" i="1"/>
  <c r="B75" i="1"/>
  <c r="B74" i="1"/>
  <c r="B73" i="1"/>
  <c r="B72" i="1"/>
  <c r="B71" i="1"/>
  <c r="B4" i="1"/>
  <c r="B5" i="1" s="1"/>
  <c r="B107" i="1" l="1"/>
  <c r="B51" i="1"/>
  <c r="B47" i="1"/>
  <c r="B55" i="1"/>
  <c r="B21" i="1"/>
  <c r="B22" i="1"/>
  <c r="B23" i="1" s="1"/>
  <c r="B18" i="1"/>
  <c r="B24" i="1"/>
  <c r="B25" i="1"/>
  <c r="B28" i="1"/>
  <c r="B30" i="1" s="1"/>
  <c r="B32" i="1"/>
  <c r="B31" i="1"/>
  <c r="B19" i="1"/>
  <c r="B33" i="1"/>
  <c r="B35" i="1"/>
  <c r="B34" i="1"/>
  <c r="B29" i="1" l="1"/>
</calcChain>
</file>

<file path=xl/sharedStrings.xml><?xml version="1.0" encoding="utf-8"?>
<sst xmlns="http://schemas.openxmlformats.org/spreadsheetml/2006/main" count="253" uniqueCount="232">
  <si>
    <t>NAME</t>
  </si>
  <si>
    <t>VALUE</t>
  </si>
  <si>
    <t>COMMENTS</t>
  </si>
  <si>
    <t>ProcessName</t>
  </si>
  <si>
    <t>Process Name</t>
  </si>
  <si>
    <t>BotEnvironment</t>
  </si>
  <si>
    <t>DEV</t>
  </si>
  <si>
    <t>DEV/UAT/PROD</t>
  </si>
  <si>
    <t>ShouldRunDate</t>
  </si>
  <si>
    <t>System Date</t>
  </si>
  <si>
    <t>ActualRunDate</t>
  </si>
  <si>
    <t>System Date with Formated(DD-MMM-YYYY)</t>
  </si>
  <si>
    <t>DelayShortMilliSec</t>
  </si>
  <si>
    <t>Delay 1 sec</t>
  </si>
  <si>
    <t>DelayMediumMilliSec</t>
  </si>
  <si>
    <t>Delay 2 sec</t>
  </si>
  <si>
    <t>DelayLongMilliSec</t>
  </si>
  <si>
    <t>Delay 5 sec</t>
  </si>
  <si>
    <t>DelayShortSec</t>
  </si>
  <si>
    <t>DelayMediumSec</t>
  </si>
  <si>
    <t>DelayLongSec</t>
  </si>
  <si>
    <t>LoopTimes</t>
  </si>
  <si>
    <t>RetryTaskTimes</t>
  </si>
  <si>
    <t>Folder Structure</t>
  </si>
  <si>
    <t>Local Drive</t>
  </si>
  <si>
    <t>LocalDriveFolderPath</t>
  </si>
  <si>
    <t>LocalDriveAuditFilesFolderPath</t>
  </si>
  <si>
    <t>LocalDriveConfigurationFolderPath</t>
  </si>
  <si>
    <t>LocalDriveExceptionScreenshotsFolderPath</t>
  </si>
  <si>
    <t>LocalDriveInputsFolderPath</t>
  </si>
  <si>
    <t>Share drive inputs copied here.</t>
  </si>
  <si>
    <t>LocalDriveLogsFolderPath</t>
  </si>
  <si>
    <t>LocalDriveLogFilePath</t>
  </si>
  <si>
    <t>LocalDriveOutputsFolderPath</t>
  </si>
  <si>
    <t>LocalDriveTemplatesFolderPath</t>
  </si>
  <si>
    <t>Share Drive</t>
  </si>
  <si>
    <t>ShareDriveFolderPath</t>
  </si>
  <si>
    <t>Share Drive Folder Path</t>
  </si>
  <si>
    <t>ShareDriveArchiveFolderPath</t>
  </si>
  <si>
    <t>ShareDriveArchiveInputsFolderPath</t>
  </si>
  <si>
    <t>ShareDriveArchiveOutputsFolderPath</t>
  </si>
  <si>
    <t>ShareDriveAuditFilesFolderPath</t>
  </si>
  <si>
    <t>ShareDriveConfigurationFolderPath</t>
  </si>
  <si>
    <t>ShareDriveExceptionScreenshotsFolderPath</t>
  </si>
  <si>
    <t>ShareDriveInputsFolderPath</t>
  </si>
  <si>
    <t>ShareDriveLogsFolderPath</t>
  </si>
  <si>
    <t>ShareDriveTemplatesFolderPath</t>
  </si>
  <si>
    <t>Email</t>
  </si>
  <si>
    <t>Applications to Kill</t>
  </si>
  <si>
    <t>KillProcessNames</t>
  </si>
  <si>
    <t>Mentioned application will be killed before running the process</t>
  </si>
  <si>
    <t>Process Values</t>
  </si>
  <si>
    <t>CurrentYearFormat</t>
  </si>
  <si>
    <t>yyyy</t>
  </si>
  <si>
    <t>CurrentMonthFormat</t>
  </si>
  <si>
    <t>MMM</t>
  </si>
  <si>
    <t>CurrentDateFormat</t>
  </si>
  <si>
    <t>dd-MMM-yyyy</t>
  </si>
  <si>
    <t>CurrentDateLogFormat</t>
  </si>
  <si>
    <t>dd-MM-yyyy</t>
  </si>
  <si>
    <t>For Logs</t>
  </si>
  <si>
    <t>CurrentTimeFormat</t>
  </si>
  <si>
    <t>HH.mm.ss</t>
  </si>
  <si>
    <t>CurrentTimeLogFormat</t>
  </si>
  <si>
    <t>HH:mm:ss</t>
  </si>
  <si>
    <t>CurrentYear</t>
  </si>
  <si>
    <t>CurrentMonth</t>
  </si>
  <si>
    <t>CurrentDate</t>
  </si>
  <si>
    <t>CurrentTime</t>
  </si>
  <si>
    <t>CurrentDateLog</t>
  </si>
  <si>
    <t>CurrentTimeLog</t>
  </si>
  <si>
    <t>FBTILoginURL</t>
  </si>
  <si>
    <t>https://myutzsolfbti01.ambankgroup.com/tiplus2-global/login</t>
  </si>
  <si>
    <t>FBTILoginRetryCounter</t>
  </si>
  <si>
    <t>Number of times</t>
  </si>
  <si>
    <t>WaitTimeBeforeLogin</t>
  </si>
  <si>
    <t>Seconds</t>
  </si>
  <si>
    <t>WaitTimeAfterLogin</t>
  </si>
  <si>
    <t>BrowserRetryCount</t>
  </si>
  <si>
    <t>FBTICredentialsAssetName</t>
  </si>
  <si>
    <t>CommonSheetName</t>
  </si>
  <si>
    <t>Sheet1</t>
  </si>
  <si>
    <t>InputFileNamePrefix</t>
  </si>
  <si>
    <t>Priority</t>
  </si>
  <si>
    <t>OrchestratorQueueName</t>
  </si>
  <si>
    <t>OrchestratorQueueFolder</t>
  </si>
  <si>
    <t>OutlookAccount</t>
  </si>
  <si>
    <t>C0009649@ambankgroup.com</t>
  </si>
  <si>
    <t>SenderName</t>
  </si>
  <si>
    <t>Name</t>
  </si>
  <si>
    <t>Value</t>
  </si>
  <si>
    <t>Description</t>
  </si>
  <si>
    <t>MaxRetryNumber</t>
  </si>
  <si>
    <t>Must be 0 if working with Orchestrator queues. If &gt; 0, the robot will retry the same transaction which failed with a system exception. Must be an integer value.</t>
  </si>
  <si>
    <t>MaxConsecutiveSystemExceptions</t>
  </si>
  <si>
    <t xml:space="preserve">The number of consecutive system exceptions allowed. If MaxConsecutiveSystemExceptions is reached, the job is stopped. To disable this feature, set the value to 0. </t>
  </si>
  <si>
    <t>ExScreenshotsFolderPath</t>
  </si>
  <si>
    <t>Where to save exceptions screenshots - can be a full or a relative path.</t>
  </si>
  <si>
    <t>LogMessage_GetTransactionData</t>
  </si>
  <si>
    <t xml:space="preserve">Processing Transaction Number: </t>
  </si>
  <si>
    <t>Static part of logging message. Calling Get Transaction Data.</t>
  </si>
  <si>
    <t>LogMessage_GetTransactionDataError</t>
  </si>
  <si>
    <t xml:space="preserve">Error getting transaction data for Transaction Number: </t>
  </si>
  <si>
    <t>Static part of logging message. Error retrieving Transaction Data.</t>
  </si>
  <si>
    <t>LogMessage_Success</t>
  </si>
  <si>
    <t>Transaction Successful.</t>
  </si>
  <si>
    <t>Static part of logging message. Processed Transaction succesful.</t>
  </si>
  <si>
    <t>LogMessage_BusinessRuleException</t>
  </si>
  <si>
    <t>Business rule exception.</t>
  </si>
  <si>
    <t>Static part of logging message. Processed Transaction failed with business exception.</t>
  </si>
  <si>
    <t>LogMessage_ApplicationException</t>
  </si>
  <si>
    <t>System exception.</t>
  </si>
  <si>
    <t>Static part of logging message. Processed Transaction failed with application exception.</t>
  </si>
  <si>
    <t>ExceptionMessage_ConsecutiveErrors</t>
  </si>
  <si>
    <t xml:space="preserve">The maximum number of consecutive system exceptions was reached. </t>
  </si>
  <si>
    <t>Error message in case MaxConsecutiveSystemExceptions number is reached.</t>
  </si>
  <si>
    <t>RetryNumberGetTransactionItem</t>
  </si>
  <si>
    <t>The number of times Get Transaction Item activity is retried in case of an exception. Must be an integer &gt;= 1.</t>
  </si>
  <si>
    <t>RetryNumberSetTransactionStatus</t>
  </si>
  <si>
    <t xml:space="preserve">The number of times Set transaction status activity is retried in case of an exception. Must be an integer &gt;= 1. </t>
  </si>
  <si>
    <t>ShouldMarkJobAsFaulted</t>
  </si>
  <si>
    <t>Must be TRUE or FALSE. If the value is TRUE and an error occurs in Initialization state or the MaxConsecutiveSystemExceptions is reached, the job is marked as Faulted.</t>
  </si>
  <si>
    <t>Asset</t>
  </si>
  <si>
    <t>OrchestratorAssetFolder</t>
  </si>
  <si>
    <t>Description (Assets will always overwrite other config)</t>
  </si>
  <si>
    <t>GO_UAT_E-Trade</t>
  </si>
  <si>
    <t>MastersDatetoExtract</t>
  </si>
  <si>
    <t>dd/MM/yy</t>
  </si>
  <si>
    <t>MastersDateFormat</t>
  </si>
  <si>
    <t>FBTIConventionalEntityName</t>
  </si>
  <si>
    <t>FBTIIslamicEntityName</t>
  </si>
  <si>
    <t>AMBANK (M) BERHAD</t>
  </si>
  <si>
    <t>AMBANK ISLAMIC BERHAD</t>
  </si>
  <si>
    <t>Same as FBTI Portal</t>
  </si>
  <si>
    <t>BA-Open A/c Purchase(Non-Resident),BA-Open A/c Purchase(Resident),BA-Open A/c Sales(Non-Resident),BA-Open A/c Sales(Resident),FCTL Open Account,Invoice Financing Purchase Import,Invoice Financing Purchase Local,Invoice Financing Sales Export,Invoice Financing Sales Local</t>
  </si>
  <si>
    <t>Format of date should be as FBTI Portal date range and should be separated with Comma(,)</t>
  </si>
  <si>
    <t>AuditFileTemplateName</t>
  </si>
  <si>
    <t>Include extension as well</t>
  </si>
  <si>
    <t>ConsolidatedAuditFileName</t>
  </si>
  <si>
    <t>AuditComment1</t>
  </si>
  <si>
    <t>AuditComment2</t>
  </si>
  <si>
    <t>AuditComment3</t>
  </si>
  <si>
    <t>FBTIEventStatus</t>
  </si>
  <si>
    <t>AuditComment4</t>
  </si>
  <si>
    <t>ConsolidatedAuditFileSheetName</t>
  </si>
  <si>
    <t>AuditFileSerialNumber</t>
  </si>
  <si>
    <t>ConventionalEntityName</t>
  </si>
  <si>
    <t>Conventional</t>
  </si>
  <si>
    <t>Islamic</t>
  </si>
  <si>
    <t>IslamicEntityName</t>
  </si>
  <si>
    <t>AuditFileSerialNumberAssetName</t>
  </si>
  <si>
    <t>AMBank_004_FBTI_Authorization</t>
  </si>
  <si>
    <t>Finance Standalone</t>
  </si>
  <si>
    <t>Create</t>
  </si>
  <si>
    <t>FBTIProduct</t>
  </si>
  <si>
    <t>FBTIEvent</t>
  </si>
  <si>
    <t>FBTIDateRangeSeprationSymbol</t>
  </si>
  <si>
    <t>-</t>
  </si>
  <si>
    <t>WaitTimeForDataTable</t>
  </si>
  <si>
    <t>BusinessProcessName</t>
  </si>
  <si>
    <t>Logging field which allows grouping of log data of two or more subprocesses under the same business process name</t>
    <phoneticPr fontId="2"/>
  </si>
  <si>
    <t>Admin_Email_List</t>
  </si>
  <si>
    <t>Admin mail address to be used for system exception; Semi-colon as seperator</t>
  </si>
  <si>
    <t>BusinessUser_Email_list</t>
  </si>
  <si>
    <t>Business user mail address to be used for Business exception; Semi-colon as seperator</t>
  </si>
  <si>
    <t>CC_Email_List</t>
  </si>
  <si>
    <t>CC mail address to be used for all mail types; Semi-colon as seperator</t>
  </si>
  <si>
    <t>Send_Start_Email</t>
  </si>
  <si>
    <t>YES</t>
  </si>
  <si>
    <t>If required start mail notification select value "YES", If not required select "NO".</t>
  </si>
  <si>
    <t>NO</t>
  </si>
  <si>
    <t>If required to add CC mail address in start mail notification select value "YES", If not required select "NO".</t>
  </si>
  <si>
    <t>Start_Email_Subject</t>
  </si>
  <si>
    <t>Start mail notification subject</t>
  </si>
  <si>
    <t>Send_BU_Email</t>
  </si>
  <si>
    <t>If required Business exception mail notification select value "YES", If not required select "NO".</t>
  </si>
  <si>
    <t>BU_Email_CCrequired</t>
  </si>
  <si>
    <t>If required to add CC mail address in Business exception mail notification select value "YES", If not required select "NO".</t>
  </si>
  <si>
    <t>BU_Email_Subject</t>
  </si>
  <si>
    <t>Business exception mail notification subject</t>
  </si>
  <si>
    <t>Send_End_Email</t>
  </si>
  <si>
    <t>If required End mail notification select value "YES", If not required select "NO".</t>
  </si>
  <si>
    <t>End_Email_CCrequired</t>
  </si>
  <si>
    <t>If required to add CC mail address in End mail notification select value "YES", If not required select "NO".</t>
  </si>
  <si>
    <t>End_Email_Subject</t>
  </si>
  <si>
    <t>End mail notification subject</t>
  </si>
  <si>
    <t>Send_SE_Email</t>
  </si>
  <si>
    <t>If required System excption mail notification select value "YES", If not required select "NO".</t>
  </si>
  <si>
    <t>SE_Email_CCrequired</t>
  </si>
  <si>
    <t>If required to add CC mail address in System excption mail notification select value "YES", If not required select "NO".</t>
  </si>
  <si>
    <t>SE_Email_Subject</t>
  </si>
  <si>
    <t>System excption mail notification subject</t>
  </si>
  <si>
    <t>StartMailType</t>
  </si>
  <si>
    <t>Start</t>
  </si>
  <si>
    <t>BEMailType</t>
  </si>
  <si>
    <t>BU</t>
  </si>
  <si>
    <t>EndMailType</t>
  </si>
  <si>
    <t>End</t>
  </si>
  <si>
    <t>SEMailType</t>
  </si>
  <si>
    <t>SE</t>
  </si>
  <si>
    <t>FBTIIslamicProductTypes</t>
  </si>
  <si>
    <t>FBTIConventionalProductTypes</t>
  </si>
  <si>
    <t>EndMailBodyTemplateFile</t>
  </si>
  <si>
    <t>StartMailBodyTemplateFile</t>
  </si>
  <si>
    <t>BUBodyTemplateFile</t>
  </si>
  <si>
    <t>SEBodyTemplateFile</t>
  </si>
  <si>
    <t>OSBodyTemplateFile</t>
  </si>
  <si>
    <t>C0009647@ambankgroup.com;C0009648@ambankgroup.com</t>
  </si>
  <si>
    <t>Start_Email_CCrequired</t>
  </si>
  <si>
    <t>ShouldExtractMastersDate</t>
  </si>
  <si>
    <t>If input file not exists</t>
  </si>
  <si>
    <t>EmailRetryCount</t>
  </si>
  <si>
    <t>AuditComment5</t>
  </si>
  <si>
    <t>In progress,Aborted</t>
  </si>
  <si>
    <t>AB-i-Open A/c Purchase(Resident),ABi-Open A/c Purchase(Non-Resident),AB-i-Open A/c Sales(Resident),AB-i-Open A/c Sales(Non-Resident),FCTL Open Account,Invoice Financing Purchase Foreign,Invoice Financing Purchase Local,Invoice Financing Sales Foreign,Invoice Financing Sales Local</t>
  </si>
  <si>
    <t>OutlookApplicationPath</t>
  </si>
  <si>
    <t>C:\Program Files\Microsoft Office\root\Office16\OUTLOOK.EXE</t>
  </si>
  <si>
    <t>Excel,Chrome,Notepad</t>
  </si>
  <si>
    <t>DelayAfterSendingEndMail</t>
  </si>
  <si>
    <t>00:00:10</t>
  </si>
  <si>
    <t>PostAPI</t>
  </si>
  <si>
    <t>PostAPITimeout</t>
  </si>
  <si>
    <t>PostAPIBody</t>
  </si>
  <si>
    <t>PostAPIRetryCounter</t>
  </si>
  <si>
    <t>http://13.235.149.56:5002/updating_status</t>
  </si>
  <si>
    <t>{
"tenant_id" : "ambanketrade",
"database": "extraction",
"table": "fbti_response",
"column_name": "fbti_status",
"bot_status":"{BotStatus}",
"bot_response": "{BotResponse}",
"type":"type2",
"bot_exception_screenshot":"{ExceptionScreenshotPath}"
}</t>
  </si>
  <si>
    <t>PostAPIResponse</t>
  </si>
  <si>
    <t>Success</t>
  </si>
  <si>
    <t>TemporaryAPIDataFilePath</t>
  </si>
  <si>
    <t>BA-Open A/c Purchase(Non-Resident),BA-Open A/c Purchase(Resident)</t>
  </si>
  <si>
    <t>AB-i-Open A/c Purchase(Resident),ABi-Open A/c Purchase(Non-Resident)</t>
  </si>
  <si>
    <t>In progress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</si>
</sst>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3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/>
    <xf numFmtId="0" fontId="5" fillId="0" borderId="0" xfId="0" applyFont="1"/>
    <xf numFmtId="0" fontId="0" fillId="0" borderId="0" xfId="0" applyAlignment="1">
      <alignment wrapText="1"/>
    </xf>
    <xf numFmtId="0" fontId="0" fillId="0" borderId="2" xfId="0" applyBorder="1"/>
    <xf numFmtId="0" fontId="0" fillId="5" borderId="1" xfId="0" applyFill="1" applyBorder="1"/>
    <xf numFmtId="49" fontId="0" fillId="0" borderId="1" xfId="0" applyNumberFormat="1" applyBorder="1"/>
    <xf numFmtId="0" fontId="4" fillId="5" borderId="1" xfId="1" applyFill="1" applyBorder="1"/>
    <xf numFmtId="21" fontId="0" fillId="0" borderId="0" xfId="0" quotePrefix="1" applyNumberFormat="1"/>
    <xf numFmtId="0" fontId="0" fillId="0" borderId="0" xfId="0" applyAlignment="1">
      <alignment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10"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852E0-A2D6-40BE-9CD2-CF514F5F1984}">
  <dimension ref="A1:D427"/>
  <sheetViews>
    <sheetView tabSelected="1" topLeftCell="A71" workbookViewId="0">
      <selection activeCell="B102" sqref="B102"/>
    </sheetView>
  </sheetViews>
  <sheetFormatPr defaultRowHeight="15" x14ac:dyDescent="0.25"/>
  <cols>
    <col min="1" max="1" width="41.140625" bestFit="1" customWidth="1"/>
    <col min="2" max="2" width="81.85546875" style="5" customWidth="1"/>
    <col min="3" max="3" width="48" bestFit="1" customWidth="1"/>
    <col min="4" max="4" width="24.7109375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2" t="s">
        <v>3</v>
      </c>
      <c r="B2" s="3" t="s">
        <v>151</v>
      </c>
      <c r="C2" s="2" t="s">
        <v>4</v>
      </c>
    </row>
    <row r="3" spans="1:3" x14ac:dyDescent="0.25">
      <c r="A3" s="2" t="s">
        <v>5</v>
      </c>
      <c r="B3" s="3" t="s">
        <v>6</v>
      </c>
      <c r="C3" s="2" t="s">
        <v>7</v>
      </c>
    </row>
    <row r="4" spans="1:3" x14ac:dyDescent="0.25">
      <c r="A4" s="2" t="s">
        <v>8</v>
      </c>
      <c r="B4" s="4">
        <f ca="1">TODAY()</f>
        <v>45132</v>
      </c>
      <c r="C4" s="2" t="s">
        <v>9</v>
      </c>
    </row>
    <row r="5" spans="1:3" x14ac:dyDescent="0.25">
      <c r="A5" s="2" t="s">
        <v>10</v>
      </c>
      <c r="B5" s="3" t="str">
        <f ca="1">TEXT(B4,"dd-MMM-yyyy")</f>
        <v>25-Jul-2023</v>
      </c>
      <c r="C5" s="2" t="s">
        <v>11</v>
      </c>
    </row>
    <row r="6" spans="1:3" x14ac:dyDescent="0.25">
      <c r="A6" s="2" t="s">
        <v>12</v>
      </c>
      <c r="B6" s="3">
        <v>1000</v>
      </c>
      <c r="C6" s="2" t="s">
        <v>13</v>
      </c>
    </row>
    <row r="7" spans="1:3" x14ac:dyDescent="0.25">
      <c r="A7" s="2" t="s">
        <v>14</v>
      </c>
      <c r="B7" s="3">
        <v>3000</v>
      </c>
      <c r="C7" s="2" t="s">
        <v>15</v>
      </c>
    </row>
    <row r="8" spans="1:3" x14ac:dyDescent="0.25">
      <c r="A8" s="2" t="s">
        <v>16</v>
      </c>
      <c r="B8" s="3">
        <v>5000</v>
      </c>
      <c r="C8" s="2" t="s">
        <v>17</v>
      </c>
    </row>
    <row r="9" spans="1:3" x14ac:dyDescent="0.25">
      <c r="A9" s="2" t="s">
        <v>18</v>
      </c>
      <c r="B9" s="3">
        <v>1</v>
      </c>
      <c r="C9" s="2"/>
    </row>
    <row r="10" spans="1:3" x14ac:dyDescent="0.25">
      <c r="A10" s="2" t="s">
        <v>19</v>
      </c>
      <c r="B10" s="3">
        <v>3</v>
      </c>
      <c r="C10" s="2"/>
    </row>
    <row r="11" spans="1:3" x14ac:dyDescent="0.25">
      <c r="A11" s="2" t="s">
        <v>20</v>
      </c>
      <c r="B11" s="3">
        <v>5</v>
      </c>
      <c r="C11" s="2"/>
    </row>
    <row r="12" spans="1:3" x14ac:dyDescent="0.25">
      <c r="A12" s="2" t="s">
        <v>21</v>
      </c>
      <c r="B12" s="3">
        <v>10</v>
      </c>
      <c r="C12" s="2"/>
    </row>
    <row r="13" spans="1:3" x14ac:dyDescent="0.25">
      <c r="A13" s="2" t="s">
        <v>22</v>
      </c>
      <c r="B13" s="3">
        <v>1</v>
      </c>
      <c r="C13" s="2"/>
    </row>
    <row r="14" spans="1:3" x14ac:dyDescent="0.25">
      <c r="A14" s="21" t="s">
        <v>23</v>
      </c>
      <c r="B14" s="21"/>
      <c r="C14" s="21"/>
    </row>
    <row r="15" spans="1:3" x14ac:dyDescent="0.25">
      <c r="A15" s="21"/>
      <c r="B15" s="21"/>
      <c r="C15" s="21"/>
    </row>
    <row r="16" spans="1:3" ht="18.75" x14ac:dyDescent="0.3">
      <c r="A16" s="22" t="s">
        <v>24</v>
      </c>
      <c r="B16" s="22"/>
      <c r="C16" s="22"/>
    </row>
    <row r="17" spans="1:3" x14ac:dyDescent="0.25">
      <c r="A17" s="2" t="s">
        <v>25</v>
      </c>
      <c r="B17" s="3" t="str">
        <f>"C:\Robot\"</f>
        <v>C:\Robot\</v>
      </c>
      <c r="C17" s="2"/>
    </row>
    <row r="18" spans="1:3" x14ac:dyDescent="0.25">
      <c r="A18" s="2" t="s">
        <v>26</v>
      </c>
      <c r="B18" s="3" t="str">
        <f>B17&amp;B2&amp;"\Audit_Files"</f>
        <v>C:\Robot\AMBank_004_FBTI_Authorization\Audit_Files</v>
      </c>
      <c r="C18" s="2"/>
    </row>
    <row r="19" spans="1:3" x14ac:dyDescent="0.25">
      <c r="A19" s="2" t="s">
        <v>27</v>
      </c>
      <c r="B19" s="3" t="str">
        <f>B17&amp;B2&amp;"\Configuration"</f>
        <v>C:\Robot\AMBank_004_FBTI_Authorization\Configuration</v>
      </c>
      <c r="C19" s="2"/>
    </row>
    <row r="20" spans="1:3" x14ac:dyDescent="0.25">
      <c r="A20" s="2" t="s">
        <v>28</v>
      </c>
      <c r="B20" s="3" t="str">
        <f>B17&amp;B2&amp;"\Exception_Screenshots"</f>
        <v>C:\Robot\AMBank_004_FBTI_Authorization\Exception_Screenshots</v>
      </c>
      <c r="C20" s="2"/>
    </row>
    <row r="21" spans="1:3" x14ac:dyDescent="0.25">
      <c r="A21" s="2" t="s">
        <v>29</v>
      </c>
      <c r="B21" s="3" t="str">
        <f>B17&amp;B2&amp;"\Inputs"</f>
        <v>C:\Robot\AMBank_004_FBTI_Authorization\Inputs</v>
      </c>
      <c r="C21" s="2" t="s">
        <v>30</v>
      </c>
    </row>
    <row r="22" spans="1:3" x14ac:dyDescent="0.25">
      <c r="A22" s="2" t="s">
        <v>31</v>
      </c>
      <c r="B22" s="3" t="str">
        <f>B17&amp;B2&amp;"\Logs"</f>
        <v>C:\Robot\AMBank_004_FBTI_Authorization\Logs</v>
      </c>
      <c r="C22" s="2"/>
    </row>
    <row r="23" spans="1:3" x14ac:dyDescent="0.25">
      <c r="A23" s="2" t="s">
        <v>32</v>
      </c>
      <c r="B23" s="3" t="str">
        <f>B22&amp;"\"&amp;B2&amp;"_Log_{date}_{time}.txt"</f>
        <v>C:\Robot\AMBank_004_FBTI_Authorization\Logs\AMBank_004_FBTI_Authorization_Log_{date}_{time}.txt</v>
      </c>
      <c r="C23" s="2"/>
    </row>
    <row r="24" spans="1:3" x14ac:dyDescent="0.25">
      <c r="A24" s="2" t="s">
        <v>33</v>
      </c>
      <c r="B24" s="3" t="str">
        <f>B17&amp;B2&amp;"\Outputs"</f>
        <v>C:\Robot\AMBank_004_FBTI_Authorization\Outputs</v>
      </c>
      <c r="C24" s="2"/>
    </row>
    <row r="25" spans="1:3" x14ac:dyDescent="0.25">
      <c r="A25" s="2" t="s">
        <v>34</v>
      </c>
      <c r="B25" s="3" t="str">
        <f>B17&amp;B2&amp;"\Templates"</f>
        <v>C:\Robot\AMBank_004_FBTI_Authorization\Templates</v>
      </c>
      <c r="C25" s="2"/>
    </row>
    <row r="26" spans="1:3" ht="18.75" x14ac:dyDescent="0.3">
      <c r="A26" s="22" t="s">
        <v>35</v>
      </c>
      <c r="B26" s="22"/>
      <c r="C26" s="22"/>
    </row>
    <row r="27" spans="1:3" x14ac:dyDescent="0.25">
      <c r="A27" s="2" t="s">
        <v>36</v>
      </c>
      <c r="B27" s="3" t="str">
        <f>"C:\ShareDrive\"</f>
        <v>C:\ShareDrive\</v>
      </c>
      <c r="C27" s="2" t="s">
        <v>37</v>
      </c>
    </row>
    <row r="28" spans="1:3" x14ac:dyDescent="0.25">
      <c r="A28" s="2" t="s">
        <v>38</v>
      </c>
      <c r="B28" s="3" t="str">
        <f>B27 &amp; B2 &amp; "\Archive"</f>
        <v>C:\ShareDrive\AMBank_004_FBTI_Authorization\Archive</v>
      </c>
      <c r="C28" s="2"/>
    </row>
    <row r="29" spans="1:3" x14ac:dyDescent="0.25">
      <c r="A29" s="2" t="s">
        <v>39</v>
      </c>
      <c r="B29" s="3" t="str">
        <f>B28 &amp; "\Inputs"</f>
        <v>C:\ShareDrive\AMBank_004_FBTI_Authorization\Archive\Inputs</v>
      </c>
      <c r="C29" s="2"/>
    </row>
    <row r="30" spans="1:3" x14ac:dyDescent="0.25">
      <c r="A30" s="2" t="s">
        <v>40</v>
      </c>
      <c r="B30" s="3" t="str">
        <f>B28 &amp; "\Outputs"</f>
        <v>C:\ShareDrive\AMBank_004_FBTI_Authorization\Archive\Outputs</v>
      </c>
      <c r="C30" s="2"/>
    </row>
    <row r="31" spans="1:3" x14ac:dyDescent="0.25">
      <c r="A31" s="2" t="s">
        <v>41</v>
      </c>
      <c r="B31" s="3" t="str">
        <f>B27 &amp; B2 &amp; "\Audit_Files"</f>
        <v>C:\ShareDrive\AMBank_004_FBTI_Authorization\Audit_Files</v>
      </c>
      <c r="C31" s="2"/>
    </row>
    <row r="32" spans="1:3" x14ac:dyDescent="0.25">
      <c r="A32" s="2" t="s">
        <v>42</v>
      </c>
      <c r="B32" s="3" t="str">
        <f>B27 &amp; B2 &amp; "\Configuration"</f>
        <v>C:\ShareDrive\AMBank_004_FBTI_Authorization\Configuration</v>
      </c>
      <c r="C32" s="2"/>
    </row>
    <row r="33" spans="1:3" x14ac:dyDescent="0.25">
      <c r="A33" s="2" t="s">
        <v>43</v>
      </c>
      <c r="B33" s="3" t="str">
        <f>B27 &amp; B2 &amp; "\Exception_Screenshots"</f>
        <v>C:\ShareDrive\AMBank_004_FBTI_Authorization\Exception_Screenshots</v>
      </c>
      <c r="C33" s="2"/>
    </row>
    <row r="34" spans="1:3" x14ac:dyDescent="0.25">
      <c r="A34" s="2" t="s">
        <v>44</v>
      </c>
      <c r="B34" s="3" t="str">
        <f>B27 &amp; B2 &amp; "\Inputs"</f>
        <v>C:\ShareDrive\AMBank_004_FBTI_Authorization\Inputs</v>
      </c>
      <c r="C34" s="2"/>
    </row>
    <row r="35" spans="1:3" x14ac:dyDescent="0.25">
      <c r="A35" s="2" t="s">
        <v>45</v>
      </c>
      <c r="B35" s="3" t="str">
        <f>B27 &amp; B2 &amp; "\Logs"</f>
        <v>C:\ShareDrive\AMBank_004_FBTI_Authorization\Logs</v>
      </c>
      <c r="C35" s="2"/>
    </row>
    <row r="36" spans="1:3" x14ac:dyDescent="0.25">
      <c r="A36" s="2" t="s">
        <v>46</v>
      </c>
      <c r="B36" s="3" t="str">
        <f>B27 &amp; B2 &amp; "\Templates"</f>
        <v>C:\ShareDrive\AMBank_004_FBTI_Authorization\Templates</v>
      </c>
      <c r="C36" s="2"/>
    </row>
    <row r="37" spans="1:3" x14ac:dyDescent="0.25">
      <c r="A37" s="21" t="s">
        <v>47</v>
      </c>
      <c r="B37" s="21"/>
      <c r="C37" s="21"/>
    </row>
    <row r="38" spans="1:3" x14ac:dyDescent="0.25">
      <c r="A38" s="21"/>
      <c r="B38" s="21"/>
      <c r="C38" s="21"/>
    </row>
    <row r="39" spans="1:3" ht="15" customHeight="1" x14ac:dyDescent="0.25">
      <c r="A39" s="10" t="s">
        <v>159</v>
      </c>
      <c r="B39" s="10" t="str">
        <f>B2</f>
        <v>AMBank_004_FBTI_Authorization</v>
      </c>
      <c r="C39" s="10" t="s">
        <v>160</v>
      </c>
    </row>
    <row r="40" spans="1:3" ht="15" customHeight="1" x14ac:dyDescent="0.25">
      <c r="A40" s="2"/>
      <c r="B40" s="11"/>
      <c r="C40" s="2"/>
    </row>
    <row r="41" spans="1:3" ht="15" customHeight="1" x14ac:dyDescent="0.25">
      <c r="A41" s="10" t="s">
        <v>161</v>
      </c>
      <c r="B41" s="12" t="s">
        <v>207</v>
      </c>
      <c r="C41" s="10" t="s">
        <v>162</v>
      </c>
    </row>
    <row r="42" spans="1:3" ht="15" customHeight="1" x14ac:dyDescent="0.25">
      <c r="A42" s="10" t="s">
        <v>163</v>
      </c>
      <c r="B42" s="12" t="s">
        <v>207</v>
      </c>
      <c r="C42" s="10" t="s">
        <v>164</v>
      </c>
    </row>
    <row r="43" spans="1:3" ht="15" customHeight="1" x14ac:dyDescent="0.25">
      <c r="A43" s="10" t="s">
        <v>165</v>
      </c>
      <c r="B43" s="12" t="s">
        <v>207</v>
      </c>
      <c r="C43" s="10" t="s">
        <v>166</v>
      </c>
    </row>
    <row r="44" spans="1:3" ht="15" customHeight="1" x14ac:dyDescent="0.25">
      <c r="A44" s="2"/>
      <c r="B44" s="11"/>
      <c r="C44" s="2"/>
    </row>
    <row r="45" spans="1:3" ht="15" customHeight="1" x14ac:dyDescent="0.25">
      <c r="A45" s="2" t="s">
        <v>167</v>
      </c>
      <c r="B45" s="11" t="s">
        <v>168</v>
      </c>
      <c r="C45" s="2" t="s">
        <v>169</v>
      </c>
    </row>
    <row r="46" spans="1:3" ht="15" customHeight="1" x14ac:dyDescent="0.25">
      <c r="A46" s="2" t="s">
        <v>208</v>
      </c>
      <c r="B46" s="11" t="s">
        <v>170</v>
      </c>
      <c r="C46" s="2" t="s">
        <v>171</v>
      </c>
    </row>
    <row r="47" spans="1:3" ht="15" customHeight="1" x14ac:dyDescent="0.25">
      <c r="A47" s="2" t="s">
        <v>172</v>
      </c>
      <c r="B47" s="11" t="str">
        <f>B39&amp;" process - Start mail"</f>
        <v>AMBank_004_FBTI_Authorization process - Start mail</v>
      </c>
      <c r="C47" s="2" t="s">
        <v>173</v>
      </c>
    </row>
    <row r="48" spans="1:3" ht="15" customHeight="1" x14ac:dyDescent="0.25">
      <c r="A48" s="2"/>
      <c r="B48" s="11"/>
      <c r="C48" s="2"/>
    </row>
    <row r="49" spans="1:3" ht="15" customHeight="1" x14ac:dyDescent="0.25">
      <c r="A49" s="2" t="s">
        <v>174</v>
      </c>
      <c r="B49" s="11" t="s">
        <v>168</v>
      </c>
      <c r="C49" s="2" t="s">
        <v>175</v>
      </c>
    </row>
    <row r="50" spans="1:3" ht="15" customHeight="1" x14ac:dyDescent="0.25">
      <c r="A50" s="2" t="s">
        <v>176</v>
      </c>
      <c r="B50" s="11" t="s">
        <v>170</v>
      </c>
      <c r="C50" s="2" t="s">
        <v>177</v>
      </c>
    </row>
    <row r="51" spans="1:3" ht="15" customHeight="1" x14ac:dyDescent="0.25">
      <c r="A51" s="2" t="s">
        <v>178</v>
      </c>
      <c r="B51" s="11" t="str">
        <f xml:space="preserve"> B39&amp; "process -  Business exception mail"</f>
        <v>AMBank_004_FBTI_Authorizationprocess -  Business exception mail</v>
      </c>
      <c r="C51" s="2" t="s">
        <v>179</v>
      </c>
    </row>
    <row r="52" spans="1:3" ht="15" customHeight="1" x14ac:dyDescent="0.25">
      <c r="A52" s="2"/>
      <c r="B52" s="11"/>
      <c r="C52" s="2"/>
    </row>
    <row r="53" spans="1:3" ht="15" customHeight="1" x14ac:dyDescent="0.25">
      <c r="A53" s="2" t="s">
        <v>180</v>
      </c>
      <c r="B53" s="11" t="s">
        <v>168</v>
      </c>
      <c r="C53" s="2" t="s">
        <v>181</v>
      </c>
    </row>
    <row r="54" spans="1:3" ht="15" customHeight="1" x14ac:dyDescent="0.25">
      <c r="A54" s="2" t="s">
        <v>182</v>
      </c>
      <c r="B54" s="11" t="s">
        <v>170</v>
      </c>
      <c r="C54" s="2" t="s">
        <v>183</v>
      </c>
    </row>
    <row r="55" spans="1:3" ht="15" customHeight="1" x14ac:dyDescent="0.25">
      <c r="A55" s="2" t="s">
        <v>184</v>
      </c>
      <c r="B55" s="11" t="str">
        <f xml:space="preserve"> B39 &amp; " process -  End mail"</f>
        <v>AMBank_004_FBTI_Authorization process -  End mail</v>
      </c>
      <c r="C55" s="2" t="s">
        <v>185</v>
      </c>
    </row>
    <row r="56" spans="1:3" ht="15" customHeight="1" x14ac:dyDescent="0.25">
      <c r="A56" s="2"/>
      <c r="B56" s="11"/>
      <c r="C56" s="2"/>
    </row>
    <row r="57" spans="1:3" ht="15" customHeight="1" x14ac:dyDescent="0.25">
      <c r="A57" s="2" t="s">
        <v>186</v>
      </c>
      <c r="B57" s="11" t="s">
        <v>168</v>
      </c>
      <c r="C57" s="2" t="s">
        <v>187</v>
      </c>
    </row>
    <row r="58" spans="1:3" ht="15" customHeight="1" x14ac:dyDescent="0.25">
      <c r="A58" s="2" t="s">
        <v>188</v>
      </c>
      <c r="B58" s="11" t="s">
        <v>170</v>
      </c>
      <c r="C58" s="2" t="s">
        <v>189</v>
      </c>
    </row>
    <row r="59" spans="1:3" ht="15" customHeight="1" x14ac:dyDescent="0.25">
      <c r="A59" s="2" t="s">
        <v>190</v>
      </c>
      <c r="B59" s="11" t="str">
        <f xml:space="preserve"> B39 &amp; " process -  System exception mail"</f>
        <v>AMBank_004_FBTI_Authorization process -  System exception mail</v>
      </c>
      <c r="C59" s="2" t="s">
        <v>191</v>
      </c>
    </row>
    <row r="60" spans="1:3" ht="15" customHeight="1" x14ac:dyDescent="0.25">
      <c r="A60" s="15" t="s">
        <v>48</v>
      </c>
      <c r="B60" s="16"/>
      <c r="C60" s="17"/>
    </row>
    <row r="61" spans="1:3" ht="15" customHeight="1" x14ac:dyDescent="0.25">
      <c r="A61" s="18"/>
      <c r="B61" s="19"/>
      <c r="C61" s="20"/>
    </row>
    <row r="62" spans="1:3" ht="15" customHeight="1" x14ac:dyDescent="0.25">
      <c r="A62" s="2" t="s">
        <v>49</v>
      </c>
      <c r="B62" s="3" t="s">
        <v>217</v>
      </c>
      <c r="C62" s="3" t="s">
        <v>50</v>
      </c>
    </row>
    <row r="63" spans="1:3" ht="15" customHeight="1" x14ac:dyDescent="0.25">
      <c r="A63" s="21" t="s">
        <v>51</v>
      </c>
      <c r="B63" s="21"/>
      <c r="C63" s="21"/>
    </row>
    <row r="64" spans="1:3" ht="15" customHeight="1" x14ac:dyDescent="0.25">
      <c r="A64" s="21"/>
      <c r="B64" s="21"/>
      <c r="C64" s="21"/>
    </row>
    <row r="65" spans="1:3" ht="15" customHeight="1" x14ac:dyDescent="0.25">
      <c r="A65" s="2" t="s">
        <v>52</v>
      </c>
      <c r="B65" s="2" t="s">
        <v>53</v>
      </c>
      <c r="C65" s="2"/>
    </row>
    <row r="66" spans="1:3" ht="15" customHeight="1" x14ac:dyDescent="0.25">
      <c r="A66" s="2" t="s">
        <v>54</v>
      </c>
      <c r="B66" s="2" t="s">
        <v>55</v>
      </c>
      <c r="C66" s="2"/>
    </row>
    <row r="67" spans="1:3" ht="15" customHeight="1" x14ac:dyDescent="0.25">
      <c r="A67" s="2" t="s">
        <v>56</v>
      </c>
      <c r="B67" s="2" t="s">
        <v>57</v>
      </c>
      <c r="C67" s="2"/>
    </row>
    <row r="68" spans="1:3" ht="15" customHeight="1" x14ac:dyDescent="0.25">
      <c r="A68" s="2" t="s">
        <v>58</v>
      </c>
      <c r="B68" s="2" t="s">
        <v>59</v>
      </c>
      <c r="C68" s="2" t="s">
        <v>60</v>
      </c>
    </row>
    <row r="69" spans="1:3" ht="15" customHeight="1" x14ac:dyDescent="0.25">
      <c r="A69" s="2" t="s">
        <v>61</v>
      </c>
      <c r="B69" s="2" t="s">
        <v>62</v>
      </c>
      <c r="C69" s="2"/>
    </row>
    <row r="70" spans="1:3" ht="15" customHeight="1" x14ac:dyDescent="0.25">
      <c r="A70" s="2" t="s">
        <v>63</v>
      </c>
      <c r="B70" s="2" t="s">
        <v>64</v>
      </c>
      <c r="C70" s="2" t="s">
        <v>60</v>
      </c>
    </row>
    <row r="71" spans="1:3" ht="15" customHeight="1" x14ac:dyDescent="0.25">
      <c r="A71" s="2" t="s">
        <v>65</v>
      </c>
      <c r="B71" s="2" t="str">
        <f ca="1">TEXT(NOW(), B65)</f>
        <v>2023</v>
      </c>
      <c r="C71" s="2"/>
    </row>
    <row r="72" spans="1:3" ht="15" customHeight="1" x14ac:dyDescent="0.25">
      <c r="A72" s="2" t="s">
        <v>66</v>
      </c>
      <c r="B72" s="2" t="str">
        <f t="shared" ref="B72:B73" ca="1" si="0">TEXT(NOW(), B66)</f>
        <v>Jul</v>
      </c>
      <c r="C72" s="2"/>
    </row>
    <row r="73" spans="1:3" ht="15" customHeight="1" x14ac:dyDescent="0.25">
      <c r="A73" s="2" t="s">
        <v>67</v>
      </c>
      <c r="B73" s="2" t="str">
        <f t="shared" ca="1" si="0"/>
        <v>25-Jul-2023</v>
      </c>
      <c r="C73" s="2"/>
    </row>
    <row r="74" spans="1:3" ht="15" customHeight="1" x14ac:dyDescent="0.25">
      <c r="A74" s="2" t="s">
        <v>68</v>
      </c>
      <c r="B74" s="2" t="str">
        <f ca="1">TEXT(NOW(), B69)</f>
        <v>19.19.12</v>
      </c>
      <c r="C74" s="2"/>
    </row>
    <row r="75" spans="1:3" ht="15" customHeight="1" x14ac:dyDescent="0.25">
      <c r="A75" s="2" t="s">
        <v>69</v>
      </c>
      <c r="B75" s="2" t="str">
        <f ca="1">TEXT(NOW(), B68)</f>
        <v>25-07-2023</v>
      </c>
      <c r="C75" s="2" t="s">
        <v>60</v>
      </c>
    </row>
    <row r="76" spans="1:3" ht="15" customHeight="1" x14ac:dyDescent="0.25">
      <c r="A76" s="2" t="s">
        <v>70</v>
      </c>
      <c r="B76" s="2" t="str">
        <f ca="1">TEXT(NOW(), B70)</f>
        <v>19:19:12</v>
      </c>
      <c r="C76" s="2" t="s">
        <v>60</v>
      </c>
    </row>
    <row r="77" spans="1:3" ht="15" customHeight="1" x14ac:dyDescent="0.25">
      <c r="A77" s="2" t="s">
        <v>71</v>
      </c>
      <c r="B77" t="s">
        <v>72</v>
      </c>
      <c r="C77" s="2"/>
    </row>
    <row r="78" spans="1:3" ht="15" customHeight="1" x14ac:dyDescent="0.25">
      <c r="A78" s="2" t="s">
        <v>73</v>
      </c>
      <c r="B78" s="2">
        <v>3</v>
      </c>
      <c r="C78" s="2" t="s">
        <v>74</v>
      </c>
    </row>
    <row r="79" spans="1:3" ht="15" customHeight="1" x14ac:dyDescent="0.25">
      <c r="A79" s="2" t="s">
        <v>75</v>
      </c>
      <c r="B79" s="2">
        <v>30</v>
      </c>
      <c r="C79" s="2" t="s">
        <v>76</v>
      </c>
    </row>
    <row r="80" spans="1:3" ht="15" customHeight="1" x14ac:dyDescent="0.25">
      <c r="A80" s="2" t="s">
        <v>77</v>
      </c>
      <c r="B80" s="2">
        <v>30</v>
      </c>
      <c r="C80" s="2" t="s">
        <v>76</v>
      </c>
    </row>
    <row r="81" spans="1:4" ht="15" customHeight="1" x14ac:dyDescent="0.25">
      <c r="A81" s="2" t="s">
        <v>78</v>
      </c>
      <c r="B81" s="2">
        <v>3</v>
      </c>
      <c r="C81" s="2" t="s">
        <v>74</v>
      </c>
    </row>
    <row r="82" spans="1:4" ht="15" customHeight="1" x14ac:dyDescent="0.25">
      <c r="A82" s="2" t="s">
        <v>80</v>
      </c>
      <c r="B82" s="2" t="s">
        <v>81</v>
      </c>
      <c r="C82" s="2"/>
    </row>
    <row r="83" spans="1:4" ht="15" customHeight="1" x14ac:dyDescent="0.25">
      <c r="A83" s="2" t="s">
        <v>82</v>
      </c>
      <c r="B83" s="2" t="s">
        <v>83</v>
      </c>
      <c r="C83" s="2"/>
    </row>
    <row r="84" spans="1:4" ht="15" customHeight="1" x14ac:dyDescent="0.25">
      <c r="A84" s="2" t="s">
        <v>84</v>
      </c>
      <c r="B84" s="2" t="str">
        <f>B2&amp;"_Queue"</f>
        <v>AMBank_004_FBTI_Authorization_Queue</v>
      </c>
      <c r="C84" s="2"/>
    </row>
    <row r="85" spans="1:4" ht="15" customHeight="1" x14ac:dyDescent="0.25">
      <c r="A85" s="2" t="s">
        <v>85</v>
      </c>
      <c r="B85" s="2" t="s">
        <v>125</v>
      </c>
      <c r="C85" s="2"/>
    </row>
    <row r="86" spans="1:4" ht="15" customHeight="1" x14ac:dyDescent="0.25">
      <c r="A86" s="2" t="s">
        <v>123</v>
      </c>
      <c r="B86" s="2" t="s">
        <v>125</v>
      </c>
      <c r="C86" s="2"/>
    </row>
    <row r="87" spans="1:4" ht="15" customHeight="1" x14ac:dyDescent="0.25">
      <c r="A87" s="2" t="s">
        <v>79</v>
      </c>
      <c r="B87" s="2" t="str">
        <f>B2&amp;"_FBTI_Credentials"</f>
        <v>AMBank_004_FBTI_Authorization_FBTI_Credentials</v>
      </c>
      <c r="C87" s="2"/>
    </row>
    <row r="88" spans="1:4" ht="15" customHeight="1" x14ac:dyDescent="0.25">
      <c r="A88" s="2" t="s">
        <v>86</v>
      </c>
      <c r="B88" s="2" t="s">
        <v>87</v>
      </c>
      <c r="C88" s="2"/>
    </row>
    <row r="89" spans="1:4" ht="15" customHeight="1" x14ac:dyDescent="0.25">
      <c r="A89" s="2" t="s">
        <v>88</v>
      </c>
      <c r="B89" s="2" t="str">
        <f>B2</f>
        <v>AMBank_004_FBTI_Authorization</v>
      </c>
      <c r="C89" s="2"/>
    </row>
    <row r="90" spans="1:4" ht="15" customHeight="1" x14ac:dyDescent="0.25">
      <c r="A90" s="9" t="s">
        <v>128</v>
      </c>
      <c r="B90" t="s">
        <v>127</v>
      </c>
    </row>
    <row r="91" spans="1:4" ht="15" customHeight="1" x14ac:dyDescent="0.25">
      <c r="A91" s="9" t="s">
        <v>126</v>
      </c>
      <c r="B91" t="str">
        <f ca="1">TEXT(NOW(),B90)</f>
        <v>25/07/23</v>
      </c>
      <c r="C91" t="s">
        <v>135</v>
      </c>
      <c r="D91" t="str">
        <f ca="1">TEXT(NOW(),B90)</f>
        <v>25/07/23</v>
      </c>
    </row>
    <row r="92" spans="1:4" ht="15" customHeight="1" x14ac:dyDescent="0.25">
      <c r="A92" s="9" t="s">
        <v>209</v>
      </c>
      <c r="B92" s="11" t="s">
        <v>168</v>
      </c>
      <c r="C92" t="s">
        <v>210</v>
      </c>
    </row>
    <row r="93" spans="1:4" ht="15" customHeight="1" x14ac:dyDescent="0.25">
      <c r="A93" s="9" t="s">
        <v>146</v>
      </c>
      <c r="B93" t="s">
        <v>147</v>
      </c>
    </row>
    <row r="94" spans="1:4" ht="15" customHeight="1" x14ac:dyDescent="0.25">
      <c r="A94" s="9" t="s">
        <v>129</v>
      </c>
      <c r="B94" t="s">
        <v>131</v>
      </c>
    </row>
    <row r="95" spans="1:4" ht="15" customHeight="1" x14ac:dyDescent="0.25">
      <c r="A95" s="9" t="s">
        <v>201</v>
      </c>
      <c r="B95" t="s">
        <v>229</v>
      </c>
      <c r="C95" t="s">
        <v>133</v>
      </c>
      <c r="D95" t="s">
        <v>134</v>
      </c>
    </row>
    <row r="96" spans="1:4" ht="15" customHeight="1" x14ac:dyDescent="0.25">
      <c r="A96" s="9" t="s">
        <v>149</v>
      </c>
      <c r="B96" t="s">
        <v>148</v>
      </c>
    </row>
    <row r="97" spans="1:4" ht="15" customHeight="1" x14ac:dyDescent="0.25">
      <c r="A97" s="9" t="s">
        <v>130</v>
      </c>
      <c r="B97" t="s">
        <v>132</v>
      </c>
    </row>
    <row r="98" spans="1:4" ht="15" customHeight="1" x14ac:dyDescent="0.25">
      <c r="A98" s="9" t="s">
        <v>200</v>
      </c>
      <c r="B98" t="s">
        <v>230</v>
      </c>
      <c r="C98" t="s">
        <v>133</v>
      </c>
      <c r="D98" t="s">
        <v>214</v>
      </c>
    </row>
    <row r="99" spans="1:4" ht="15" customHeight="1" x14ac:dyDescent="0.25">
      <c r="A99" s="9" t="s">
        <v>154</v>
      </c>
      <c r="B99" t="s">
        <v>152</v>
      </c>
    </row>
    <row r="100" spans="1:4" ht="15" customHeight="1" x14ac:dyDescent="0.25">
      <c r="A100" s="9" t="s">
        <v>155</v>
      </c>
      <c r="B100" t="s">
        <v>153</v>
      </c>
    </row>
    <row r="101" spans="1:4" ht="15" customHeight="1" x14ac:dyDescent="0.25">
      <c r="A101" s="9" t="s">
        <v>142</v>
      </c>
      <c r="B101" t="s">
        <v>231</v>
      </c>
      <c r="C101" t="s">
        <v>213</v>
      </c>
    </row>
    <row r="102" spans="1:4" ht="15" customHeight="1" x14ac:dyDescent="0.25">
      <c r="A102" s="9" t="s">
        <v>156</v>
      </c>
      <c r="B102" t="s">
        <v>157</v>
      </c>
    </row>
    <row r="103" spans="1:4" ht="15" customHeight="1" x14ac:dyDescent="0.25">
      <c r="A103" s="9" t="s">
        <v>136</v>
      </c>
      <c r="B103" t="str">
        <f>B2&amp;"_Consolidated_Audit_Template.xlsx"</f>
        <v>AMBank_004_FBTI_Authorization_Consolidated_Audit_Template.xlsx</v>
      </c>
      <c r="C103" t="s">
        <v>137</v>
      </c>
    </row>
    <row r="104" spans="1:4" ht="15" customHeight="1" x14ac:dyDescent="0.25">
      <c r="A104" s="9" t="s">
        <v>138</v>
      </c>
      <c r="B104" t="str">
        <f>B2&amp;"_Consolidated_Audit_{year}_{month}.xlsx"</f>
        <v>AMBank_004_FBTI_Authorization_Consolidated_Audit_{year}_{month}.xlsx</v>
      </c>
      <c r="C104" t="s">
        <v>137</v>
      </c>
    </row>
    <row r="105" spans="1:4" ht="15" customHeight="1" x14ac:dyDescent="0.25">
      <c r="A105" s="9" t="s">
        <v>144</v>
      </c>
      <c r="B105" t="s">
        <v>81</v>
      </c>
    </row>
    <row r="106" spans="1:4" ht="15" customHeight="1" x14ac:dyDescent="0.25">
      <c r="A106" s="9" t="s">
        <v>139</v>
      </c>
      <c r="B106" t="str">
        <f>"The following data added to Orchestrator Folder: " &amp; B85 &amp; "\Orchestrator Queue: " &amp; B84&amp;". Entity: {Entity}, Product: " &amp; B99 &amp; ", Event: " &amp; B100&amp; ", Product Types: {ProductTypes} and Event Status: " &amp; B101 &amp;"."</f>
        <v>The following data added to Orchestrator Folder: GO_UAT_E-Trade\Orchestrator Queue: AMBank_004_FBTI_Authorization_Queue. Entity: {Entity}, Product: Finance Standalone, Event: Create, Product Types: {ProductTypes} and Event Status: In progress.</v>
      </c>
    </row>
    <row r="107" spans="1:4" ht="15" customHeight="1" x14ac:dyDescent="0.25">
      <c r="A107" s="9" t="s">
        <v>140</v>
      </c>
      <c r="B107" t="str">
        <f>"The following data retrived from Orchestrator Folder: " &amp; B85 &amp; "\Orchestrator Queue: " &amp; B84&amp;". Entity: {Entity}, Date: {Date}, Product: {Product}, Event: {Event}, Product Types: {ProductTypes} and Event Status: {EventStatus}."</f>
        <v>The following data retrived from Orchestrator Folder: GO_UAT_E-Trade\Orchestrator Queue: AMBank_004_FBTI_Authorization_Queue. Entity: {Entity}, Date: {Date}, Product: {Product}, Event: {Event}, Product Types: {ProductTypes} and Event Status: {EventStatus}.</v>
      </c>
    </row>
    <row r="108" spans="1:4" ht="15" customHeight="1" x14ac:dyDescent="0.25">
      <c r="A108" s="9" t="s">
        <v>141</v>
      </c>
      <c r="B108" t="str">
        <f>"Successfully extracted data from FBTI portal for Entity: {Entity} , Date: {Date}, Product: {Product}, Event: {Event}, Product Types: {ProductTypes} and Event Status: {EventStatus}."</f>
        <v>Successfully extracted data from FBTI portal for Entity: {Entity} , Date: {Date}, Product: {Product}, Event: {Event}, Product Types: {ProductTypes} and Event Status: {EventStatus}.</v>
      </c>
    </row>
    <row r="109" spans="1:4" ht="15" customHeight="1" x14ac:dyDescent="0.25">
      <c r="A109" s="9" t="s">
        <v>143</v>
      </c>
      <c r="B109" t="str">
        <f>"Failed to extract data from FBTI portal for Entity: {Entity} , Date: {Date},Product: {Product}, Event: {Event}, Product Types: {ProductTypes} and Event Status: {EventStatus}."</f>
        <v>Failed to extract data from FBTI portal for Entity: {Entity} , Date: {Date},Product: {Product}, Event: {Event}, Product Types: {ProductTypes} and Event Status: {EventStatus}.</v>
      </c>
    </row>
    <row r="110" spans="1:4" ht="15" customHeight="1" x14ac:dyDescent="0.25">
      <c r="A110" s="9" t="s">
        <v>212</v>
      </c>
      <c r="B110" t="str">
        <f>"No records found for Entity: {Entity} , Date: {Date},Product: {Product}, Event: {Event}, Product Types: {ProductTypes} and Event Status: {EventStatus}."</f>
        <v>No records found for Entity: {Entity} , Date: {Date},Product: {Product}, Event: {Event}, Product Types: {ProductTypes} and Event Status: {EventStatus}.</v>
      </c>
    </row>
    <row r="111" spans="1:4" ht="15" customHeight="1" x14ac:dyDescent="0.25">
      <c r="A111" s="9" t="s">
        <v>150</v>
      </c>
      <c r="B111" t="str">
        <f>B2&amp;"_Audit_Row_Number"</f>
        <v>AMBank_004_FBTI_Authorization_Audit_Row_Number</v>
      </c>
    </row>
    <row r="112" spans="1:4" ht="15" customHeight="1" x14ac:dyDescent="0.25">
      <c r="A112" s="9" t="s">
        <v>158</v>
      </c>
      <c r="B112">
        <v>30</v>
      </c>
    </row>
    <row r="113" spans="1:3" ht="15" customHeight="1" x14ac:dyDescent="0.25">
      <c r="A113" s="9" t="s">
        <v>192</v>
      </c>
      <c r="B113" t="s">
        <v>193</v>
      </c>
    </row>
    <row r="114" spans="1:3" ht="15" customHeight="1" x14ac:dyDescent="0.25">
      <c r="A114" s="9" t="s">
        <v>194</v>
      </c>
      <c r="B114" t="s">
        <v>195</v>
      </c>
    </row>
    <row r="115" spans="1:3" ht="15" customHeight="1" x14ac:dyDescent="0.25">
      <c r="A115" s="9" t="s">
        <v>196</v>
      </c>
      <c r="B115" t="s">
        <v>197</v>
      </c>
    </row>
    <row r="116" spans="1:3" ht="15" customHeight="1" x14ac:dyDescent="0.25">
      <c r="A116" s="9" t="s">
        <v>198</v>
      </c>
      <c r="B116" t="s">
        <v>199</v>
      </c>
    </row>
    <row r="117" spans="1:3" ht="15" customHeight="1" x14ac:dyDescent="0.25">
      <c r="A117" t="s">
        <v>203</v>
      </c>
      <c r="B117" t="str">
        <f>B2&amp;"_Start_Mail_Template.txt"</f>
        <v>AMBank_004_FBTI_Authorization_Start_Mail_Template.txt</v>
      </c>
    </row>
    <row r="118" spans="1:3" ht="15" customHeight="1" x14ac:dyDescent="0.25">
      <c r="A118" t="s">
        <v>202</v>
      </c>
      <c r="B118" t="str">
        <f>B2&amp;"_End_Mail_Template.txt"</f>
        <v>AMBank_004_FBTI_Authorization_End_Mail_Template.txt</v>
      </c>
    </row>
    <row r="119" spans="1:3" ht="15" customHeight="1" x14ac:dyDescent="0.25">
      <c r="A119" t="s">
        <v>204</v>
      </c>
      <c r="B119" t="str">
        <f>B2&amp;"_BU_Mail_Template.txt"</f>
        <v>AMBank_004_FBTI_Authorization_BU_Mail_Template.txt</v>
      </c>
    </row>
    <row r="120" spans="1:3" ht="15" customHeight="1" x14ac:dyDescent="0.25">
      <c r="A120" t="s">
        <v>205</v>
      </c>
      <c r="B120" t="str">
        <f>B2&amp;"_SE_Mail_Template.txt"</f>
        <v>AMBank_004_FBTI_Authorization_SE_Mail_Template.txt</v>
      </c>
    </row>
    <row r="121" spans="1:3" ht="15" customHeight="1" x14ac:dyDescent="0.25">
      <c r="A121" t="s">
        <v>206</v>
      </c>
      <c r="B121" t="str">
        <f>B2&amp;"_OS_Mail_Template.txt"</f>
        <v>AMBank_004_FBTI_Authorization_OS_Mail_Template.txt</v>
      </c>
    </row>
    <row r="122" spans="1:3" ht="15" customHeight="1" x14ac:dyDescent="0.25">
      <c r="A122" t="s">
        <v>211</v>
      </c>
      <c r="B122">
        <v>1</v>
      </c>
    </row>
    <row r="123" spans="1:3" ht="15" customHeight="1" x14ac:dyDescent="0.25">
      <c r="A123" t="s">
        <v>215</v>
      </c>
      <c r="B123" t="s">
        <v>216</v>
      </c>
    </row>
    <row r="124" spans="1:3" ht="15" customHeight="1" x14ac:dyDescent="0.25">
      <c r="A124" t="s">
        <v>218</v>
      </c>
      <c r="B124" s="13" t="s">
        <v>219</v>
      </c>
      <c r="C124" t="s">
        <v>76</v>
      </c>
    </row>
    <row r="125" spans="1:3" ht="15" customHeight="1" x14ac:dyDescent="0.25">
      <c r="A125" t="s">
        <v>220</v>
      </c>
      <c r="B125" t="s">
        <v>224</v>
      </c>
    </row>
    <row r="126" spans="1:3" ht="150" x14ac:dyDescent="0.25">
      <c r="A126" s="14" t="s">
        <v>222</v>
      </c>
      <c r="B126" s="8" t="s">
        <v>225</v>
      </c>
    </row>
    <row r="127" spans="1:3" ht="15" customHeight="1" x14ac:dyDescent="0.25">
      <c r="A127" t="s">
        <v>221</v>
      </c>
      <c r="B127">
        <v>30000</v>
      </c>
    </row>
    <row r="128" spans="1:3" ht="15" customHeight="1" x14ac:dyDescent="0.25">
      <c r="A128" t="s">
        <v>223</v>
      </c>
      <c r="B128">
        <v>3</v>
      </c>
    </row>
    <row r="129" spans="1:2" ht="15" customHeight="1" x14ac:dyDescent="0.25">
      <c r="A129" t="s">
        <v>226</v>
      </c>
      <c r="B129" t="s">
        <v>227</v>
      </c>
    </row>
    <row r="130" spans="1:2" ht="15" customHeight="1" x14ac:dyDescent="0.25">
      <c r="A130" t="s">
        <v>228</v>
      </c>
      <c r="B130" t="str">
        <f>B24&amp;"\API_Data.txt"</f>
        <v>C:\Robot\AMBank_004_FBTI_Authorization\Outputs\API_Data.txt</v>
      </c>
    </row>
    <row r="131" spans="1:2" ht="15" customHeight="1" x14ac:dyDescent="0.25">
      <c r="B131"/>
    </row>
    <row r="132" spans="1:2" ht="15" customHeight="1" x14ac:dyDescent="0.25">
      <c r="B132" s="8"/>
    </row>
    <row r="133" spans="1:2" ht="15" customHeight="1" x14ac:dyDescent="0.25">
      <c r="B133"/>
    </row>
    <row r="134" spans="1:2" ht="15" customHeight="1" x14ac:dyDescent="0.25">
      <c r="B134"/>
    </row>
    <row r="135" spans="1:2" ht="15" customHeight="1" x14ac:dyDescent="0.25">
      <c r="B135"/>
    </row>
    <row r="136" spans="1:2" ht="15" customHeight="1" x14ac:dyDescent="0.25">
      <c r="B136"/>
    </row>
    <row r="137" spans="1:2" ht="15" customHeight="1" x14ac:dyDescent="0.25">
      <c r="B137"/>
    </row>
    <row r="138" spans="1:2" ht="15" customHeight="1" x14ac:dyDescent="0.25">
      <c r="B138"/>
    </row>
    <row r="139" spans="1:2" ht="15" customHeight="1" x14ac:dyDescent="0.25">
      <c r="B139"/>
    </row>
    <row r="140" spans="1:2" ht="15" customHeight="1" x14ac:dyDescent="0.25">
      <c r="B140"/>
    </row>
    <row r="141" spans="1:2" ht="15" customHeight="1" x14ac:dyDescent="0.25">
      <c r="B141"/>
    </row>
    <row r="142" spans="1:2" ht="15" customHeight="1" x14ac:dyDescent="0.25">
      <c r="B142"/>
    </row>
    <row r="143" spans="1:2" ht="15" customHeight="1" x14ac:dyDescent="0.25">
      <c r="B143"/>
    </row>
    <row r="144" spans="1:2" ht="15" customHeight="1" x14ac:dyDescent="0.25">
      <c r="B144"/>
    </row>
    <row r="145" spans="2:2" ht="15" customHeight="1" x14ac:dyDescent="0.25">
      <c r="B145"/>
    </row>
    <row r="146" spans="2:2" ht="15" customHeight="1" x14ac:dyDescent="0.25">
      <c r="B146"/>
    </row>
    <row r="147" spans="2:2" ht="15" customHeight="1" x14ac:dyDescent="0.25">
      <c r="B147"/>
    </row>
    <row r="148" spans="2:2" ht="15" customHeight="1" x14ac:dyDescent="0.25">
      <c r="B148"/>
    </row>
    <row r="149" spans="2:2" ht="15" customHeight="1" x14ac:dyDescent="0.25">
      <c r="B149"/>
    </row>
    <row r="150" spans="2:2" ht="15" customHeight="1" x14ac:dyDescent="0.25">
      <c r="B150"/>
    </row>
    <row r="151" spans="2:2" ht="15" customHeight="1" x14ac:dyDescent="0.25">
      <c r="B151"/>
    </row>
    <row r="152" spans="2:2" ht="15" customHeight="1" x14ac:dyDescent="0.25">
      <c r="B152"/>
    </row>
    <row r="153" spans="2:2" ht="15" customHeight="1" x14ac:dyDescent="0.25">
      <c r="B153"/>
    </row>
    <row r="154" spans="2:2" ht="15" customHeight="1" x14ac:dyDescent="0.25">
      <c r="B154"/>
    </row>
    <row r="155" spans="2:2" ht="15" customHeight="1" x14ac:dyDescent="0.25">
      <c r="B155"/>
    </row>
    <row r="156" spans="2:2" ht="15" customHeight="1" x14ac:dyDescent="0.25">
      <c r="B156"/>
    </row>
    <row r="157" spans="2:2" ht="15" customHeight="1" x14ac:dyDescent="0.25">
      <c r="B157"/>
    </row>
    <row r="158" spans="2:2" ht="15" customHeight="1" x14ac:dyDescent="0.25">
      <c r="B158"/>
    </row>
    <row r="159" spans="2:2" ht="15" customHeight="1" x14ac:dyDescent="0.25">
      <c r="B159"/>
    </row>
    <row r="160" spans="2:2" ht="15" customHeight="1" x14ac:dyDescent="0.25">
      <c r="B160"/>
    </row>
    <row r="161" spans="2:2" ht="15" customHeight="1" x14ac:dyDescent="0.25">
      <c r="B161"/>
    </row>
    <row r="162" spans="2:2" ht="15" customHeight="1" x14ac:dyDescent="0.25">
      <c r="B162"/>
    </row>
    <row r="163" spans="2:2" ht="15" customHeight="1" x14ac:dyDescent="0.25">
      <c r="B163"/>
    </row>
    <row r="164" spans="2:2" ht="15" customHeight="1" x14ac:dyDescent="0.25">
      <c r="B164"/>
    </row>
    <row r="165" spans="2:2" s="6" customFormat="1" ht="15" customHeight="1" x14ac:dyDescent="0.25"/>
    <row r="166" spans="2:2" ht="15" customHeight="1" x14ac:dyDescent="0.25">
      <c r="B166"/>
    </row>
    <row r="167" spans="2:2" ht="15" customHeight="1" x14ac:dyDescent="0.25">
      <c r="B167"/>
    </row>
    <row r="168" spans="2:2" ht="15" customHeight="1" x14ac:dyDescent="0.25">
      <c r="B168"/>
    </row>
    <row r="169" spans="2:2" ht="15" customHeight="1" x14ac:dyDescent="0.25">
      <c r="B169"/>
    </row>
    <row r="170" spans="2:2" ht="15" customHeight="1" x14ac:dyDescent="0.25">
      <c r="B170"/>
    </row>
    <row r="171" spans="2:2" ht="15" customHeight="1" x14ac:dyDescent="0.25">
      <c r="B171"/>
    </row>
    <row r="172" spans="2:2" ht="15" customHeight="1" x14ac:dyDescent="0.25">
      <c r="B172"/>
    </row>
    <row r="173" spans="2:2" ht="15" customHeight="1" x14ac:dyDescent="0.25">
      <c r="B173"/>
    </row>
    <row r="174" spans="2:2" ht="15" customHeight="1" x14ac:dyDescent="0.25">
      <c r="B174"/>
    </row>
    <row r="175" spans="2:2" ht="15" customHeight="1" x14ac:dyDescent="0.25">
      <c r="B175"/>
    </row>
    <row r="176" spans="2:2" ht="15" customHeight="1" x14ac:dyDescent="0.25">
      <c r="B176"/>
    </row>
    <row r="177" spans="2:2" ht="15" customHeight="1" x14ac:dyDescent="0.25">
      <c r="B177"/>
    </row>
    <row r="178" spans="2:2" ht="15" customHeight="1" x14ac:dyDescent="0.25">
      <c r="B178"/>
    </row>
    <row r="179" spans="2:2" ht="15" customHeight="1" x14ac:dyDescent="0.25">
      <c r="B179"/>
    </row>
    <row r="180" spans="2:2" ht="15" customHeight="1" x14ac:dyDescent="0.25">
      <c r="B180"/>
    </row>
    <row r="181" spans="2:2" ht="15" customHeight="1" x14ac:dyDescent="0.25">
      <c r="B181"/>
    </row>
    <row r="182" spans="2:2" ht="15" customHeight="1" x14ac:dyDescent="0.25"/>
    <row r="183" spans="2:2" ht="15" customHeight="1" x14ac:dyDescent="0.25"/>
    <row r="184" spans="2:2" ht="15" customHeight="1" x14ac:dyDescent="0.25"/>
    <row r="185" spans="2:2" ht="15" customHeight="1" x14ac:dyDescent="0.25"/>
    <row r="186" spans="2:2" ht="15" customHeight="1" x14ac:dyDescent="0.25"/>
    <row r="187" spans="2:2" ht="15" customHeight="1" x14ac:dyDescent="0.25"/>
    <row r="188" spans="2:2" ht="15" customHeight="1" x14ac:dyDescent="0.25"/>
    <row r="189" spans="2:2" ht="15" customHeight="1" x14ac:dyDescent="0.25"/>
    <row r="190" spans="2:2" ht="15" customHeight="1" x14ac:dyDescent="0.25"/>
    <row r="191" spans="2:2" ht="15" customHeight="1" x14ac:dyDescent="0.25"/>
    <row r="192" spans="2:2" ht="15" customHeight="1" x14ac:dyDescent="0.25"/>
    <row r="193" ht="15" customHeight="1" x14ac:dyDescent="0.25"/>
    <row r="194" ht="15" customHeight="1" x14ac:dyDescent="0.25"/>
    <row r="195" ht="15" customHeight="1" x14ac:dyDescent="0.25"/>
    <row r="196" ht="15" customHeight="1" x14ac:dyDescent="0.25"/>
    <row r="197" ht="15" customHeight="1" x14ac:dyDescent="0.25"/>
    <row r="198" ht="15" customHeight="1" x14ac:dyDescent="0.25"/>
    <row r="199" ht="15" customHeight="1" x14ac:dyDescent="0.25"/>
    <row r="200" ht="15" customHeight="1" x14ac:dyDescent="0.25"/>
    <row r="201" ht="15" customHeight="1" x14ac:dyDescent="0.25"/>
    <row r="202" ht="15" customHeight="1" x14ac:dyDescent="0.25"/>
    <row r="203" ht="15" customHeight="1" x14ac:dyDescent="0.25"/>
    <row r="204" ht="15" customHeight="1" x14ac:dyDescent="0.25"/>
    <row r="205" ht="15" customHeight="1" x14ac:dyDescent="0.25"/>
    <row r="206" ht="15" customHeight="1" x14ac:dyDescent="0.25"/>
    <row r="207" ht="15" customHeight="1" x14ac:dyDescent="0.25"/>
    <row r="208" ht="15" customHeight="1" x14ac:dyDescent="0.25"/>
    <row r="209" ht="15" customHeight="1" x14ac:dyDescent="0.25"/>
    <row r="210" ht="15" customHeight="1" x14ac:dyDescent="0.25"/>
    <row r="211" ht="15" customHeight="1" x14ac:dyDescent="0.25"/>
    <row r="212" ht="15" customHeight="1" x14ac:dyDescent="0.25"/>
    <row r="213" ht="15" customHeight="1" x14ac:dyDescent="0.25"/>
    <row r="214" ht="15" customHeight="1" x14ac:dyDescent="0.25"/>
    <row r="215" ht="15" customHeight="1" x14ac:dyDescent="0.25"/>
    <row r="216" ht="15" customHeight="1" x14ac:dyDescent="0.25"/>
    <row r="217" ht="15" customHeight="1" x14ac:dyDescent="0.25"/>
    <row r="218" ht="15" customHeight="1" x14ac:dyDescent="0.25"/>
    <row r="219" ht="15" customHeight="1" x14ac:dyDescent="0.25"/>
    <row r="220" ht="15" customHeight="1" x14ac:dyDescent="0.25"/>
    <row r="221" ht="15" customHeight="1" x14ac:dyDescent="0.25"/>
    <row r="222" ht="15" customHeight="1" x14ac:dyDescent="0.25"/>
    <row r="223" ht="15" customHeight="1" x14ac:dyDescent="0.25"/>
    <row r="224" ht="15" customHeight="1" x14ac:dyDescent="0.25"/>
    <row r="225" ht="15" customHeight="1" x14ac:dyDescent="0.25"/>
    <row r="226" ht="15" customHeight="1" x14ac:dyDescent="0.25"/>
    <row r="227" ht="15" customHeight="1" x14ac:dyDescent="0.25"/>
    <row r="228" ht="15" customHeight="1" x14ac:dyDescent="0.25"/>
    <row r="229" ht="15" customHeight="1" x14ac:dyDescent="0.25"/>
    <row r="230" ht="15" customHeight="1" x14ac:dyDescent="0.25"/>
    <row r="231" ht="15" customHeight="1" x14ac:dyDescent="0.25"/>
    <row r="232" ht="15" customHeight="1" x14ac:dyDescent="0.25"/>
    <row r="233" ht="15" customHeight="1" x14ac:dyDescent="0.25"/>
    <row r="234" ht="15" customHeight="1" x14ac:dyDescent="0.25"/>
    <row r="235" ht="15" customHeight="1" x14ac:dyDescent="0.25"/>
    <row r="236" ht="15" customHeight="1" x14ac:dyDescent="0.25"/>
    <row r="237" ht="15" customHeight="1" x14ac:dyDescent="0.25"/>
    <row r="238" ht="15" customHeight="1" x14ac:dyDescent="0.25"/>
    <row r="239" ht="15" customHeight="1" x14ac:dyDescent="0.25"/>
    <row r="240" ht="15" customHeight="1" x14ac:dyDescent="0.25"/>
    <row r="241" ht="15" customHeight="1" x14ac:dyDescent="0.25"/>
    <row r="242" ht="15" customHeight="1" x14ac:dyDescent="0.25"/>
    <row r="243" ht="15" customHeight="1" x14ac:dyDescent="0.25"/>
    <row r="244" ht="15" customHeight="1" x14ac:dyDescent="0.25"/>
    <row r="245" ht="15" customHeight="1" x14ac:dyDescent="0.25"/>
    <row r="246" ht="15" customHeight="1" x14ac:dyDescent="0.25"/>
    <row r="247" ht="15" customHeight="1" x14ac:dyDescent="0.25"/>
    <row r="248" ht="15" customHeight="1" x14ac:dyDescent="0.25"/>
    <row r="249" ht="15" customHeight="1" x14ac:dyDescent="0.25"/>
    <row r="250" ht="15" customHeight="1" x14ac:dyDescent="0.25"/>
    <row r="251" ht="15" customHeight="1" x14ac:dyDescent="0.25"/>
    <row r="252" ht="15" customHeight="1" x14ac:dyDescent="0.25"/>
    <row r="253" ht="15" customHeight="1" x14ac:dyDescent="0.25"/>
    <row r="254" ht="15" customHeight="1" x14ac:dyDescent="0.25"/>
    <row r="255" ht="15" customHeight="1" x14ac:dyDescent="0.25"/>
    <row r="256" ht="15" customHeight="1" x14ac:dyDescent="0.25"/>
    <row r="257" ht="15" customHeight="1" x14ac:dyDescent="0.25"/>
    <row r="258" ht="15" customHeight="1" x14ac:dyDescent="0.25"/>
    <row r="259" ht="15" customHeight="1" x14ac:dyDescent="0.25"/>
    <row r="260" ht="15" customHeight="1" x14ac:dyDescent="0.25"/>
    <row r="261" ht="15" customHeight="1" x14ac:dyDescent="0.25"/>
    <row r="262" ht="15" customHeight="1" x14ac:dyDescent="0.25"/>
    <row r="263" ht="15" customHeight="1" x14ac:dyDescent="0.25"/>
    <row r="264" ht="15" customHeight="1" x14ac:dyDescent="0.25"/>
    <row r="265" ht="15" customHeight="1" x14ac:dyDescent="0.25"/>
    <row r="266" ht="15" customHeight="1" x14ac:dyDescent="0.25"/>
    <row r="267" ht="15" customHeight="1" x14ac:dyDescent="0.25"/>
    <row r="268" ht="15" customHeight="1" x14ac:dyDescent="0.25"/>
    <row r="269" ht="15" customHeight="1" x14ac:dyDescent="0.25"/>
    <row r="270" ht="15" customHeight="1" x14ac:dyDescent="0.25"/>
    <row r="271" ht="15" customHeight="1" x14ac:dyDescent="0.25"/>
    <row r="272" ht="15" customHeight="1" x14ac:dyDescent="0.25"/>
    <row r="273" ht="15" customHeight="1" x14ac:dyDescent="0.25"/>
    <row r="274" ht="15" customHeight="1" x14ac:dyDescent="0.25"/>
    <row r="275" ht="15" customHeight="1" x14ac:dyDescent="0.25"/>
    <row r="276" ht="15" customHeight="1" x14ac:dyDescent="0.25"/>
    <row r="277" ht="15" customHeight="1" x14ac:dyDescent="0.25"/>
    <row r="278" ht="15" customHeight="1" x14ac:dyDescent="0.25"/>
    <row r="279" ht="15" customHeight="1" x14ac:dyDescent="0.25"/>
    <row r="280" ht="15" customHeight="1" x14ac:dyDescent="0.25"/>
    <row r="281" ht="15" customHeight="1" x14ac:dyDescent="0.25"/>
    <row r="282" ht="15" customHeight="1" x14ac:dyDescent="0.25"/>
    <row r="283" ht="15" customHeight="1" x14ac:dyDescent="0.25"/>
    <row r="284" ht="15" customHeight="1" x14ac:dyDescent="0.25"/>
    <row r="285" ht="15" customHeight="1" x14ac:dyDescent="0.25"/>
    <row r="286" ht="15" customHeight="1" x14ac:dyDescent="0.25"/>
    <row r="287" ht="15" customHeight="1" x14ac:dyDescent="0.25"/>
    <row r="288" ht="15" customHeight="1" x14ac:dyDescent="0.25"/>
    <row r="289" ht="15" customHeight="1" x14ac:dyDescent="0.25"/>
    <row r="290" ht="15" customHeight="1" x14ac:dyDescent="0.25"/>
    <row r="291" ht="15" customHeight="1" x14ac:dyDescent="0.25"/>
    <row r="292" ht="15" customHeight="1" x14ac:dyDescent="0.25"/>
    <row r="293" ht="15" customHeight="1" x14ac:dyDescent="0.25"/>
    <row r="294" ht="15" customHeight="1" x14ac:dyDescent="0.25"/>
    <row r="295" ht="15" customHeight="1" x14ac:dyDescent="0.25"/>
    <row r="296" ht="15" customHeight="1" x14ac:dyDescent="0.25"/>
    <row r="297" ht="15" customHeight="1" x14ac:dyDescent="0.25"/>
    <row r="298" ht="15" customHeight="1" x14ac:dyDescent="0.25"/>
    <row r="299" ht="15" customHeight="1" x14ac:dyDescent="0.25"/>
    <row r="300" ht="15" customHeight="1" x14ac:dyDescent="0.25"/>
    <row r="301" ht="15" customHeight="1" x14ac:dyDescent="0.25"/>
    <row r="302" ht="15" customHeight="1" x14ac:dyDescent="0.25"/>
    <row r="303" ht="15" customHeight="1" x14ac:dyDescent="0.25"/>
    <row r="304" ht="15" customHeight="1" x14ac:dyDescent="0.25"/>
    <row r="305" ht="15" customHeight="1" x14ac:dyDescent="0.25"/>
    <row r="306" ht="15" customHeight="1" x14ac:dyDescent="0.25"/>
    <row r="307" ht="15" customHeight="1" x14ac:dyDescent="0.25"/>
    <row r="308" ht="15" customHeight="1" x14ac:dyDescent="0.25"/>
    <row r="309" ht="15" customHeight="1" x14ac:dyDescent="0.25"/>
    <row r="310" ht="15" customHeight="1" x14ac:dyDescent="0.25"/>
    <row r="311" ht="15" customHeight="1" x14ac:dyDescent="0.25"/>
    <row r="312" ht="15" customHeight="1" x14ac:dyDescent="0.25"/>
    <row r="313" ht="15" customHeight="1" x14ac:dyDescent="0.25"/>
    <row r="314" ht="15" customHeight="1" x14ac:dyDescent="0.25"/>
    <row r="315" ht="15" customHeight="1" x14ac:dyDescent="0.25"/>
    <row r="316" ht="15" customHeight="1" x14ac:dyDescent="0.25"/>
    <row r="317" ht="15" customHeight="1" x14ac:dyDescent="0.25"/>
    <row r="318" ht="15" customHeight="1" x14ac:dyDescent="0.25"/>
    <row r="319" ht="15" customHeight="1" x14ac:dyDescent="0.25"/>
    <row r="320" ht="15" customHeight="1" x14ac:dyDescent="0.25"/>
    <row r="321" ht="15" customHeight="1" x14ac:dyDescent="0.25"/>
    <row r="322" ht="15" customHeight="1" x14ac:dyDescent="0.25"/>
    <row r="323" ht="15" customHeight="1" x14ac:dyDescent="0.25"/>
    <row r="324" ht="15" customHeight="1" x14ac:dyDescent="0.25"/>
    <row r="325" ht="15" customHeight="1" x14ac:dyDescent="0.25"/>
    <row r="326" ht="15" customHeight="1" x14ac:dyDescent="0.25"/>
    <row r="327" ht="15" customHeight="1" x14ac:dyDescent="0.25"/>
    <row r="328" ht="15" customHeight="1" x14ac:dyDescent="0.25"/>
    <row r="329" ht="15" customHeight="1" x14ac:dyDescent="0.25"/>
    <row r="330" ht="15" customHeight="1" x14ac:dyDescent="0.25"/>
    <row r="331" ht="15" customHeight="1" x14ac:dyDescent="0.25"/>
    <row r="332" ht="15" customHeight="1" x14ac:dyDescent="0.25"/>
    <row r="333" ht="15" customHeight="1" x14ac:dyDescent="0.25"/>
    <row r="334" ht="15" customHeight="1" x14ac:dyDescent="0.25"/>
    <row r="335" ht="15" customHeight="1" x14ac:dyDescent="0.25"/>
    <row r="336" ht="15" customHeight="1" x14ac:dyDescent="0.25"/>
    <row r="337" ht="15" customHeight="1" x14ac:dyDescent="0.25"/>
    <row r="338" ht="15" customHeight="1" x14ac:dyDescent="0.25"/>
    <row r="339" ht="15" customHeight="1" x14ac:dyDescent="0.25"/>
    <row r="340" ht="15" customHeight="1" x14ac:dyDescent="0.25"/>
    <row r="341" ht="15" customHeight="1" x14ac:dyDescent="0.25"/>
    <row r="342" ht="15" customHeight="1" x14ac:dyDescent="0.25"/>
    <row r="343" ht="15" customHeight="1" x14ac:dyDescent="0.25"/>
    <row r="344" ht="15" customHeight="1" x14ac:dyDescent="0.25"/>
    <row r="345" ht="15" customHeight="1" x14ac:dyDescent="0.25"/>
    <row r="346" ht="15" customHeight="1" x14ac:dyDescent="0.25"/>
    <row r="347" ht="15" customHeight="1" x14ac:dyDescent="0.25"/>
    <row r="348" ht="15" customHeight="1" x14ac:dyDescent="0.25"/>
    <row r="349" ht="15" customHeight="1" x14ac:dyDescent="0.25"/>
    <row r="350" ht="15" customHeight="1" x14ac:dyDescent="0.25"/>
    <row r="351" ht="15" customHeight="1" x14ac:dyDescent="0.25"/>
    <row r="352" ht="15" customHeight="1" x14ac:dyDescent="0.25"/>
    <row r="353" ht="15" customHeight="1" x14ac:dyDescent="0.25"/>
    <row r="354" ht="15" customHeight="1" x14ac:dyDescent="0.25"/>
    <row r="355" ht="15" customHeight="1" x14ac:dyDescent="0.25"/>
    <row r="356" ht="15" customHeight="1" x14ac:dyDescent="0.25"/>
    <row r="357" ht="15" customHeight="1" x14ac:dyDescent="0.25"/>
    <row r="358" ht="15" customHeight="1" x14ac:dyDescent="0.25"/>
    <row r="359" ht="15" customHeight="1" x14ac:dyDescent="0.25"/>
    <row r="360" ht="15" customHeight="1" x14ac:dyDescent="0.25"/>
    <row r="361" ht="15" customHeight="1" x14ac:dyDescent="0.25"/>
    <row r="362" ht="15" customHeight="1" x14ac:dyDescent="0.25"/>
    <row r="363" ht="15" customHeight="1" x14ac:dyDescent="0.25"/>
    <row r="364" ht="15" customHeight="1" x14ac:dyDescent="0.25"/>
    <row r="365" ht="15" customHeight="1" x14ac:dyDescent="0.25"/>
    <row r="366" ht="15" customHeight="1" x14ac:dyDescent="0.25"/>
    <row r="367" ht="15" customHeight="1" x14ac:dyDescent="0.25"/>
    <row r="368" ht="15" customHeight="1" x14ac:dyDescent="0.25"/>
    <row r="369" ht="15" customHeight="1" x14ac:dyDescent="0.25"/>
    <row r="370" ht="15" customHeight="1" x14ac:dyDescent="0.25"/>
    <row r="371" ht="15" customHeight="1" x14ac:dyDescent="0.25"/>
    <row r="372" ht="15" customHeight="1" x14ac:dyDescent="0.25"/>
    <row r="373" ht="15" customHeight="1" x14ac:dyDescent="0.25"/>
    <row r="374" ht="15" customHeight="1" x14ac:dyDescent="0.25"/>
    <row r="375" ht="15" customHeight="1" x14ac:dyDescent="0.25"/>
    <row r="376" ht="15" customHeight="1" x14ac:dyDescent="0.25"/>
    <row r="377" ht="15" customHeight="1" x14ac:dyDescent="0.25"/>
    <row r="378" ht="15" customHeight="1" x14ac:dyDescent="0.25"/>
    <row r="379" ht="15" customHeight="1" x14ac:dyDescent="0.25"/>
    <row r="380" ht="15" customHeight="1" x14ac:dyDescent="0.25"/>
    <row r="381" ht="15" customHeight="1" x14ac:dyDescent="0.25"/>
    <row r="382" ht="15" customHeight="1" x14ac:dyDescent="0.25"/>
    <row r="383" ht="15" customHeight="1" x14ac:dyDescent="0.25"/>
    <row r="384" ht="15" customHeight="1" x14ac:dyDescent="0.25"/>
    <row r="385" ht="15" customHeight="1" x14ac:dyDescent="0.25"/>
    <row r="386" ht="15" customHeight="1" x14ac:dyDescent="0.25"/>
    <row r="387" ht="15" customHeight="1" x14ac:dyDescent="0.25"/>
    <row r="388" ht="15" customHeight="1" x14ac:dyDescent="0.25"/>
    <row r="389" ht="15" customHeight="1" x14ac:dyDescent="0.25"/>
    <row r="390" ht="15" customHeight="1" x14ac:dyDescent="0.25"/>
    <row r="391" ht="15" customHeight="1" x14ac:dyDescent="0.25"/>
    <row r="392" ht="15" customHeight="1" x14ac:dyDescent="0.25"/>
    <row r="393" ht="15" customHeight="1" x14ac:dyDescent="0.25"/>
    <row r="394" ht="15" customHeight="1" x14ac:dyDescent="0.25"/>
    <row r="395" ht="15" customHeight="1" x14ac:dyDescent="0.25"/>
    <row r="396" ht="15" customHeight="1" x14ac:dyDescent="0.25"/>
    <row r="397" ht="15" customHeight="1" x14ac:dyDescent="0.25"/>
    <row r="398" ht="15" customHeight="1" x14ac:dyDescent="0.25"/>
    <row r="399" ht="15" customHeight="1" x14ac:dyDescent="0.25"/>
    <row r="400" ht="15" customHeight="1" x14ac:dyDescent="0.25"/>
    <row r="401" ht="15" customHeight="1" x14ac:dyDescent="0.25"/>
    <row r="402" ht="15" customHeight="1" x14ac:dyDescent="0.25"/>
    <row r="403" ht="15" customHeight="1" x14ac:dyDescent="0.25"/>
    <row r="404" ht="15" customHeight="1" x14ac:dyDescent="0.25"/>
    <row r="405" ht="15" customHeight="1" x14ac:dyDescent="0.25"/>
    <row r="406" ht="15" customHeight="1" x14ac:dyDescent="0.25"/>
    <row r="407" ht="15" customHeight="1" x14ac:dyDescent="0.25"/>
    <row r="408" ht="15" customHeight="1" x14ac:dyDescent="0.25"/>
    <row r="409" ht="15" customHeight="1" x14ac:dyDescent="0.25"/>
    <row r="410" ht="15" customHeight="1" x14ac:dyDescent="0.25"/>
    <row r="411" ht="15" customHeight="1" x14ac:dyDescent="0.25"/>
    <row r="412" ht="15" customHeight="1" x14ac:dyDescent="0.25"/>
    <row r="413" ht="15" customHeight="1" x14ac:dyDescent="0.25"/>
    <row r="414" ht="15" customHeight="1" x14ac:dyDescent="0.25"/>
    <row r="415" ht="15" customHeight="1" x14ac:dyDescent="0.25"/>
    <row r="416" ht="15" customHeight="1" x14ac:dyDescent="0.25"/>
    <row r="417" ht="15" customHeight="1" x14ac:dyDescent="0.25"/>
    <row r="418" ht="15" customHeight="1" x14ac:dyDescent="0.25"/>
    <row r="419" ht="15" customHeight="1" x14ac:dyDescent="0.25"/>
    <row r="420" ht="15" customHeight="1" x14ac:dyDescent="0.25"/>
    <row r="421" ht="15" customHeight="1" x14ac:dyDescent="0.25"/>
    <row r="422" ht="15" customHeight="1" x14ac:dyDescent="0.25"/>
    <row r="423" ht="15" customHeight="1" x14ac:dyDescent="0.25"/>
    <row r="424" ht="15" customHeight="1" x14ac:dyDescent="0.25"/>
    <row r="425" ht="15" customHeight="1" x14ac:dyDescent="0.25"/>
    <row r="426" ht="15" customHeight="1" x14ac:dyDescent="0.25"/>
    <row r="427" ht="15" customHeight="1" x14ac:dyDescent="0.25"/>
  </sheetData>
  <mergeCells count="6">
    <mergeCell ref="A60:C61"/>
    <mergeCell ref="A63:C64"/>
    <mergeCell ref="A14:C15"/>
    <mergeCell ref="A16:C16"/>
    <mergeCell ref="A26:C26"/>
    <mergeCell ref="A37:C38"/>
  </mergeCells>
  <conditionalFormatting sqref="B45:B46">
    <cfRule type="cellIs" dxfId="9" priority="3" operator="equal">
      <formula>"NO"</formula>
    </cfRule>
    <cfRule type="cellIs" dxfId="8" priority="4" operator="equal">
      <formula>"YES"</formula>
    </cfRule>
  </conditionalFormatting>
  <conditionalFormatting sqref="B49:B50">
    <cfRule type="cellIs" dxfId="7" priority="5" operator="equal">
      <formula>"NO"</formula>
    </cfRule>
    <cfRule type="cellIs" dxfId="6" priority="6" operator="equal">
      <formula>"YES"</formula>
    </cfRule>
  </conditionalFormatting>
  <conditionalFormatting sqref="B53:B54">
    <cfRule type="cellIs" dxfId="5" priority="7" operator="equal">
      <formula>"NO"</formula>
    </cfRule>
    <cfRule type="cellIs" dxfId="4" priority="8" operator="equal">
      <formula>"YES"</formula>
    </cfRule>
  </conditionalFormatting>
  <conditionalFormatting sqref="B57:B58">
    <cfRule type="cellIs" dxfId="3" priority="9" operator="equal">
      <formula>"NO"</formula>
    </cfRule>
    <cfRule type="cellIs" dxfId="2" priority="10" operator="equal">
      <formula>"YES"</formula>
    </cfRule>
  </conditionalFormatting>
  <conditionalFormatting sqref="B92">
    <cfRule type="cellIs" dxfId="1" priority="1" operator="equal">
      <formula>"NO"</formula>
    </cfRule>
    <cfRule type="cellIs" dxfId="0" priority="2" operator="equal">
      <formula>"YES"</formula>
    </cfRule>
  </conditionalFormatting>
  <dataValidations count="1">
    <dataValidation type="list" allowBlank="1" showInputMessage="1" showErrorMessage="1" sqref="B53:B54 B57:B58 B49:B50 B45:B46 B92" xr:uid="{CC23805E-6820-41F3-B53B-1AE52AE9448F}">
      <formula1>"YES,NO"</formula1>
    </dataValidation>
  </dataValidations>
  <pageMargins left="0.7" right="0.7" top="0.75" bottom="0.75" header="0.3" footer="0.3"/>
  <headerFooter>
    <oddHeader>&amp;L&amp;"Calibri"&amp;10&amp;K000000 For Internal Use&amp;1#_x000D_</oddHeader>
    <oddFooter>&amp;L_x000D_&amp;1#&amp;"Calibri"&amp;10&amp;K000000 For Internal Use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31A71-518C-4177-B375-D50D714CA05A}">
  <dimension ref="A1:Z988"/>
  <sheetViews>
    <sheetView topLeftCell="A7" workbookViewId="0">
      <selection activeCell="B4" sqref="B4"/>
    </sheetView>
  </sheetViews>
  <sheetFormatPr defaultColWidth="14.42578125" defaultRowHeight="15" x14ac:dyDescent="0.25"/>
  <cols>
    <col min="1" max="1" width="41" customWidth="1"/>
    <col min="2" max="2" width="51" customWidth="1"/>
    <col min="3" max="3" width="75.42578125" customWidth="1"/>
    <col min="4" max="26" width="8.7109375" customWidth="1"/>
  </cols>
  <sheetData>
    <row r="1" spans="1:26" ht="14.25" customHeight="1" x14ac:dyDescent="0.3">
      <c r="A1" s="7" t="s">
        <v>89</v>
      </c>
      <c r="B1" s="7" t="s">
        <v>90</v>
      </c>
      <c r="C1" s="7" t="s">
        <v>91</v>
      </c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30" x14ac:dyDescent="0.25">
      <c r="A2" t="s">
        <v>92</v>
      </c>
      <c r="B2">
        <v>0</v>
      </c>
      <c r="C2" s="8" t="s">
        <v>93</v>
      </c>
    </row>
    <row r="3" spans="1:26" ht="45" x14ac:dyDescent="0.25">
      <c r="A3" t="s">
        <v>94</v>
      </c>
      <c r="B3">
        <v>1</v>
      </c>
      <c r="C3" s="8" t="s">
        <v>95</v>
      </c>
    </row>
    <row r="4" spans="1:26" ht="14.25" customHeight="1" x14ac:dyDescent="0.25"/>
    <row r="5" spans="1:26" ht="14.25" customHeight="1" x14ac:dyDescent="0.25">
      <c r="A5" t="s">
        <v>96</v>
      </c>
      <c r="B5" t="str">
        <f>Settings!B20</f>
        <v>C:\Robot\AMBank_004_FBTI_Authorization\Exception_Screenshots</v>
      </c>
      <c r="C5" t="s">
        <v>97</v>
      </c>
    </row>
    <row r="6" spans="1:26" ht="14.25" customHeight="1" x14ac:dyDescent="0.25"/>
    <row r="7" spans="1:26" ht="14.25" customHeight="1" x14ac:dyDescent="0.25">
      <c r="A7" t="s">
        <v>98</v>
      </c>
      <c r="B7" t="s">
        <v>99</v>
      </c>
      <c r="C7" t="s">
        <v>100</v>
      </c>
    </row>
    <row r="8" spans="1:26" ht="14.25" customHeight="1" x14ac:dyDescent="0.25">
      <c r="A8" t="s">
        <v>101</v>
      </c>
      <c r="B8" t="s">
        <v>102</v>
      </c>
      <c r="C8" t="s">
        <v>103</v>
      </c>
    </row>
    <row r="9" spans="1:26" ht="14.25" customHeight="1" x14ac:dyDescent="0.25">
      <c r="A9" t="s">
        <v>104</v>
      </c>
      <c r="B9" t="s">
        <v>105</v>
      </c>
      <c r="C9" t="s">
        <v>106</v>
      </c>
    </row>
    <row r="10" spans="1:26" ht="14.25" customHeight="1" x14ac:dyDescent="0.25">
      <c r="A10" t="s">
        <v>107</v>
      </c>
      <c r="B10" t="s">
        <v>108</v>
      </c>
      <c r="C10" t="s">
        <v>109</v>
      </c>
    </row>
    <row r="11" spans="1:26" ht="14.25" customHeight="1" x14ac:dyDescent="0.25">
      <c r="A11" t="s">
        <v>110</v>
      </c>
      <c r="B11" t="s">
        <v>111</v>
      </c>
      <c r="C11" t="s">
        <v>112</v>
      </c>
    </row>
    <row r="12" spans="1:26" ht="14.25" customHeight="1" x14ac:dyDescent="0.25">
      <c r="A12" t="s">
        <v>113</v>
      </c>
      <c r="B12" t="s">
        <v>114</v>
      </c>
      <c r="C12" t="s">
        <v>115</v>
      </c>
    </row>
    <row r="13" spans="1:26" ht="14.25" customHeight="1" x14ac:dyDescent="0.25"/>
    <row r="14" spans="1:26" ht="14.25" customHeight="1" x14ac:dyDescent="0.25">
      <c r="A14" t="s">
        <v>116</v>
      </c>
      <c r="B14">
        <v>2</v>
      </c>
      <c r="C14" t="s">
        <v>117</v>
      </c>
    </row>
    <row r="15" spans="1:26" ht="14.25" customHeight="1" x14ac:dyDescent="0.25">
      <c r="A15" t="s">
        <v>118</v>
      </c>
      <c r="B15">
        <v>2</v>
      </c>
      <c r="C15" t="s">
        <v>119</v>
      </c>
    </row>
    <row r="16" spans="1:26" ht="14.25" customHeight="1" x14ac:dyDescent="0.25"/>
    <row r="17" spans="1:3" ht="45" x14ac:dyDescent="0.25">
      <c r="A17" t="s">
        <v>120</v>
      </c>
      <c r="B17" t="b">
        <v>0</v>
      </c>
      <c r="C17" s="8" t="s">
        <v>121</v>
      </c>
    </row>
    <row r="18" spans="1:3" ht="14.25" customHeight="1" x14ac:dyDescent="0.25"/>
    <row r="19" spans="1:3" ht="14.25" customHeight="1" x14ac:dyDescent="0.25"/>
    <row r="20" spans="1:3" ht="14.25" customHeight="1" x14ac:dyDescent="0.25"/>
    <row r="21" spans="1:3" ht="14.25" customHeight="1" x14ac:dyDescent="0.25"/>
    <row r="22" spans="1:3" ht="14.25" customHeight="1" x14ac:dyDescent="0.25"/>
    <row r="23" spans="1:3" ht="14.25" customHeight="1" x14ac:dyDescent="0.25"/>
    <row r="24" spans="1:3" ht="14.25" customHeight="1" x14ac:dyDescent="0.25"/>
    <row r="25" spans="1:3" ht="14.25" customHeight="1" x14ac:dyDescent="0.25"/>
    <row r="26" spans="1:3" ht="14.25" customHeight="1" x14ac:dyDescent="0.25"/>
    <row r="27" spans="1:3" ht="14.25" customHeight="1" x14ac:dyDescent="0.25"/>
    <row r="28" spans="1:3" ht="14.25" customHeight="1" x14ac:dyDescent="0.25"/>
    <row r="29" spans="1:3" ht="14.25" customHeight="1" x14ac:dyDescent="0.25"/>
    <row r="30" spans="1:3" ht="14.25" customHeight="1" x14ac:dyDescent="0.25"/>
    <row r="31" spans="1:3" ht="14.25" customHeight="1" x14ac:dyDescent="0.25"/>
    <row r="32" spans="1:3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6B539-1514-419B-8853-7B7680538E69}">
  <dimension ref="A1:Z1000"/>
  <sheetViews>
    <sheetView workbookViewId="0">
      <selection activeCell="C3" sqref="C3"/>
    </sheetView>
  </sheetViews>
  <sheetFormatPr defaultColWidth="14.42578125" defaultRowHeight="15" x14ac:dyDescent="0.25"/>
  <cols>
    <col min="1" max="1" width="31.85546875" customWidth="1"/>
    <col min="2" max="2" width="32.85546875" bestFit="1" customWidth="1"/>
    <col min="3" max="3" width="60.28515625" customWidth="1"/>
    <col min="4" max="26" width="65.42578125" customWidth="1"/>
  </cols>
  <sheetData>
    <row r="1" spans="1:26" ht="14.25" customHeight="1" x14ac:dyDescent="0.3">
      <c r="A1" s="7" t="s">
        <v>89</v>
      </c>
      <c r="B1" s="7" t="s">
        <v>122</v>
      </c>
      <c r="C1" s="7" t="s">
        <v>123</v>
      </c>
      <c r="D1" s="7" t="s">
        <v>124</v>
      </c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4.25" customHeight="1" x14ac:dyDescent="0.25">
      <c r="A2" t="s">
        <v>145</v>
      </c>
      <c r="B2" t="str">
        <f>Settings!B2&amp;"_Audit_Row_Number"</f>
        <v>AMBank_004_FBTI_Authorization_Audit_Row_Number</v>
      </c>
      <c r="C2" t="str">
        <f>Settings!B86</f>
        <v>GO_UAT_E-Trade</v>
      </c>
    </row>
    <row r="3" spans="1:26" ht="14.25" customHeight="1" x14ac:dyDescent="0.25"/>
    <row r="4" spans="1:26" ht="14.25" customHeight="1" x14ac:dyDescent="0.25"/>
    <row r="5" spans="1:26" ht="14.25" customHeight="1" x14ac:dyDescent="0.25"/>
    <row r="6" spans="1:26" ht="14.25" customHeight="1" x14ac:dyDescent="0.25"/>
    <row r="7" spans="1:26" ht="14.25" customHeight="1" x14ac:dyDescent="0.25"/>
    <row r="8" spans="1:26" ht="14.25" customHeight="1" x14ac:dyDescent="0.25"/>
    <row r="9" spans="1:26" ht="14.25" customHeight="1" x14ac:dyDescent="0.25"/>
    <row r="10" spans="1:26" ht="14.25" customHeight="1" x14ac:dyDescent="0.25"/>
    <row r="11" spans="1:26" ht="14.25" customHeight="1" x14ac:dyDescent="0.25"/>
    <row r="12" spans="1:26" ht="14.25" customHeight="1" x14ac:dyDescent="0.25"/>
    <row r="13" spans="1:26" ht="14.25" customHeight="1" x14ac:dyDescent="0.25"/>
    <row r="14" spans="1:26" ht="14.25" customHeight="1" x14ac:dyDescent="0.25"/>
    <row r="15" spans="1:26" ht="14.25" customHeight="1" x14ac:dyDescent="0.25"/>
    <row r="16" spans="1:26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Settings</vt:lpstr>
      <vt:lpstr>Constants</vt:lpstr>
      <vt:lpstr>Assets</vt:lpstr>
    </vt:vector>
  </TitlesOfParts>
  <Company>Ambank Berhad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Bhargav Andavarapu</dc:creator>
  <cp:lastModifiedBy>ALGANOX</cp:lastModifiedBy>
  <dcterms:created xsi:type="dcterms:W3CDTF">2023-07-04T14:35:47Z</dcterms:created>
  <dcterms:modified xsi:type="dcterms:W3CDTF">2023-07-25T13:49:14Z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040acaa-4003-452c-8503-ac04ffd07434_Enabled">
    <vt:lpwstr>true</vt:lpwstr>
  </property>
  <property fmtid="{D5CDD505-2E9C-101B-9397-08002B2CF9AE}" pid="3" name="MSIP_Label_e040acaa-4003-452c-8503-ac04ffd07434_SetDate">
    <vt:lpwstr>2023-07-04T14:35:47Z</vt:lpwstr>
  </property>
  <property fmtid="{D5CDD505-2E9C-101B-9397-08002B2CF9AE}" pid="4" name="MSIP_Label_e040acaa-4003-452c-8503-ac04ffd07434_Method">
    <vt:lpwstr>Standard</vt:lpwstr>
  </property>
  <property fmtid="{D5CDD505-2E9C-101B-9397-08002B2CF9AE}" pid="5" name="MSIP_Label_e040acaa-4003-452c-8503-ac04ffd07434_Name">
    <vt:lpwstr>For Internal Use_Label</vt:lpwstr>
  </property>
  <property fmtid="{D5CDD505-2E9C-101B-9397-08002B2CF9AE}" pid="6" name="MSIP_Label_e040acaa-4003-452c-8503-ac04ffd07434_SiteId">
    <vt:lpwstr>29c606c9-79fd-439f-810b-9338a4e27aa8</vt:lpwstr>
  </property>
  <property fmtid="{D5CDD505-2E9C-101B-9397-08002B2CF9AE}" pid="7" name="MSIP_Label_e040acaa-4003-452c-8503-ac04ffd07434_ActionId">
    <vt:lpwstr>33f04308-fbf1-46c3-9392-5b2b2d930ef6</vt:lpwstr>
  </property>
  <property fmtid="{D5CDD505-2E9C-101B-9397-08002B2CF9AE}" pid="8" name="MSIP_Label_e040acaa-4003-452c-8503-ac04ffd07434_ContentBits">
    <vt:lpwstr>3</vt:lpwstr>
  </property>
</Properties>
</file>