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a-PC\Desktop\OR531\Assignments\"/>
    </mc:Choice>
  </mc:AlternateContent>
  <bookViews>
    <workbookView xWindow="0" yWindow="0" windowWidth="20490" windowHeight="7530" xr2:uid="{419912C1-8F31-4D05-A036-F3739946E658}"/>
  </bookViews>
  <sheets>
    <sheet name="Part A" sheetId="1" r:id="rId1"/>
    <sheet name="Part B" sheetId="5" r:id="rId2"/>
    <sheet name="Part C" sheetId="3" r:id="rId3"/>
  </sheets>
  <definedNames>
    <definedName name="solver_adj" localSheetId="1" hidden="1">'Part B'!$T$20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de1" localSheetId="0" hidden="1">"1;$B$37;;;;$A$8;Main Bid;1;"</definedName>
    <definedName name="solver_node1" localSheetId="1" hidden="1">"1;$B$37;;;;$A$8;Main Bid;1;"</definedName>
    <definedName name="solver_node1" localSheetId="2" hidden="1">"1;$B$117;;;;$A$8;Main Bid;1;"</definedName>
    <definedName name="solver_node10" localSheetId="0" hidden="1">"0;$F$57;$B$37;;;12 Million;Bid Win/not;1;"</definedName>
    <definedName name="solver_node10" localSheetId="1" hidden="1">"0;$F$57;$B$37;=;;12 Million;Bid Win/not;1;"</definedName>
    <definedName name="solver_node10" localSheetId="2" hidden="1">"0;$F$37;$B$117;0;;3 Million;Bid Win/not;1;"</definedName>
    <definedName name="solver_node100" localSheetId="2" hidden="1">"2;$N$225;$J$222;1.6;;Tug-Barge;Terminal;1;"</definedName>
    <definedName name="solver_node11" localSheetId="0" hidden="1">"0;$J$32;$F$37;-8;0.6;Yes;Coast Guard Judgement;1;"</definedName>
    <definedName name="solver_node11" localSheetId="1" hidden="1">"0;$J$32;$F$37;-8;0.6;Yes;Coast Guard Judgement;1;"</definedName>
    <definedName name="solver_node11" localSheetId="2" hidden="1">"0;$F$57;$B$117;0;;4 Million;Bid Win/not;1;"</definedName>
    <definedName name="solver_node12" localSheetId="0" hidden="1">"2;$N$30;$J$32;15.5;0.3;Low Salvage value;Terminal;1;"</definedName>
    <definedName name="solver_node12" localSheetId="1" hidden="1">"2;$N$30;$J$32;15.5;0.3;Low Salvage value;Terminal;1;"</definedName>
    <definedName name="solver_node12" localSheetId="2" hidden="1">"0;$F$77;$B$117;0;;5 Million;Bid Win/not;1;"</definedName>
    <definedName name="solver_node13" localSheetId="0" hidden="1">"2;$N$35;$J$32;11.5;0.7;High Salvage value;Terminal;1;"</definedName>
    <definedName name="solver_node13" localSheetId="1" hidden="1">"2;$N$35;$J$32;=15.5-X20;0.7;High Salvage value;Terminal;1;"</definedName>
    <definedName name="solver_node13" localSheetId="2" hidden="1">"0;$F$97;$B$117;0;;6 Million;Bid Win/not;1;"</definedName>
    <definedName name="solver_node14" localSheetId="0" hidden="1">"1;$J$42;$F$37;0;0.4;No;Buy a ship/tug-barge;1;"</definedName>
    <definedName name="solver_node14" localSheetId="1" hidden="1">"1;$J$42;$F$37;0;0.4;No;Buy a ship/tug-barge;1;"</definedName>
    <definedName name="solver_node14" localSheetId="2" hidden="1">"0;$F$117;$B$117;0;;7 Million;Bid Win/not;1;"</definedName>
    <definedName name="solver_node15" localSheetId="0" hidden="1">"2;$N$40;$J$42;3.2;;Ship;Terminal;1;"</definedName>
    <definedName name="solver_node15" localSheetId="1" hidden="1">"2;$N$40;$J$42;3.2;;Ship;Terminal;1;"</definedName>
    <definedName name="solver_node15" localSheetId="2" hidden="1">"0;$F$137;$B$117;0;;8 Million;Bid Win/not;1;"</definedName>
    <definedName name="solver_node16" localSheetId="0" hidden="1">"2;$N$45;$J$42;1.6;;Tug-Barge;Terminal;1;"</definedName>
    <definedName name="solver_node16" localSheetId="1" hidden="1">"2;$N$45;$J$42;1.6;;Tug-Barge;Terminal;1;"</definedName>
    <definedName name="solver_node16" localSheetId="2" hidden="1">"0;$F$157;$B$117;0;;9 Million;Bid Win/not;1;"</definedName>
    <definedName name="solver_node17" localSheetId="0" hidden="1">"0;$J$52;$F$57;-12;1;Yes;Coast Guard Judgement;1;"</definedName>
    <definedName name="solver_node17" localSheetId="1" hidden="1">"0;$J$52;$F$57;-12;1;Yes;Coast Guard Judgement;1;"</definedName>
    <definedName name="solver_node17" localSheetId="2" hidden="1">"0;$F$177;$B$117;0;;10 Million;Bid Win/not;1;"</definedName>
    <definedName name="solver_node18" localSheetId="0" hidden="1">"2;$N$50;$J$52;15.5;0.3;Low Salvage value;Terminal;1;"</definedName>
    <definedName name="solver_node18" localSheetId="1" hidden="1">"2;$N$50;$J$52;15.5;0.3;Low Salvage value;Terminal;1;"</definedName>
    <definedName name="solver_node18" localSheetId="2" hidden="1">"0;$F$197;$B$117;0;;11 Million;Bid Win/not;1;"</definedName>
    <definedName name="solver_node19" localSheetId="0" hidden="1">"2;$N$55;$J$52;11.5;0.7;High Salvage value;Terminal;1;"</definedName>
    <definedName name="solver_node19" localSheetId="1" hidden="1">"2;$N$55;$J$52;=15.5-X20;0.7;High Salvage value;Terminal;1;"</definedName>
    <definedName name="solver_node19" localSheetId="2" hidden="1">"0;$F$217;$B$117;0;;12 Million;Bid Win/not;1;"</definedName>
    <definedName name="solver_node2" localSheetId="0" hidden="1">"0;$F$17;$B$37;0;;2 Million;Bid Win/not;1;"</definedName>
    <definedName name="solver_node2" localSheetId="1" hidden="1">"0;$F$17;$B$37;0;;2 Million;Bid Win/not;1;"</definedName>
    <definedName name="solver_node2" localSheetId="2" hidden="1">"0;$F$17;$B$117;0;;2 Million;Bid Win/not;1;"</definedName>
    <definedName name="solver_node20" localSheetId="0" hidden="1">"1;$J$62;$F$57;0;0;No;Buy a ship/tug-barge;1;"</definedName>
    <definedName name="solver_node20" localSheetId="1" hidden="1">"1;$J$62;$F$57;0;0;No;Buy a ship/tug-barge;1;"</definedName>
    <definedName name="solver_node20" localSheetId="2" hidden="1">"2;$R$15;$N$15;15.5;;Win;Terminal;1;"</definedName>
    <definedName name="solver_node21" localSheetId="0" hidden="1">"2;$N$60;$J$62;3.2;;Ship;Terminal;1;"</definedName>
    <definedName name="solver_node21" localSheetId="1" hidden="1">"2;$N$60;$J$62;3.2;;Ship;Terminal;1;"</definedName>
    <definedName name="solver_node21" localSheetId="2" hidden="1">"0;$J$32;$F$37;-3;0.1;Yes;Coast Guard Judgement;1;"</definedName>
    <definedName name="solver_node22" localSheetId="0" hidden="1">"2;$N$65;$J$62;1.6;;Tug-Barge;Terminal;1;"</definedName>
    <definedName name="solver_node22" localSheetId="1" hidden="1">"2;$N$65;$J$62;1.6;;Tug-Barge;Terminal;1;"</definedName>
    <definedName name="solver_node22" localSheetId="2" hidden="1">"1;$N$30;$J$32;0;0.3;Low Salvage value;Acquiring ship;1;"</definedName>
    <definedName name="solver_node23" localSheetId="0" hidden="1">"2;$N$65;$J$62;1.6;;Tug-Barge;Terminal;1;"</definedName>
    <definedName name="solver_node23" localSheetId="1" hidden="1">"2;$N$65;$J$62;1.6;;Tug-Barge;Terminal;1;"</definedName>
    <definedName name="solver_node23" localSheetId="2" hidden="1">"2;$R$30;$N$30;15.5;;Win;Terminal;1;"</definedName>
    <definedName name="solver_node24" localSheetId="0" hidden="1">"2;$N$65;$J$62;1.6;;Tug-Barge;Terminal;1;"</definedName>
    <definedName name="solver_node24" localSheetId="1" hidden="1">"2;$N$65;$J$62;1.6;;Tug-Barge;Terminal;1;"</definedName>
    <definedName name="solver_node24" localSheetId="2" hidden="1">"1;$N$35;$J$32;-4;0.7;High Salvage value;Acquiring ship;1;"</definedName>
    <definedName name="solver_node25" localSheetId="0" hidden="1">"2;$N$65;$J$62;1.6;;Tug-Barge;Terminal;1;"</definedName>
    <definedName name="solver_node25" localSheetId="1" hidden="1">"2;$N$65;$J$62;1.6;;Tug-Barge;Terminal;1;"</definedName>
    <definedName name="solver_node25" localSheetId="2" hidden="1">"2;$R$35;$N$35;15.5;;Win;Terminal;1;"</definedName>
    <definedName name="solver_node26" localSheetId="0" hidden="1">"2;$N$65;$J$62;1.6;;Tug-Barge;Terminal;1;"</definedName>
    <definedName name="solver_node26" localSheetId="1" hidden="1">"2;$N$65;$J$62;1.6;;Tug-Barge;Terminal;1;"</definedName>
    <definedName name="solver_node26" localSheetId="2" hidden="1">"1;$J$42;$F$37;0;0.9;No;Buy a ship/tug-barge;1;"</definedName>
    <definedName name="solver_node27" localSheetId="0" hidden="1">"2;$N$65;$J$62;1.6;;Tug-Barge;Terminal;1;"</definedName>
    <definedName name="solver_node27" localSheetId="1" hidden="1">"2;$N$65;$J$62;1.6;;Tug-Barge;Terminal;1;"</definedName>
    <definedName name="solver_node27" localSheetId="2" hidden="1">"2;$N$40;$J$42;3.2;;Ship;Terminal;1;"</definedName>
    <definedName name="solver_node28" localSheetId="0" hidden="1">"2;$N$65;$J$62;1.6;;Tug-Barge;Terminal;1;"</definedName>
    <definedName name="solver_node28" localSheetId="1" hidden="1">"2;$N$65;$J$62;1.6;;Tug-Barge;Terminal;1;"</definedName>
    <definedName name="solver_node28" localSheetId="2" hidden="1">"2;$N$45;$J$42;1.6;;Tug-Barge;Terminal;1;"</definedName>
    <definedName name="solver_node29" localSheetId="2" hidden="1">"0;$J$52;$F$57;-4;0.2;Yes;Coast Guard Judgement;1;"</definedName>
    <definedName name="solver_node3" localSheetId="0" hidden="1">"0;$J$12;$F$17;-2;0;Yes;Coast Guard Judgement;1;"</definedName>
    <definedName name="solver_node3" localSheetId="1" hidden="1">"0;$J$12;$F$17;-2;0;Yes;Coast Guard Judgement;1;"</definedName>
    <definedName name="solver_node3" localSheetId="2" hidden="1">"0;$J$12;$F$17;-2;0;Yes;Coast Guard Judgement;1;"</definedName>
    <definedName name="solver_node30" localSheetId="2" hidden="1">"1;$N$50;$J$52;0;0.3;Low Salvage value;Acquiring ship;1;"</definedName>
    <definedName name="solver_node31" localSheetId="2" hidden="1">"2;$R$50;$N$50;15.5;;Win;Terminal;1;"</definedName>
    <definedName name="solver_node32" localSheetId="2" hidden="1">"1;$N$55;$J$52;-4;0.7;High Salvage value;Acquiring ship;1;"</definedName>
    <definedName name="solver_node33" localSheetId="2" hidden="1">"2;$R$55;$N$55;15.5;;Win;Terminal;1;"</definedName>
    <definedName name="solver_node34" localSheetId="2" hidden="1">"1;$J$62;$F$57;0;0.8;No;Buy a ship/tug-barge;1;"</definedName>
    <definedName name="solver_node35" localSheetId="2" hidden="1">"2;$N$60;$J$62;3.2;;Ship;Terminal;1;"</definedName>
    <definedName name="solver_node36" localSheetId="2" hidden="1">"2;$N$65;$J$62;1.6;;Tug-Barge;Terminal;1;"</definedName>
    <definedName name="solver_node37" localSheetId="2" hidden="1">"0;$J$72;$F$77;-5;0.3;Yes;Coast Guard Judgement;1;"</definedName>
    <definedName name="solver_node38" localSheetId="2" hidden="1">"1;$N$70;$J$72;0;0.3;Low Salvage value;Acquiring ship;1;"</definedName>
    <definedName name="solver_node39" localSheetId="2" hidden="1">"2;$R$70;$N$70;15.5;;Win;Terminal;1;"</definedName>
    <definedName name="solver_node4" localSheetId="0" hidden="1">"2;$N$10;$J$12;15.5;0.3;Low Salvage value;Terminal;1;"</definedName>
    <definedName name="solver_node4" localSheetId="1" hidden="1">"2;$N$10;$J$12;15.5;0.3;Low Salvage value;Terminal;1;"</definedName>
    <definedName name="solver_node4" localSheetId="2" hidden="1">"1;$N$10;$J$12;0;0.3;Low Salvage value;Acquiring ship;1;"</definedName>
    <definedName name="solver_node40" localSheetId="2" hidden="1">"1;$N$75;$J$72;-4;0.7;High Salvage value;Acquiring ship;1;"</definedName>
    <definedName name="solver_node41" localSheetId="2" hidden="1">"2;$R$75;$N$75;15.5;;Win;Terminal;1;"</definedName>
    <definedName name="solver_node42" localSheetId="2" hidden="1">"1;$J$82;$F$77;0;0.7;No;Buy a ship/tug-barge;1;"</definedName>
    <definedName name="solver_node43" localSheetId="2" hidden="1">"2;$N$80;$J$82;3.2;;Ship;Terminal;1;"</definedName>
    <definedName name="solver_node44" localSheetId="2" hidden="1">"2;$N$85;$J$82;1.6;;Tug-Barge;Terminal;1;"</definedName>
    <definedName name="solver_node45" localSheetId="2" hidden="1">"0;$J$92;$F$97;-6;0.4;Yes;Coast Guard Judgement;1;"</definedName>
    <definedName name="solver_node46" localSheetId="2" hidden="1">"1;$N$90;$J$92;0;0.3;Low Salvage value;Acquiring ship;1;"</definedName>
    <definedName name="solver_node47" localSheetId="2" hidden="1">"2;$R$90;$N$90;15.5;;Win;Terminal;1;"</definedName>
    <definedName name="solver_node48" localSheetId="2" hidden="1">"1;$N$95;$J$92;-4;0.7;High Salvage value;Acquiring ship;1;"</definedName>
    <definedName name="solver_node49" localSheetId="2" hidden="1">"2;$R$95;$N$95;15.5;;Win;Terminal;1;"</definedName>
    <definedName name="solver_node5" localSheetId="0" hidden="1">"2;$N$15;$J$12;11.5;0.7;High Salvage value;Terminal;1;"</definedName>
    <definedName name="solver_node5" localSheetId="1" hidden="1">"2;$N$15;$J$12;=15.5-X20;0.7;High Salvage value;Terminal;1;"</definedName>
    <definedName name="solver_node5" localSheetId="2" hidden="1">"2;$R$10;$N$10;15.5;;Win;Terminal;1;"</definedName>
    <definedName name="solver_node50" localSheetId="2" hidden="1">"1;$J$102;$F$97;0;0.6;No;Buy a ship/tug-barge;1;"</definedName>
    <definedName name="solver_node51" localSheetId="2" hidden="1">"2;$N$100;$J$102;3.2;;Ship;Terminal;1;"</definedName>
    <definedName name="solver_node52" localSheetId="2" hidden="1">"2;$N$105;$J$102;1.6;;Tug-Barge;Terminal;1;"</definedName>
    <definedName name="solver_node53" localSheetId="2" hidden="1">"0;$J$112;$F$117;-7;0.5;Yes;Coast Guard Judgement;1;"</definedName>
    <definedName name="solver_node54" localSheetId="2" hidden="1">"1;$N$110;$J$112;0;0.3;Low Salvage value;Acquiring ship;1;"</definedName>
    <definedName name="solver_node55" localSheetId="2" hidden="1">"2;$R$110;$N$110;15.5;;Win;Terminal;1;"</definedName>
    <definedName name="solver_node56" localSheetId="2" hidden="1">"1;$N$115;$J$112;-4;0.7;High Salvage value;Acquiring ship;1;"</definedName>
    <definedName name="solver_node57" localSheetId="2" hidden="1">"2;$R$115;$N$115;15.5;;Win;Terminal;1;"</definedName>
    <definedName name="solver_node58" localSheetId="2" hidden="1">"1;$J$122;$F$117;0;0.5;No;Buy a ship/tug-barge;1;"</definedName>
    <definedName name="solver_node59" localSheetId="2" hidden="1">"2;$N$120;$J$122;3.2;;Ship;Terminal;1;"</definedName>
    <definedName name="solver_node6" localSheetId="0" hidden="1">"1;$J$22;$F$17;0;1;No;Buy a ship/tug-barge;1;"</definedName>
    <definedName name="solver_node6" localSheetId="1" hidden="1">"1;$J$22;$F$17;0;1;No;Buy a ship/tug-barge;1;"</definedName>
    <definedName name="solver_node6" localSheetId="2" hidden="1">"1;$N$15;$J$12;-4;0.7;High Salvage value;Acquiring ship;1;"</definedName>
    <definedName name="solver_node60" localSheetId="2" hidden="1">"2;$N$125;$J$122;1.6;;Tug-Barge;Terminal;1;"</definedName>
    <definedName name="solver_node61" localSheetId="2" hidden="1">"0;$J$132;$F$137;-8;0.6;Yes;Coast Guard Judgement;1;"</definedName>
    <definedName name="solver_node62" localSheetId="2" hidden="1">"1;$N$130;$J$132;0;0.3;Low Salvage value;Acquiring ship;1;"</definedName>
    <definedName name="solver_node63" localSheetId="2" hidden="1">"2;$R$130;$N$130;15.5;;Win;Terminal;1;"</definedName>
    <definedName name="solver_node64" localSheetId="2" hidden="1">"1;$N$135;$J$132;-4;0.7;High Salvage value;Acquiring ship;1;"</definedName>
    <definedName name="solver_node65" localSheetId="2" hidden="1">"2;$R$135;$N$135;15.5;;Win;Terminal;1;"</definedName>
    <definedName name="solver_node66" localSheetId="2" hidden="1">"1;$J$142;$F$137;0;0.4;No;Buy a ship/tug-barge;1;"</definedName>
    <definedName name="solver_node67" localSheetId="2" hidden="1">"2;$N$140;$J$142;3.2;;Ship;Terminal;1;"</definedName>
    <definedName name="solver_node68" localSheetId="2" hidden="1">"2;$N$145;$J$142;1.6;;Tug-Barge;Terminal;1;"</definedName>
    <definedName name="solver_node69" localSheetId="2" hidden="1">"0;$J$152;$F$157;-9;0.7;Yes;Coast Guard Judgement;1;"</definedName>
    <definedName name="solver_node7" localSheetId="0" hidden="1">"2;$N$20;$J$22;3.2;;Ship;Terminal;1;"</definedName>
    <definedName name="solver_node7" localSheetId="1" hidden="1">"2;$N$20;$J$22;3.2;;Ship;Terminal;1;"</definedName>
    <definedName name="solver_node7" localSheetId="2" hidden="1">"1;$J$22;$F$17;0;1;No;Buy a ship/tug-barge;1;"</definedName>
    <definedName name="solver_node70" localSheetId="2" hidden="1">"1;$N$150;$J$152;0;0.3;Low Salvage value;Acquiring ship;1;"</definedName>
    <definedName name="solver_node71" localSheetId="2" hidden="1">"2;$R$150;$N$150;15.5;;Win;Terminal;1;"</definedName>
    <definedName name="solver_node72" localSheetId="2" hidden="1">"1;$N$155;$J$152;-4;0.7;High Salvage value;Acquiring ship;1;"</definedName>
    <definedName name="solver_node73" localSheetId="2" hidden="1">"2;$R$155;$N$155;15.5;;Win;Terminal;1;"</definedName>
    <definedName name="solver_node74" localSheetId="2" hidden="1">"1;$J$162;$F$157;0;0.3;No;Buy a ship/tug-barge;1;"</definedName>
    <definedName name="solver_node75" localSheetId="2" hidden="1">"2;$N$160;$J$162;3.2;;Ship;Terminal;1;"</definedName>
    <definedName name="solver_node76" localSheetId="2" hidden="1">"2;$N$165;$J$162;1.6;;Tug-Barge;Terminal;1;"</definedName>
    <definedName name="solver_node77" localSheetId="2" hidden="1">"0;$J$172;$F$177;-10;0.8;Yes;Coast Guard Judgement;1;"</definedName>
    <definedName name="solver_node78" localSheetId="2" hidden="1">"1;$N$170;$J$172;0;0.3;Low Salvage value;Acquiring ship;1;"</definedName>
    <definedName name="solver_node79" localSheetId="2" hidden="1">"2;$R$170;$N$170;15.5;;Win;Terminal;1;"</definedName>
    <definedName name="solver_node8" localSheetId="0" hidden="1">"2;$N$25;$J$22;1.6;;Tug-Barge;Terminal;1;"</definedName>
    <definedName name="solver_node8" localSheetId="1" hidden="1">"2;$N$25;$J$22;1.6;;Tug-Barge;Terminal;1;"</definedName>
    <definedName name="solver_node8" localSheetId="2" hidden="1">"2;$N$20;$J$22;3.2;;Ship;Terminal;1;"</definedName>
    <definedName name="solver_node80" localSheetId="2" hidden="1">"1;$N$175;$J$172;-4;0.7;High Salvage value;Acquiring ship;1;"</definedName>
    <definedName name="solver_node81" localSheetId="2" hidden="1">"2;$R$175;$N$175;15.5;;Win;Terminal;1;"</definedName>
    <definedName name="solver_node82" localSheetId="2" hidden="1">"1;$J$182;$F$177;0;0.2;No;Buy a ship/tug-barge;1;"</definedName>
    <definedName name="solver_node83" localSheetId="2" hidden="1">"2;$N$180;$J$182;3.2;;Ship;Terminal;1;"</definedName>
    <definedName name="solver_node84" localSheetId="2" hidden="1">"2;$N$185;$J$182;1.6;;Tug-Barge;Terminal;1;"</definedName>
    <definedName name="solver_node85" localSheetId="2" hidden="1">"0;$J$192;$F$197;-11;0.9;Yes;Coast Guard Judgement;1;"</definedName>
    <definedName name="solver_node86" localSheetId="2" hidden="1">"1;$N$190;$J$192;0;0.3;Low Salvage value;Acquiring ship;1;"</definedName>
    <definedName name="solver_node87" localSheetId="2" hidden="1">"2;$R$190;$N$190;15.5;;Win;Terminal;1;"</definedName>
    <definedName name="solver_node88" localSheetId="2" hidden="1">"1;$N$195;$J$192;-4;0.7;High Salvage value;Acquiring ship;1;"</definedName>
    <definedName name="solver_node89" localSheetId="2" hidden="1">"2;$R$195;$N$195;15.5;;Win;Terminal;1;"</definedName>
    <definedName name="solver_node9" localSheetId="0" hidden="1">"0;$F$37;$B$37;0;;8 Million;Bid Win/not;1;"</definedName>
    <definedName name="solver_node9" localSheetId="1" hidden="1">"0;$F$37;$B$37;0;;8 Million;Bid Win/not;1;"</definedName>
    <definedName name="solver_node9" localSheetId="2" hidden="1">"2;$N$25;$J$22;1.6;;Tug-Barge;Terminal;1;"</definedName>
    <definedName name="solver_node90" localSheetId="2" hidden="1">"1;$J$202;$F$197;0;0.1;No;Buy a ship/tug-barge;1;"</definedName>
    <definedName name="solver_node91" localSheetId="2" hidden="1">"2;$N$200;$J$202;3.2;;Ship;Terminal;1;"</definedName>
    <definedName name="solver_node92" localSheetId="2" hidden="1">"2;$N$205;$J$202;1.6;;Tug-Barge;Terminal;1;"</definedName>
    <definedName name="solver_node93" localSheetId="2" hidden="1">"0;$J$212;$F$217;-12;1;Yes;Coast Guard Judgement;1;"</definedName>
    <definedName name="solver_node94" localSheetId="2" hidden="1">"1;$N$210;$J$212;0;0.3;Low Salvage value;Acquiring ship;1;"</definedName>
    <definedName name="solver_node95" localSheetId="2" hidden="1">"2;$R$210;$N$210;15.5;;Win;Terminal;1;"</definedName>
    <definedName name="solver_node96" localSheetId="2" hidden="1">"1;$N$215;$J$212;-4;0.7;High Salvage value;Acquiring ship;1;"</definedName>
    <definedName name="solver_node97" localSheetId="2" hidden="1">"2;$R$215;$N$215;15.5;;Win;Terminal;1;"</definedName>
    <definedName name="solver_node98" localSheetId="2" hidden="1">"1;$J$222;$F$217;0;0;No;Buy a ship/tug-barge;1;"</definedName>
    <definedName name="solver_node99" localSheetId="2" hidden="1">"2;$N$220;$J$222;3.2;;Ship;Terminal;1;"</definedName>
    <definedName name="solver_nodes" localSheetId="0" hidden="1">22</definedName>
    <definedName name="solver_nodes" localSheetId="1" hidden="1">22</definedName>
    <definedName name="solver_nodes" localSheetId="2" hidden="1">100</definedName>
    <definedName name="solver_num" localSheetId="1" hidden="1">0</definedName>
    <definedName name="solver_nwt" localSheetId="1" hidden="1">1</definedName>
    <definedName name="solver_opt" localSheetId="1" hidden="1">'Part B'!$T$21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ree_a" localSheetId="0" hidden="1">1</definedName>
    <definedName name="solver_tree_a" localSheetId="1" hidden="1">1</definedName>
    <definedName name="solver_tree_a" localSheetId="2" hidden="1">1</definedName>
    <definedName name="solver_tree_b" localSheetId="0" hidden="1">1</definedName>
    <definedName name="solver_tree_b" localSheetId="1" hidden="1">1</definedName>
    <definedName name="solver_tree_b" localSheetId="2" hidden="1">1</definedName>
    <definedName name="solver_tree_rt" localSheetId="0" hidden="1">1000000000000</definedName>
    <definedName name="solver_tree_rt" localSheetId="1" hidden="1">1000000000000</definedName>
    <definedName name="solver_tree_rt" localSheetId="2" hidden="1">1000000000000</definedName>
    <definedName name="solver_treeroot" localSheetId="0" hidden="1">'Part A'!$A$8</definedName>
    <definedName name="solver_treeroot" localSheetId="1" hidden="1">'Part B'!$A$8</definedName>
    <definedName name="solver_treeroot" localSheetId="2" hidden="1">'Part C'!$A$8</definedName>
    <definedName name="solver_typ" localSheetId="1" hidden="1">3</definedName>
    <definedName name="solver_userid" localSheetId="1" hidden="1">333047</definedName>
    <definedName name="solver_val" localSheetId="1" hidden="1">0</definedName>
    <definedName name="solver_ver" localSheetId="1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5" l="1"/>
  <c r="M66" i="5" s="1"/>
  <c r="O60" i="5"/>
  <c r="M61" i="5" s="1"/>
  <c r="I63" i="5" s="1"/>
  <c r="J62" i="5" s="1"/>
  <c r="O50" i="5"/>
  <c r="M51" i="5" s="1"/>
  <c r="O45" i="5"/>
  <c r="M46" i="5" s="1"/>
  <c r="O40" i="5"/>
  <c r="M41" i="5" s="1"/>
  <c r="O30" i="5"/>
  <c r="M31" i="5" s="1"/>
  <c r="O25" i="5"/>
  <c r="M26" i="5" s="1"/>
  <c r="O20" i="5"/>
  <c r="M21" i="5" s="1"/>
  <c r="I23" i="5" s="1"/>
  <c r="J22" i="5" s="1"/>
  <c r="O10" i="5"/>
  <c r="M11" i="5" s="1"/>
  <c r="L56" i="5"/>
  <c r="O55" i="5" s="1"/>
  <c r="M56" i="5" s="1"/>
  <c r="L36" i="5"/>
  <c r="O35" i="5" s="1"/>
  <c r="M36" i="5" s="1"/>
  <c r="L16" i="5"/>
  <c r="O15" i="5" s="1"/>
  <c r="M16" i="5" s="1"/>
  <c r="I43" i="5" l="1"/>
  <c r="J42" i="5" s="1"/>
  <c r="I33" i="5"/>
  <c r="E38" i="5" s="1"/>
  <c r="I53" i="5"/>
  <c r="E58" i="5" s="1"/>
  <c r="I13" i="5"/>
  <c r="E18" i="5" s="1"/>
  <c r="A38" i="5" l="1"/>
  <c r="B37" i="5" s="1"/>
  <c r="T21" i="5"/>
  <c r="O65" i="1" l="1"/>
  <c r="M66" i="1" s="1"/>
  <c r="O60" i="1"/>
  <c r="M61" i="1" s="1"/>
  <c r="I63" i="1" s="1"/>
  <c r="J62" i="1" s="1"/>
  <c r="O55" i="1"/>
  <c r="M56" i="1" s="1"/>
  <c r="O50" i="1"/>
  <c r="M51" i="1" s="1"/>
  <c r="I53" i="1" s="1"/>
  <c r="E58" i="1" s="1"/>
  <c r="O45" i="1"/>
  <c r="M46" i="1" s="1"/>
  <c r="O40" i="1"/>
  <c r="M41" i="1" s="1"/>
  <c r="I43" i="1" s="1"/>
  <c r="J42" i="1" s="1"/>
  <c r="O35" i="1"/>
  <c r="M36" i="1" s="1"/>
  <c r="O30" i="1"/>
  <c r="M31" i="1" s="1"/>
  <c r="I33" i="1" s="1"/>
  <c r="E38" i="1" s="1"/>
  <c r="O25" i="1"/>
  <c r="M26" i="1" s="1"/>
  <c r="O20" i="1"/>
  <c r="M21" i="1" s="1"/>
  <c r="I23" i="1" s="1"/>
  <c r="J22" i="1" s="1"/>
  <c r="O15" i="1"/>
  <c r="M16" i="1" s="1"/>
  <c r="O10" i="1"/>
  <c r="M11" i="1" s="1"/>
  <c r="I13" i="1" s="1"/>
  <c r="E18" i="1" s="1"/>
  <c r="A38" i="1" s="1"/>
  <c r="B37" i="1" s="1"/>
  <c r="S225" i="3" l="1"/>
  <c r="M226" i="3" s="1"/>
  <c r="S220" i="3"/>
  <c r="M221" i="3" s="1"/>
  <c r="I223" i="3" s="1"/>
  <c r="J222" i="3" s="1"/>
  <c r="S215" i="3"/>
  <c r="Q216" i="3" s="1"/>
  <c r="M216" i="3" s="1"/>
  <c r="N215" i="3" s="1"/>
  <c r="S210" i="3"/>
  <c r="Q211" i="3" s="1"/>
  <c r="M211" i="3" s="1"/>
  <c r="S205" i="3"/>
  <c r="M206" i="3" s="1"/>
  <c r="S200" i="3"/>
  <c r="M201" i="3" s="1"/>
  <c r="I203" i="3" s="1"/>
  <c r="J202" i="3" s="1"/>
  <c r="S195" i="3"/>
  <c r="Q196" i="3" s="1"/>
  <c r="M196" i="3" s="1"/>
  <c r="N195" i="3" s="1"/>
  <c r="S190" i="3"/>
  <c r="Q191" i="3" s="1"/>
  <c r="M191" i="3" s="1"/>
  <c r="S185" i="3"/>
  <c r="M186" i="3" s="1"/>
  <c r="S180" i="3"/>
  <c r="M181" i="3" s="1"/>
  <c r="I183" i="3" s="1"/>
  <c r="J182" i="3" s="1"/>
  <c r="S175" i="3"/>
  <c r="Q176" i="3" s="1"/>
  <c r="M176" i="3" s="1"/>
  <c r="N175" i="3" s="1"/>
  <c r="S170" i="3"/>
  <c r="Q171" i="3" s="1"/>
  <c r="M171" i="3" s="1"/>
  <c r="S165" i="3"/>
  <c r="M166" i="3" s="1"/>
  <c r="S160" i="3"/>
  <c r="M161" i="3" s="1"/>
  <c r="I163" i="3" s="1"/>
  <c r="J162" i="3" s="1"/>
  <c r="S155" i="3"/>
  <c r="Q156" i="3" s="1"/>
  <c r="M156" i="3" s="1"/>
  <c r="N155" i="3" s="1"/>
  <c r="S150" i="3"/>
  <c r="Q151" i="3" s="1"/>
  <c r="M151" i="3" s="1"/>
  <c r="S145" i="3"/>
  <c r="M146" i="3" s="1"/>
  <c r="S140" i="3"/>
  <c r="M141" i="3" s="1"/>
  <c r="I143" i="3" s="1"/>
  <c r="J142" i="3" s="1"/>
  <c r="S135" i="3"/>
  <c r="Q136" i="3" s="1"/>
  <c r="M136" i="3" s="1"/>
  <c r="N135" i="3" s="1"/>
  <c r="S130" i="3"/>
  <c r="Q131" i="3" s="1"/>
  <c r="M131" i="3" s="1"/>
  <c r="S125" i="3"/>
  <c r="M126" i="3" s="1"/>
  <c r="S120" i="3"/>
  <c r="M121" i="3" s="1"/>
  <c r="I123" i="3" s="1"/>
  <c r="J122" i="3" s="1"/>
  <c r="S115" i="3"/>
  <c r="Q116" i="3" s="1"/>
  <c r="M116" i="3" s="1"/>
  <c r="N115" i="3" s="1"/>
  <c r="S110" i="3"/>
  <c r="Q111" i="3" s="1"/>
  <c r="M111" i="3" s="1"/>
  <c r="S105" i="3"/>
  <c r="M106" i="3" s="1"/>
  <c r="S100" i="3"/>
  <c r="M101" i="3" s="1"/>
  <c r="I103" i="3" s="1"/>
  <c r="J102" i="3" s="1"/>
  <c r="S95" i="3"/>
  <c r="Q96" i="3" s="1"/>
  <c r="M96" i="3" s="1"/>
  <c r="N95" i="3" s="1"/>
  <c r="S90" i="3"/>
  <c r="Q91" i="3" s="1"/>
  <c r="M91" i="3" s="1"/>
  <c r="S85" i="3"/>
  <c r="M86" i="3" s="1"/>
  <c r="S80" i="3"/>
  <c r="M81" i="3" s="1"/>
  <c r="I83" i="3" s="1"/>
  <c r="J82" i="3" s="1"/>
  <c r="S75" i="3"/>
  <c r="Q76" i="3" s="1"/>
  <c r="M76" i="3" s="1"/>
  <c r="N75" i="3" s="1"/>
  <c r="S70" i="3"/>
  <c r="Q71" i="3" s="1"/>
  <c r="M71" i="3" s="1"/>
  <c r="S65" i="3"/>
  <c r="M66" i="3" s="1"/>
  <c r="S60" i="3"/>
  <c r="M61" i="3" s="1"/>
  <c r="I63" i="3" s="1"/>
  <c r="J62" i="3" s="1"/>
  <c r="S55" i="3"/>
  <c r="Q56" i="3" s="1"/>
  <c r="M56" i="3" s="1"/>
  <c r="N55" i="3" s="1"/>
  <c r="S50" i="3"/>
  <c r="Q51" i="3" s="1"/>
  <c r="M51" i="3" s="1"/>
  <c r="S45" i="3"/>
  <c r="M46" i="3" s="1"/>
  <c r="S40" i="3"/>
  <c r="M41" i="3" s="1"/>
  <c r="I43" i="3" s="1"/>
  <c r="J42" i="3" s="1"/>
  <c r="S35" i="3"/>
  <c r="Q36" i="3" s="1"/>
  <c r="M36" i="3" s="1"/>
  <c r="N35" i="3" s="1"/>
  <c r="S30" i="3"/>
  <c r="Q31" i="3" s="1"/>
  <c r="M31" i="3" s="1"/>
  <c r="S25" i="3"/>
  <c r="M26" i="3" s="1"/>
  <c r="S20" i="3"/>
  <c r="M21" i="3" s="1"/>
  <c r="I23" i="3" s="1"/>
  <c r="J22" i="3" s="1"/>
  <c r="S15" i="3"/>
  <c r="Q16" i="3" s="1"/>
  <c r="M16" i="3" s="1"/>
  <c r="N15" i="3" s="1"/>
  <c r="S10" i="3"/>
  <c r="Q11" i="3" s="1"/>
  <c r="M11" i="3" s="1"/>
  <c r="N10" i="3" l="1"/>
  <c r="I13" i="3"/>
  <c r="E18" i="3" s="1"/>
  <c r="N30" i="3"/>
  <c r="I33" i="3"/>
  <c r="E38" i="3" s="1"/>
  <c r="N50" i="3"/>
  <c r="I53" i="3"/>
  <c r="E58" i="3" s="1"/>
  <c r="N70" i="3"/>
  <c r="I73" i="3"/>
  <c r="E78" i="3" s="1"/>
  <c r="N90" i="3"/>
  <c r="I93" i="3"/>
  <c r="E98" i="3" s="1"/>
  <c r="N110" i="3"/>
  <c r="I113" i="3"/>
  <c r="E118" i="3" s="1"/>
  <c r="N130" i="3"/>
  <c r="I133" i="3"/>
  <c r="E138" i="3" s="1"/>
  <c r="N150" i="3"/>
  <c r="I153" i="3"/>
  <c r="E158" i="3" s="1"/>
  <c r="N170" i="3"/>
  <c r="I173" i="3"/>
  <c r="E178" i="3" s="1"/>
  <c r="N190" i="3"/>
  <c r="I193" i="3"/>
  <c r="E198" i="3" s="1"/>
  <c r="N210" i="3"/>
  <c r="I213" i="3"/>
  <c r="E218" i="3" s="1"/>
  <c r="A118" i="3" l="1"/>
  <c r="B117" i="3" s="1"/>
</calcChain>
</file>

<file path=xl/sharedStrings.xml><?xml version="1.0" encoding="utf-8"?>
<sst xmlns="http://schemas.openxmlformats.org/spreadsheetml/2006/main" count="150" uniqueCount="26">
  <si>
    <t>2 Million</t>
  </si>
  <si>
    <t>8 Million</t>
  </si>
  <si>
    <t>12 Million</t>
  </si>
  <si>
    <t>=</t>
  </si>
  <si>
    <t>Yes</t>
  </si>
  <si>
    <t>No</t>
  </si>
  <si>
    <t>Ship</t>
  </si>
  <si>
    <t>Tug-Barge</t>
  </si>
  <si>
    <t>Low Salvage value</t>
  </si>
  <si>
    <t>High Salvage value</t>
  </si>
  <si>
    <t>Win</t>
  </si>
  <si>
    <t>3 Million</t>
  </si>
  <si>
    <t>4 Million</t>
  </si>
  <si>
    <t>5 Million</t>
  </si>
  <si>
    <t>6 Million</t>
  </si>
  <si>
    <t>7 Million</t>
  </si>
  <si>
    <t>9 Million</t>
  </si>
  <si>
    <t>10 Million</t>
  </si>
  <si>
    <t>11 Million</t>
  </si>
  <si>
    <t>c. Enrich the bidding submodel as follows. For a bid of x (in millions of dollars), the probability of winning is W(x), where
W(x) is a linear function between x 2 and x 12. What is the best value of x?</t>
  </si>
  <si>
    <t>a) What is the best optimum bid for NEES? What is the optimal expected profit?</t>
  </si>
  <si>
    <t>The optimal difference in cost with a  low salvage value and high salvage value is $4million</t>
  </si>
  <si>
    <t xml:space="preserve">Difference in profit of bid with $8 million and 2 million is </t>
  </si>
  <si>
    <t>Answer: The best optimum bid for NEES is $8 million and the optimal expcted profit is $4.1 Million</t>
  </si>
  <si>
    <r>
      <rPr>
        <b/>
        <sz val="11"/>
        <color theme="1"/>
        <rFont val="Calibri"/>
        <family val="2"/>
        <scheme val="minor"/>
      </rPr>
      <t>Answer:</t>
    </r>
    <r>
      <rPr>
        <sz val="11"/>
        <color theme="1"/>
        <rFont val="Calibri"/>
        <family val="2"/>
        <scheme val="minor"/>
      </rPr>
      <t xml:space="preserve"> The best value for x is $6 Million. The profit is $4.6 million</t>
    </r>
  </si>
  <si>
    <t xml:space="preserve">The optimal solution is 6.1429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</si>
</sst>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149679</xdr:colOff>
      <xdr:row>36</xdr:row>
      <xdr:rowOff>149679</xdr:rowOff>
    </xdr:to>
    <xdr:sp macro="" textlink="">
      <xdr:nvSpPr>
        <xdr:cNvPr id="1986" name="Solver_shape$B$37">
          <a:extLst>
            <a:ext uri="{FF2B5EF4-FFF2-40B4-BE49-F238E27FC236}">
              <a16:creationId xmlns:a16="http://schemas.microsoft.com/office/drawing/2014/main" id="{51F9A77B-2719-47CA-83FC-0D801872AE75}"/>
            </a:ext>
          </a:extLst>
        </xdr:cNvPr>
        <xdr:cNvSpPr/>
      </xdr:nvSpPr>
      <xdr:spPr>
        <a:xfrm>
          <a:off x="609600" y="68580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36</xdr:row>
      <xdr:rowOff>76200</xdr:rowOff>
    </xdr:from>
    <xdr:to>
      <xdr:col>1</xdr:col>
      <xdr:colOff>0</xdr:colOff>
      <xdr:row>36</xdr:row>
      <xdr:rowOff>76200</xdr:rowOff>
    </xdr:to>
    <xdr:cxnSp macro="">
      <xdr:nvCxnSpPr>
        <xdr:cNvPr id="1987" name="Solver_line$B$37">
          <a:extLst>
            <a:ext uri="{FF2B5EF4-FFF2-40B4-BE49-F238E27FC236}">
              <a16:creationId xmlns:a16="http://schemas.microsoft.com/office/drawing/2014/main" id="{12315014-0CC7-4727-B976-087446E931FB}"/>
            </a:ext>
          </a:extLst>
        </xdr:cNvPr>
        <xdr:cNvCxnSpPr/>
      </xdr:nvCxnSpPr>
      <xdr:spPr>
        <a:xfrm>
          <a:off x="0" y="6934200"/>
          <a:ext cx="6096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76200</xdr:rowOff>
    </xdr:from>
    <xdr:to>
      <xdr:col>3</xdr:col>
      <xdr:colOff>0</xdr:colOff>
      <xdr:row>36</xdr:row>
      <xdr:rowOff>76200</xdr:rowOff>
    </xdr:to>
    <xdr:cxnSp macro="">
      <xdr:nvCxnSpPr>
        <xdr:cNvPr id="1988" name="Solver_shapecon$F$17">
          <a:extLst>
            <a:ext uri="{FF2B5EF4-FFF2-40B4-BE49-F238E27FC236}">
              <a16:creationId xmlns:a16="http://schemas.microsoft.com/office/drawing/2014/main" id="{7E6B34A8-1748-404C-9EA3-A1B0E9C9C227}"/>
            </a:ext>
          </a:extLst>
        </xdr:cNvPr>
        <xdr:cNvCxnSpPr/>
      </xdr:nvCxnSpPr>
      <xdr:spPr>
        <a:xfrm flipV="1">
          <a:off x="762000" y="3124200"/>
          <a:ext cx="247650" cy="381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16</xdr:row>
      <xdr:rowOff>149679</xdr:rowOff>
    </xdr:to>
    <xdr:sp macro="" textlink="">
      <xdr:nvSpPr>
        <xdr:cNvPr id="1989" name="Solver_shape$F$17">
          <a:extLst>
            <a:ext uri="{FF2B5EF4-FFF2-40B4-BE49-F238E27FC236}">
              <a16:creationId xmlns:a16="http://schemas.microsoft.com/office/drawing/2014/main" id="{5AAF458A-B51C-4A6F-BC31-45ECB1F145C9}"/>
            </a:ext>
          </a:extLst>
        </xdr:cNvPr>
        <xdr:cNvSpPr/>
      </xdr:nvSpPr>
      <xdr:spPr>
        <a:xfrm>
          <a:off x="1990725" y="3048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</xdr:row>
      <xdr:rowOff>76200</xdr:rowOff>
    </xdr:from>
    <xdr:to>
      <xdr:col>5</xdr:col>
      <xdr:colOff>0</xdr:colOff>
      <xdr:row>16</xdr:row>
      <xdr:rowOff>76200</xdr:rowOff>
    </xdr:to>
    <xdr:cxnSp macro="">
      <xdr:nvCxnSpPr>
        <xdr:cNvPr id="1990" name="Solver_line$F$17">
          <a:extLst>
            <a:ext uri="{FF2B5EF4-FFF2-40B4-BE49-F238E27FC236}">
              <a16:creationId xmlns:a16="http://schemas.microsoft.com/office/drawing/2014/main" id="{4A379C6D-5BE9-4F7D-AAE0-F4E1C541145F}"/>
            </a:ext>
          </a:extLst>
        </xdr:cNvPr>
        <xdr:cNvCxnSpPr/>
      </xdr:nvCxnSpPr>
      <xdr:spPr>
        <a:xfrm>
          <a:off x="1009650" y="31242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76200</xdr:rowOff>
    </xdr:from>
    <xdr:to>
      <xdr:col>7</xdr:col>
      <xdr:colOff>0</xdr:colOff>
      <xdr:row>16</xdr:row>
      <xdr:rowOff>76200</xdr:rowOff>
    </xdr:to>
    <xdr:cxnSp macro="">
      <xdr:nvCxnSpPr>
        <xdr:cNvPr id="1991" name="Solver_shapecon$J$12">
          <a:extLst>
            <a:ext uri="{FF2B5EF4-FFF2-40B4-BE49-F238E27FC236}">
              <a16:creationId xmlns:a16="http://schemas.microsoft.com/office/drawing/2014/main" id="{8291CAC1-AC6B-40B7-AD3B-1AD2488B5D29}"/>
            </a:ext>
          </a:extLst>
        </xdr:cNvPr>
        <xdr:cNvCxnSpPr/>
      </xdr:nvCxnSpPr>
      <xdr:spPr>
        <a:xfrm flipV="1">
          <a:off x="2143125" y="2171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149679</xdr:colOff>
      <xdr:row>11</xdr:row>
      <xdr:rowOff>149679</xdr:rowOff>
    </xdr:to>
    <xdr:sp macro="" textlink="">
      <xdr:nvSpPr>
        <xdr:cNvPr id="1992" name="Solver_shape$J$12">
          <a:extLst>
            <a:ext uri="{FF2B5EF4-FFF2-40B4-BE49-F238E27FC236}">
              <a16:creationId xmlns:a16="http://schemas.microsoft.com/office/drawing/2014/main" id="{51AEB253-AF75-406B-81B3-73D1E51D68E9}"/>
            </a:ext>
          </a:extLst>
        </xdr:cNvPr>
        <xdr:cNvSpPr/>
      </xdr:nvSpPr>
      <xdr:spPr>
        <a:xfrm>
          <a:off x="3238500" y="2095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1993" name="Solver_line$J$12">
          <a:extLst>
            <a:ext uri="{FF2B5EF4-FFF2-40B4-BE49-F238E27FC236}">
              <a16:creationId xmlns:a16="http://schemas.microsoft.com/office/drawing/2014/main" id="{EEA74894-7ECC-4F0E-A4C4-864DA30752CE}"/>
            </a:ext>
          </a:extLst>
        </xdr:cNvPr>
        <xdr:cNvCxnSpPr/>
      </xdr:nvCxnSpPr>
      <xdr:spPr>
        <a:xfrm>
          <a:off x="2390775" y="2171700"/>
          <a:ext cx="8477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76200</xdr:rowOff>
    </xdr:from>
    <xdr:to>
      <xdr:col>11</xdr:col>
      <xdr:colOff>0</xdr:colOff>
      <xdr:row>11</xdr:row>
      <xdr:rowOff>76200</xdr:rowOff>
    </xdr:to>
    <xdr:cxnSp macro="">
      <xdr:nvCxnSpPr>
        <xdr:cNvPr id="1994" name="Solver_shapecon$N$10">
          <a:extLst>
            <a:ext uri="{FF2B5EF4-FFF2-40B4-BE49-F238E27FC236}">
              <a16:creationId xmlns:a16="http://schemas.microsoft.com/office/drawing/2014/main" id="{9C3C145C-090A-4A91-814B-E3610D331E0E}"/>
            </a:ext>
          </a:extLst>
        </xdr:cNvPr>
        <xdr:cNvCxnSpPr/>
      </xdr:nvCxnSpPr>
      <xdr:spPr>
        <a:xfrm flipV="1">
          <a:off x="3390900" y="17907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0</xdr:colOff>
      <xdr:row>9</xdr:row>
      <xdr:rowOff>149679</xdr:rowOff>
    </xdr:to>
    <xdr:sp macro="" textlink="">
      <xdr:nvSpPr>
        <xdr:cNvPr id="1995" name="Solver_shape$N$10">
          <a:extLst>
            <a:ext uri="{FF2B5EF4-FFF2-40B4-BE49-F238E27FC236}">
              <a16:creationId xmlns:a16="http://schemas.microsoft.com/office/drawing/2014/main" id="{91EB21F7-AEFB-4F2B-AE0C-EE6AD7BF8FAD}"/>
            </a:ext>
          </a:extLst>
        </xdr:cNvPr>
        <xdr:cNvSpPr/>
      </xdr:nvSpPr>
      <xdr:spPr>
        <a:xfrm rot="16200000">
          <a:off x="5362575" y="1714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1996" name="Solver_line$N$10">
          <a:extLst>
            <a:ext uri="{FF2B5EF4-FFF2-40B4-BE49-F238E27FC236}">
              <a16:creationId xmlns:a16="http://schemas.microsoft.com/office/drawing/2014/main" id="{848C8CCC-5CCB-41CF-9A53-2B9304122FB2}"/>
            </a:ext>
          </a:extLst>
        </xdr:cNvPr>
        <xdr:cNvCxnSpPr/>
      </xdr:nvCxnSpPr>
      <xdr:spPr>
        <a:xfrm>
          <a:off x="3638550" y="17907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1997" name="Solver_shapecon$N$15">
          <a:extLst>
            <a:ext uri="{FF2B5EF4-FFF2-40B4-BE49-F238E27FC236}">
              <a16:creationId xmlns:a16="http://schemas.microsoft.com/office/drawing/2014/main" id="{39FBCF6D-FA7C-47DE-BBDD-F52D7C4E1C12}"/>
            </a:ext>
          </a:extLst>
        </xdr:cNvPr>
        <xdr:cNvCxnSpPr/>
      </xdr:nvCxnSpPr>
      <xdr:spPr>
        <a:xfrm>
          <a:off x="3390900" y="21336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0</xdr:colOff>
      <xdr:row>14</xdr:row>
      <xdr:rowOff>149679</xdr:rowOff>
    </xdr:to>
    <xdr:sp macro="" textlink="">
      <xdr:nvSpPr>
        <xdr:cNvPr id="1998" name="Solver_shape$N$15">
          <a:extLst>
            <a:ext uri="{FF2B5EF4-FFF2-40B4-BE49-F238E27FC236}">
              <a16:creationId xmlns:a16="http://schemas.microsoft.com/office/drawing/2014/main" id="{FDE1A9A5-E4C6-4801-81E1-F7FCBCF54A01}"/>
            </a:ext>
          </a:extLst>
        </xdr:cNvPr>
        <xdr:cNvSpPr/>
      </xdr:nvSpPr>
      <xdr:spPr>
        <a:xfrm rot="16200000">
          <a:off x="5362575" y="2590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1999" name="Solver_line$N$15">
          <a:extLst>
            <a:ext uri="{FF2B5EF4-FFF2-40B4-BE49-F238E27FC236}">
              <a16:creationId xmlns:a16="http://schemas.microsoft.com/office/drawing/2014/main" id="{865C298F-D5AF-4E3B-8BCF-270F907DE237}"/>
            </a:ext>
          </a:extLst>
        </xdr:cNvPr>
        <xdr:cNvCxnSpPr/>
      </xdr:nvCxnSpPr>
      <xdr:spPr>
        <a:xfrm>
          <a:off x="3638550" y="26670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76200</xdr:rowOff>
    </xdr:from>
    <xdr:to>
      <xdr:col>7</xdr:col>
      <xdr:colOff>0</xdr:colOff>
      <xdr:row>21</xdr:row>
      <xdr:rowOff>76200</xdr:rowOff>
    </xdr:to>
    <xdr:cxnSp macro="">
      <xdr:nvCxnSpPr>
        <xdr:cNvPr id="2000" name="Solver_shapecon$J$22">
          <a:extLst>
            <a:ext uri="{FF2B5EF4-FFF2-40B4-BE49-F238E27FC236}">
              <a16:creationId xmlns:a16="http://schemas.microsoft.com/office/drawing/2014/main" id="{7C8523D0-F9C4-4E37-A253-C38A401CE9AC}"/>
            </a:ext>
          </a:extLst>
        </xdr:cNvPr>
        <xdr:cNvCxnSpPr/>
      </xdr:nvCxnSpPr>
      <xdr:spPr>
        <a:xfrm>
          <a:off x="2143125" y="30099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149679</xdr:colOff>
      <xdr:row>21</xdr:row>
      <xdr:rowOff>149679</xdr:rowOff>
    </xdr:to>
    <xdr:sp macro="" textlink="">
      <xdr:nvSpPr>
        <xdr:cNvPr id="2001" name="Solver_shape$J$22">
          <a:extLst>
            <a:ext uri="{FF2B5EF4-FFF2-40B4-BE49-F238E27FC236}">
              <a16:creationId xmlns:a16="http://schemas.microsoft.com/office/drawing/2014/main" id="{BA588D63-DE69-4111-A9B7-B690FB103DC0}"/>
            </a:ext>
          </a:extLst>
        </xdr:cNvPr>
        <xdr:cNvSpPr/>
      </xdr:nvSpPr>
      <xdr:spPr>
        <a:xfrm>
          <a:off x="3238500" y="3848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</xdr:row>
      <xdr:rowOff>76200</xdr:rowOff>
    </xdr:from>
    <xdr:to>
      <xdr:col>9</xdr:col>
      <xdr:colOff>0</xdr:colOff>
      <xdr:row>21</xdr:row>
      <xdr:rowOff>76200</xdr:rowOff>
    </xdr:to>
    <xdr:cxnSp macro="">
      <xdr:nvCxnSpPr>
        <xdr:cNvPr id="2002" name="Solver_line$J$22">
          <a:extLst>
            <a:ext uri="{FF2B5EF4-FFF2-40B4-BE49-F238E27FC236}">
              <a16:creationId xmlns:a16="http://schemas.microsoft.com/office/drawing/2014/main" id="{7F3F6EA5-7FA3-413E-AFA2-7937C54261D9}"/>
            </a:ext>
          </a:extLst>
        </xdr:cNvPr>
        <xdr:cNvCxnSpPr/>
      </xdr:nvCxnSpPr>
      <xdr:spPr>
        <a:xfrm>
          <a:off x="2390775" y="3924300"/>
          <a:ext cx="8477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76200</xdr:rowOff>
    </xdr:from>
    <xdr:to>
      <xdr:col>11</xdr:col>
      <xdr:colOff>0</xdr:colOff>
      <xdr:row>21</xdr:row>
      <xdr:rowOff>76200</xdr:rowOff>
    </xdr:to>
    <xdr:cxnSp macro="">
      <xdr:nvCxnSpPr>
        <xdr:cNvPr id="2003" name="Solver_shapecon$N$20">
          <a:extLst>
            <a:ext uri="{FF2B5EF4-FFF2-40B4-BE49-F238E27FC236}">
              <a16:creationId xmlns:a16="http://schemas.microsoft.com/office/drawing/2014/main" id="{69D36B29-F916-418F-8B3E-43527B3F2C42}"/>
            </a:ext>
          </a:extLst>
        </xdr:cNvPr>
        <xdr:cNvCxnSpPr/>
      </xdr:nvCxnSpPr>
      <xdr:spPr>
        <a:xfrm flipV="1">
          <a:off x="3390900" y="3543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0</xdr:colOff>
      <xdr:row>19</xdr:row>
      <xdr:rowOff>149679</xdr:rowOff>
    </xdr:to>
    <xdr:sp macro="" textlink="">
      <xdr:nvSpPr>
        <xdr:cNvPr id="2004" name="Solver_shape$N$20">
          <a:extLst>
            <a:ext uri="{FF2B5EF4-FFF2-40B4-BE49-F238E27FC236}">
              <a16:creationId xmlns:a16="http://schemas.microsoft.com/office/drawing/2014/main" id="{CF5FE6FF-BC5A-41B1-97D2-8DE5D999D8A7}"/>
            </a:ext>
          </a:extLst>
        </xdr:cNvPr>
        <xdr:cNvSpPr/>
      </xdr:nvSpPr>
      <xdr:spPr>
        <a:xfrm rot="16200000">
          <a:off x="5362575" y="3467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2005" name="Solver_line$N$20">
          <a:extLst>
            <a:ext uri="{FF2B5EF4-FFF2-40B4-BE49-F238E27FC236}">
              <a16:creationId xmlns:a16="http://schemas.microsoft.com/office/drawing/2014/main" id="{CDA37D05-6BC4-4CEA-A90F-9F50F6A6EEBF}"/>
            </a:ext>
          </a:extLst>
        </xdr:cNvPr>
        <xdr:cNvCxnSpPr/>
      </xdr:nvCxnSpPr>
      <xdr:spPr>
        <a:xfrm>
          <a:off x="3638550" y="35433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2006" name="Solver_shapecon$N$25">
          <a:extLst>
            <a:ext uri="{FF2B5EF4-FFF2-40B4-BE49-F238E27FC236}">
              <a16:creationId xmlns:a16="http://schemas.microsoft.com/office/drawing/2014/main" id="{A3F14C3F-8210-4840-9B80-04436F3F6B38}"/>
            </a:ext>
          </a:extLst>
        </xdr:cNvPr>
        <xdr:cNvCxnSpPr/>
      </xdr:nvCxnSpPr>
      <xdr:spPr>
        <a:xfrm>
          <a:off x="3390900" y="3886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24</xdr:row>
      <xdr:rowOff>0</xdr:rowOff>
    </xdr:from>
    <xdr:to>
      <xdr:col>14</xdr:col>
      <xdr:colOff>0</xdr:colOff>
      <xdr:row>24</xdr:row>
      <xdr:rowOff>149679</xdr:rowOff>
    </xdr:to>
    <xdr:sp macro="" textlink="">
      <xdr:nvSpPr>
        <xdr:cNvPr id="2007" name="Solver_shape$N$25">
          <a:extLst>
            <a:ext uri="{FF2B5EF4-FFF2-40B4-BE49-F238E27FC236}">
              <a16:creationId xmlns:a16="http://schemas.microsoft.com/office/drawing/2014/main" id="{703FA4EF-C3EC-4850-827C-85776647421A}"/>
            </a:ext>
          </a:extLst>
        </xdr:cNvPr>
        <xdr:cNvSpPr/>
      </xdr:nvSpPr>
      <xdr:spPr>
        <a:xfrm rot="16200000">
          <a:off x="5362575" y="4343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cxnSp macro="">
      <xdr:nvCxnSpPr>
        <xdr:cNvPr id="2008" name="Solver_line$N$25">
          <a:extLst>
            <a:ext uri="{FF2B5EF4-FFF2-40B4-BE49-F238E27FC236}">
              <a16:creationId xmlns:a16="http://schemas.microsoft.com/office/drawing/2014/main" id="{B131B41F-CE52-4796-BD36-7628ECF1FC3A}"/>
            </a:ext>
          </a:extLst>
        </xdr:cNvPr>
        <xdr:cNvCxnSpPr/>
      </xdr:nvCxnSpPr>
      <xdr:spPr>
        <a:xfrm>
          <a:off x="3638550" y="44196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76200</xdr:rowOff>
    </xdr:from>
    <xdr:to>
      <xdr:col>3</xdr:col>
      <xdr:colOff>0</xdr:colOff>
      <xdr:row>36</xdr:row>
      <xdr:rowOff>76200</xdr:rowOff>
    </xdr:to>
    <xdr:cxnSp macro="">
      <xdr:nvCxnSpPr>
        <xdr:cNvPr id="2009" name="Solver_shapecon$F$37">
          <a:extLst>
            <a:ext uri="{FF2B5EF4-FFF2-40B4-BE49-F238E27FC236}">
              <a16:creationId xmlns:a16="http://schemas.microsoft.com/office/drawing/2014/main" id="{242A019B-8E2E-438C-80E9-6E041D4A77E3}"/>
            </a:ext>
          </a:extLst>
        </xdr:cNvPr>
        <xdr:cNvCxnSpPr/>
      </xdr:nvCxnSpPr>
      <xdr:spPr>
        <a:xfrm>
          <a:off x="762000" y="6667500"/>
          <a:ext cx="2476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0</xdr:colOff>
      <xdr:row>36</xdr:row>
      <xdr:rowOff>149679</xdr:rowOff>
    </xdr:to>
    <xdr:sp macro="" textlink="">
      <xdr:nvSpPr>
        <xdr:cNvPr id="2010" name="Solver_shape$F$37">
          <a:extLst>
            <a:ext uri="{FF2B5EF4-FFF2-40B4-BE49-F238E27FC236}">
              <a16:creationId xmlns:a16="http://schemas.microsoft.com/office/drawing/2014/main" id="{D17D051B-E133-4B09-BE1C-F882AEC93AE8}"/>
            </a:ext>
          </a:extLst>
        </xdr:cNvPr>
        <xdr:cNvSpPr/>
      </xdr:nvSpPr>
      <xdr:spPr>
        <a:xfrm>
          <a:off x="1990725" y="6591300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76200</xdr:rowOff>
    </xdr:from>
    <xdr:to>
      <xdr:col>5</xdr:col>
      <xdr:colOff>0</xdr:colOff>
      <xdr:row>36</xdr:row>
      <xdr:rowOff>76200</xdr:rowOff>
    </xdr:to>
    <xdr:cxnSp macro="">
      <xdr:nvCxnSpPr>
        <xdr:cNvPr id="2011" name="Solver_line$F$37">
          <a:extLst>
            <a:ext uri="{FF2B5EF4-FFF2-40B4-BE49-F238E27FC236}">
              <a16:creationId xmlns:a16="http://schemas.microsoft.com/office/drawing/2014/main" id="{E96C6BDF-55CE-405D-8EBD-83D50DA9F788}"/>
            </a:ext>
          </a:extLst>
        </xdr:cNvPr>
        <xdr:cNvCxnSpPr/>
      </xdr:nvCxnSpPr>
      <xdr:spPr>
        <a:xfrm>
          <a:off x="1009650" y="6667500"/>
          <a:ext cx="9810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76200</xdr:rowOff>
    </xdr:from>
    <xdr:to>
      <xdr:col>7</xdr:col>
      <xdr:colOff>0</xdr:colOff>
      <xdr:row>36</xdr:row>
      <xdr:rowOff>76200</xdr:rowOff>
    </xdr:to>
    <xdr:cxnSp macro="">
      <xdr:nvCxnSpPr>
        <xdr:cNvPr id="2012" name="Solver_shapecon$J$32">
          <a:extLst>
            <a:ext uri="{FF2B5EF4-FFF2-40B4-BE49-F238E27FC236}">
              <a16:creationId xmlns:a16="http://schemas.microsoft.com/office/drawing/2014/main" id="{971F61C8-F024-40D3-A1AA-2ACFC705216F}"/>
            </a:ext>
          </a:extLst>
        </xdr:cNvPr>
        <xdr:cNvCxnSpPr/>
      </xdr:nvCxnSpPr>
      <xdr:spPr>
        <a:xfrm flipV="1">
          <a:off x="2143125" y="5715000"/>
          <a:ext cx="247650" cy="9525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149679</xdr:colOff>
      <xdr:row>31</xdr:row>
      <xdr:rowOff>149679</xdr:rowOff>
    </xdr:to>
    <xdr:sp macro="" textlink="">
      <xdr:nvSpPr>
        <xdr:cNvPr id="2013" name="Solver_shape$J$32">
          <a:extLst>
            <a:ext uri="{FF2B5EF4-FFF2-40B4-BE49-F238E27FC236}">
              <a16:creationId xmlns:a16="http://schemas.microsoft.com/office/drawing/2014/main" id="{CE9897B3-F9B5-412F-88B4-9B622C84C001}"/>
            </a:ext>
          </a:extLst>
        </xdr:cNvPr>
        <xdr:cNvSpPr/>
      </xdr:nvSpPr>
      <xdr:spPr>
        <a:xfrm>
          <a:off x="3238500" y="5638800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31</xdr:row>
      <xdr:rowOff>76200</xdr:rowOff>
    </xdr:from>
    <xdr:to>
      <xdr:col>9</xdr:col>
      <xdr:colOff>0</xdr:colOff>
      <xdr:row>31</xdr:row>
      <xdr:rowOff>76200</xdr:rowOff>
    </xdr:to>
    <xdr:cxnSp macro="">
      <xdr:nvCxnSpPr>
        <xdr:cNvPr id="2014" name="Solver_line$J$32">
          <a:extLst>
            <a:ext uri="{FF2B5EF4-FFF2-40B4-BE49-F238E27FC236}">
              <a16:creationId xmlns:a16="http://schemas.microsoft.com/office/drawing/2014/main" id="{2E31414D-EFC0-4DEC-A75C-D01BB91ED9D9}"/>
            </a:ext>
          </a:extLst>
        </xdr:cNvPr>
        <xdr:cNvCxnSpPr/>
      </xdr:nvCxnSpPr>
      <xdr:spPr>
        <a:xfrm>
          <a:off x="2390775" y="5715000"/>
          <a:ext cx="8477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76200</xdr:rowOff>
    </xdr:from>
    <xdr:to>
      <xdr:col>11</xdr:col>
      <xdr:colOff>0</xdr:colOff>
      <xdr:row>31</xdr:row>
      <xdr:rowOff>76200</xdr:rowOff>
    </xdr:to>
    <xdr:cxnSp macro="">
      <xdr:nvCxnSpPr>
        <xdr:cNvPr id="2015" name="Solver_shapecon$N$30">
          <a:extLst>
            <a:ext uri="{FF2B5EF4-FFF2-40B4-BE49-F238E27FC236}">
              <a16:creationId xmlns:a16="http://schemas.microsoft.com/office/drawing/2014/main" id="{E3C91CE6-DE17-4DA8-80FA-7B5081B86C9E}"/>
            </a:ext>
          </a:extLst>
        </xdr:cNvPr>
        <xdr:cNvCxnSpPr/>
      </xdr:nvCxnSpPr>
      <xdr:spPr>
        <a:xfrm flipV="1">
          <a:off x="3390900" y="5334000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14</xdr:col>
      <xdr:colOff>0</xdr:colOff>
      <xdr:row>29</xdr:row>
      <xdr:rowOff>149679</xdr:rowOff>
    </xdr:to>
    <xdr:sp macro="" textlink="">
      <xdr:nvSpPr>
        <xdr:cNvPr id="2016" name="Solver_shape$N$30">
          <a:extLst>
            <a:ext uri="{FF2B5EF4-FFF2-40B4-BE49-F238E27FC236}">
              <a16:creationId xmlns:a16="http://schemas.microsoft.com/office/drawing/2014/main" id="{E8651345-F44B-43F8-9210-AF3F2EE562FA}"/>
            </a:ext>
          </a:extLst>
        </xdr:cNvPr>
        <xdr:cNvSpPr/>
      </xdr:nvSpPr>
      <xdr:spPr>
        <a:xfrm rot="16200000">
          <a:off x="5362575" y="52578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</xdr:row>
      <xdr:rowOff>76200</xdr:rowOff>
    </xdr:from>
    <xdr:to>
      <xdr:col>13</xdr:col>
      <xdr:colOff>0</xdr:colOff>
      <xdr:row>29</xdr:row>
      <xdr:rowOff>76200</xdr:rowOff>
    </xdr:to>
    <xdr:cxnSp macro="">
      <xdr:nvCxnSpPr>
        <xdr:cNvPr id="2017" name="Solver_line$N$30">
          <a:extLst>
            <a:ext uri="{FF2B5EF4-FFF2-40B4-BE49-F238E27FC236}">
              <a16:creationId xmlns:a16="http://schemas.microsoft.com/office/drawing/2014/main" id="{1F60DE07-7D9C-4B36-B4DE-59A852919935}"/>
            </a:ext>
          </a:extLst>
        </xdr:cNvPr>
        <xdr:cNvCxnSpPr/>
      </xdr:nvCxnSpPr>
      <xdr:spPr>
        <a:xfrm>
          <a:off x="3638550" y="5334000"/>
          <a:ext cx="17240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2018" name="Solver_shapecon$N$35">
          <a:extLst>
            <a:ext uri="{FF2B5EF4-FFF2-40B4-BE49-F238E27FC236}">
              <a16:creationId xmlns:a16="http://schemas.microsoft.com/office/drawing/2014/main" id="{EE3CF07B-C2B6-4F4F-B52D-AC0546F9ABEE}"/>
            </a:ext>
          </a:extLst>
        </xdr:cNvPr>
        <xdr:cNvCxnSpPr/>
      </xdr:nvCxnSpPr>
      <xdr:spPr>
        <a:xfrm>
          <a:off x="3390900" y="5676900"/>
          <a:ext cx="247650" cy="533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34</xdr:row>
      <xdr:rowOff>0</xdr:rowOff>
    </xdr:from>
    <xdr:to>
      <xdr:col>14</xdr:col>
      <xdr:colOff>0</xdr:colOff>
      <xdr:row>34</xdr:row>
      <xdr:rowOff>149679</xdr:rowOff>
    </xdr:to>
    <xdr:sp macro="" textlink="">
      <xdr:nvSpPr>
        <xdr:cNvPr id="2019" name="Solver_shape$N$35">
          <a:extLst>
            <a:ext uri="{FF2B5EF4-FFF2-40B4-BE49-F238E27FC236}">
              <a16:creationId xmlns:a16="http://schemas.microsoft.com/office/drawing/2014/main" id="{FA53C904-0803-45FE-8D14-E50921C39BE0}"/>
            </a:ext>
          </a:extLst>
        </xdr:cNvPr>
        <xdr:cNvSpPr/>
      </xdr:nvSpPr>
      <xdr:spPr>
        <a:xfrm rot="16200000">
          <a:off x="5362575" y="61341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34</xdr:row>
      <xdr:rowOff>76200</xdr:rowOff>
    </xdr:from>
    <xdr:to>
      <xdr:col>13</xdr:col>
      <xdr:colOff>0</xdr:colOff>
      <xdr:row>34</xdr:row>
      <xdr:rowOff>76200</xdr:rowOff>
    </xdr:to>
    <xdr:cxnSp macro="">
      <xdr:nvCxnSpPr>
        <xdr:cNvPr id="2020" name="Solver_line$N$35">
          <a:extLst>
            <a:ext uri="{FF2B5EF4-FFF2-40B4-BE49-F238E27FC236}">
              <a16:creationId xmlns:a16="http://schemas.microsoft.com/office/drawing/2014/main" id="{0916AF46-DA09-45B1-B0FC-1A4DD8D021D8}"/>
            </a:ext>
          </a:extLst>
        </xdr:cNvPr>
        <xdr:cNvCxnSpPr/>
      </xdr:nvCxnSpPr>
      <xdr:spPr>
        <a:xfrm>
          <a:off x="3638550" y="6210300"/>
          <a:ext cx="17240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76200</xdr:rowOff>
    </xdr:from>
    <xdr:to>
      <xdr:col>7</xdr:col>
      <xdr:colOff>0</xdr:colOff>
      <xdr:row>41</xdr:row>
      <xdr:rowOff>76200</xdr:rowOff>
    </xdr:to>
    <xdr:cxnSp macro="">
      <xdr:nvCxnSpPr>
        <xdr:cNvPr id="2021" name="Solver_shapecon$J$42">
          <a:extLst>
            <a:ext uri="{FF2B5EF4-FFF2-40B4-BE49-F238E27FC236}">
              <a16:creationId xmlns:a16="http://schemas.microsoft.com/office/drawing/2014/main" id="{BD7EEBCE-2969-473A-B315-A7E96A87E1BD}"/>
            </a:ext>
          </a:extLst>
        </xdr:cNvPr>
        <xdr:cNvCxnSpPr/>
      </xdr:nvCxnSpPr>
      <xdr:spPr>
        <a:xfrm>
          <a:off x="2143125" y="6553200"/>
          <a:ext cx="247650" cy="914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149679</xdr:colOff>
      <xdr:row>41</xdr:row>
      <xdr:rowOff>149679</xdr:rowOff>
    </xdr:to>
    <xdr:sp macro="" textlink="">
      <xdr:nvSpPr>
        <xdr:cNvPr id="2022" name="Solver_shape$J$42">
          <a:extLst>
            <a:ext uri="{FF2B5EF4-FFF2-40B4-BE49-F238E27FC236}">
              <a16:creationId xmlns:a16="http://schemas.microsoft.com/office/drawing/2014/main" id="{3CFD1A0A-994D-4AB1-9A8C-24D4312BFBCF}"/>
            </a:ext>
          </a:extLst>
        </xdr:cNvPr>
        <xdr:cNvSpPr/>
      </xdr:nvSpPr>
      <xdr:spPr>
        <a:xfrm>
          <a:off x="3238500" y="73914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41</xdr:row>
      <xdr:rowOff>76200</xdr:rowOff>
    </xdr:from>
    <xdr:to>
      <xdr:col>9</xdr:col>
      <xdr:colOff>0</xdr:colOff>
      <xdr:row>41</xdr:row>
      <xdr:rowOff>76200</xdr:rowOff>
    </xdr:to>
    <xdr:cxnSp macro="">
      <xdr:nvCxnSpPr>
        <xdr:cNvPr id="2023" name="Solver_line$J$42">
          <a:extLst>
            <a:ext uri="{FF2B5EF4-FFF2-40B4-BE49-F238E27FC236}">
              <a16:creationId xmlns:a16="http://schemas.microsoft.com/office/drawing/2014/main" id="{EA5FA0E1-CB3F-469F-99C6-3797C9F99C47}"/>
            </a:ext>
          </a:extLst>
        </xdr:cNvPr>
        <xdr:cNvCxnSpPr/>
      </xdr:nvCxnSpPr>
      <xdr:spPr>
        <a:xfrm>
          <a:off x="2390775" y="7467600"/>
          <a:ext cx="8477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76200</xdr:rowOff>
    </xdr:from>
    <xdr:to>
      <xdr:col>11</xdr:col>
      <xdr:colOff>0</xdr:colOff>
      <xdr:row>41</xdr:row>
      <xdr:rowOff>76200</xdr:rowOff>
    </xdr:to>
    <xdr:cxnSp macro="">
      <xdr:nvCxnSpPr>
        <xdr:cNvPr id="2024" name="Solver_shapecon$N$40">
          <a:extLst>
            <a:ext uri="{FF2B5EF4-FFF2-40B4-BE49-F238E27FC236}">
              <a16:creationId xmlns:a16="http://schemas.microsoft.com/office/drawing/2014/main" id="{6443604A-76EF-4792-BD0A-90940ED5DA9B}"/>
            </a:ext>
          </a:extLst>
        </xdr:cNvPr>
        <xdr:cNvCxnSpPr/>
      </xdr:nvCxnSpPr>
      <xdr:spPr>
        <a:xfrm flipV="1">
          <a:off x="3390900" y="7086600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39</xdr:row>
      <xdr:rowOff>0</xdr:rowOff>
    </xdr:from>
    <xdr:to>
      <xdr:col>14</xdr:col>
      <xdr:colOff>0</xdr:colOff>
      <xdr:row>39</xdr:row>
      <xdr:rowOff>149679</xdr:rowOff>
    </xdr:to>
    <xdr:sp macro="" textlink="">
      <xdr:nvSpPr>
        <xdr:cNvPr id="2025" name="Solver_shape$N$40">
          <a:extLst>
            <a:ext uri="{FF2B5EF4-FFF2-40B4-BE49-F238E27FC236}">
              <a16:creationId xmlns:a16="http://schemas.microsoft.com/office/drawing/2014/main" id="{DB8D7CAA-E1E1-465B-8FEE-75A739EDC4AE}"/>
            </a:ext>
          </a:extLst>
        </xdr:cNvPr>
        <xdr:cNvSpPr/>
      </xdr:nvSpPr>
      <xdr:spPr>
        <a:xfrm rot="16200000">
          <a:off x="5362575" y="70104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cxnSp macro="">
      <xdr:nvCxnSpPr>
        <xdr:cNvPr id="2026" name="Solver_line$N$40">
          <a:extLst>
            <a:ext uri="{FF2B5EF4-FFF2-40B4-BE49-F238E27FC236}">
              <a16:creationId xmlns:a16="http://schemas.microsoft.com/office/drawing/2014/main" id="{83FFE59B-C9D2-4D4E-A458-2F0D2E16EA2D}"/>
            </a:ext>
          </a:extLst>
        </xdr:cNvPr>
        <xdr:cNvCxnSpPr/>
      </xdr:nvCxnSpPr>
      <xdr:spPr>
        <a:xfrm>
          <a:off x="3638550" y="7086600"/>
          <a:ext cx="172402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41</xdr:row>
      <xdr:rowOff>76200</xdr:rowOff>
    </xdr:from>
    <xdr:to>
      <xdr:col>11</xdr:col>
      <xdr:colOff>0</xdr:colOff>
      <xdr:row>44</xdr:row>
      <xdr:rowOff>76200</xdr:rowOff>
    </xdr:to>
    <xdr:cxnSp macro="">
      <xdr:nvCxnSpPr>
        <xdr:cNvPr id="2027" name="Solver_shapecon$N$45">
          <a:extLst>
            <a:ext uri="{FF2B5EF4-FFF2-40B4-BE49-F238E27FC236}">
              <a16:creationId xmlns:a16="http://schemas.microsoft.com/office/drawing/2014/main" id="{EBA5B9B4-1818-4975-A862-292106B14F92}"/>
            </a:ext>
          </a:extLst>
        </xdr:cNvPr>
        <xdr:cNvCxnSpPr/>
      </xdr:nvCxnSpPr>
      <xdr:spPr>
        <a:xfrm>
          <a:off x="3390900" y="74295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44</xdr:row>
      <xdr:rowOff>0</xdr:rowOff>
    </xdr:from>
    <xdr:to>
      <xdr:col>14</xdr:col>
      <xdr:colOff>0</xdr:colOff>
      <xdr:row>44</xdr:row>
      <xdr:rowOff>149679</xdr:rowOff>
    </xdr:to>
    <xdr:sp macro="" textlink="">
      <xdr:nvSpPr>
        <xdr:cNvPr id="2028" name="Solver_shape$N$45">
          <a:extLst>
            <a:ext uri="{FF2B5EF4-FFF2-40B4-BE49-F238E27FC236}">
              <a16:creationId xmlns:a16="http://schemas.microsoft.com/office/drawing/2014/main" id="{0C474085-5760-4198-9F04-02CEF642BD98}"/>
            </a:ext>
          </a:extLst>
        </xdr:cNvPr>
        <xdr:cNvSpPr/>
      </xdr:nvSpPr>
      <xdr:spPr>
        <a:xfrm rot="16200000">
          <a:off x="5362575" y="7886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44</xdr:row>
      <xdr:rowOff>76200</xdr:rowOff>
    </xdr:from>
    <xdr:to>
      <xdr:col>13</xdr:col>
      <xdr:colOff>0</xdr:colOff>
      <xdr:row>44</xdr:row>
      <xdr:rowOff>76200</xdr:rowOff>
    </xdr:to>
    <xdr:cxnSp macro="">
      <xdr:nvCxnSpPr>
        <xdr:cNvPr id="2029" name="Solver_line$N$45">
          <a:extLst>
            <a:ext uri="{FF2B5EF4-FFF2-40B4-BE49-F238E27FC236}">
              <a16:creationId xmlns:a16="http://schemas.microsoft.com/office/drawing/2014/main" id="{D7B6D139-070C-4DF5-BAB8-854CB415108C}"/>
            </a:ext>
          </a:extLst>
        </xdr:cNvPr>
        <xdr:cNvCxnSpPr/>
      </xdr:nvCxnSpPr>
      <xdr:spPr>
        <a:xfrm>
          <a:off x="3638550" y="79629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76200</xdr:rowOff>
    </xdr:from>
    <xdr:to>
      <xdr:col>3</xdr:col>
      <xdr:colOff>0</xdr:colOff>
      <xdr:row>56</xdr:row>
      <xdr:rowOff>76200</xdr:rowOff>
    </xdr:to>
    <xdr:cxnSp macro="">
      <xdr:nvCxnSpPr>
        <xdr:cNvPr id="2030" name="Solver_shapecon$F$57">
          <a:extLst>
            <a:ext uri="{FF2B5EF4-FFF2-40B4-BE49-F238E27FC236}">
              <a16:creationId xmlns:a16="http://schemas.microsoft.com/office/drawing/2014/main" id="{BF32648B-4446-402D-A6DE-45B56F1E835D}"/>
            </a:ext>
          </a:extLst>
        </xdr:cNvPr>
        <xdr:cNvCxnSpPr/>
      </xdr:nvCxnSpPr>
      <xdr:spPr>
        <a:xfrm>
          <a:off x="762000" y="6553200"/>
          <a:ext cx="247650" cy="3657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0</xdr:colOff>
      <xdr:row>56</xdr:row>
      <xdr:rowOff>149679</xdr:rowOff>
    </xdr:to>
    <xdr:sp macro="" textlink="">
      <xdr:nvSpPr>
        <xdr:cNvPr id="2031" name="Solver_shape$F$57">
          <a:extLst>
            <a:ext uri="{FF2B5EF4-FFF2-40B4-BE49-F238E27FC236}">
              <a16:creationId xmlns:a16="http://schemas.microsoft.com/office/drawing/2014/main" id="{48D12B30-ABB5-482A-8D34-817D490378D0}"/>
            </a:ext>
          </a:extLst>
        </xdr:cNvPr>
        <xdr:cNvSpPr/>
      </xdr:nvSpPr>
      <xdr:spPr>
        <a:xfrm>
          <a:off x="1990725" y="1013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76200</xdr:rowOff>
    </xdr:from>
    <xdr:to>
      <xdr:col>5</xdr:col>
      <xdr:colOff>0</xdr:colOff>
      <xdr:row>56</xdr:row>
      <xdr:rowOff>76200</xdr:rowOff>
    </xdr:to>
    <xdr:cxnSp macro="">
      <xdr:nvCxnSpPr>
        <xdr:cNvPr id="2032" name="Solver_line$F$57">
          <a:extLst>
            <a:ext uri="{FF2B5EF4-FFF2-40B4-BE49-F238E27FC236}">
              <a16:creationId xmlns:a16="http://schemas.microsoft.com/office/drawing/2014/main" id="{AD35CCAE-C630-48B9-9F92-BAE6EF7DC63B}"/>
            </a:ext>
          </a:extLst>
        </xdr:cNvPr>
        <xdr:cNvCxnSpPr/>
      </xdr:nvCxnSpPr>
      <xdr:spPr>
        <a:xfrm>
          <a:off x="1009650" y="102108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76200</xdr:rowOff>
    </xdr:from>
    <xdr:to>
      <xdr:col>7</xdr:col>
      <xdr:colOff>0</xdr:colOff>
      <xdr:row>56</xdr:row>
      <xdr:rowOff>76200</xdr:rowOff>
    </xdr:to>
    <xdr:cxnSp macro="">
      <xdr:nvCxnSpPr>
        <xdr:cNvPr id="2033" name="Solver_shapecon$J$52">
          <a:extLst>
            <a:ext uri="{FF2B5EF4-FFF2-40B4-BE49-F238E27FC236}">
              <a16:creationId xmlns:a16="http://schemas.microsoft.com/office/drawing/2014/main" id="{E1130622-FC32-4872-B280-1C72A9B0F180}"/>
            </a:ext>
          </a:extLst>
        </xdr:cNvPr>
        <xdr:cNvCxnSpPr/>
      </xdr:nvCxnSpPr>
      <xdr:spPr>
        <a:xfrm flipV="1">
          <a:off x="2143125" y="92583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149679</xdr:colOff>
      <xdr:row>51</xdr:row>
      <xdr:rowOff>149679</xdr:rowOff>
    </xdr:to>
    <xdr:sp macro="" textlink="">
      <xdr:nvSpPr>
        <xdr:cNvPr id="2034" name="Solver_shape$J$52">
          <a:extLst>
            <a:ext uri="{FF2B5EF4-FFF2-40B4-BE49-F238E27FC236}">
              <a16:creationId xmlns:a16="http://schemas.microsoft.com/office/drawing/2014/main" id="{7F0CE4AB-36E8-4B61-BC3C-46E9C7EEC910}"/>
            </a:ext>
          </a:extLst>
        </xdr:cNvPr>
        <xdr:cNvSpPr/>
      </xdr:nvSpPr>
      <xdr:spPr>
        <a:xfrm>
          <a:off x="3238500" y="91821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51</xdr:row>
      <xdr:rowOff>76200</xdr:rowOff>
    </xdr:from>
    <xdr:to>
      <xdr:col>9</xdr:col>
      <xdr:colOff>0</xdr:colOff>
      <xdr:row>51</xdr:row>
      <xdr:rowOff>76200</xdr:rowOff>
    </xdr:to>
    <xdr:cxnSp macro="">
      <xdr:nvCxnSpPr>
        <xdr:cNvPr id="2035" name="Solver_line$J$52">
          <a:extLst>
            <a:ext uri="{FF2B5EF4-FFF2-40B4-BE49-F238E27FC236}">
              <a16:creationId xmlns:a16="http://schemas.microsoft.com/office/drawing/2014/main" id="{2282A52A-E57C-4154-841F-501F4226308C}"/>
            </a:ext>
          </a:extLst>
        </xdr:cNvPr>
        <xdr:cNvCxnSpPr/>
      </xdr:nvCxnSpPr>
      <xdr:spPr>
        <a:xfrm>
          <a:off x="2390775" y="9258300"/>
          <a:ext cx="8477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76200</xdr:rowOff>
    </xdr:from>
    <xdr:to>
      <xdr:col>11</xdr:col>
      <xdr:colOff>0</xdr:colOff>
      <xdr:row>51</xdr:row>
      <xdr:rowOff>76200</xdr:rowOff>
    </xdr:to>
    <xdr:cxnSp macro="">
      <xdr:nvCxnSpPr>
        <xdr:cNvPr id="2036" name="Solver_shapecon$N$50">
          <a:extLst>
            <a:ext uri="{FF2B5EF4-FFF2-40B4-BE49-F238E27FC236}">
              <a16:creationId xmlns:a16="http://schemas.microsoft.com/office/drawing/2014/main" id="{3E3BE239-377F-42EE-93C3-F77372D59562}"/>
            </a:ext>
          </a:extLst>
        </xdr:cNvPr>
        <xdr:cNvCxnSpPr/>
      </xdr:nvCxnSpPr>
      <xdr:spPr>
        <a:xfrm flipV="1">
          <a:off x="3390900" y="8877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49</xdr:row>
      <xdr:rowOff>0</xdr:rowOff>
    </xdr:from>
    <xdr:to>
      <xdr:col>14</xdr:col>
      <xdr:colOff>0</xdr:colOff>
      <xdr:row>49</xdr:row>
      <xdr:rowOff>149679</xdr:rowOff>
    </xdr:to>
    <xdr:sp macro="" textlink="">
      <xdr:nvSpPr>
        <xdr:cNvPr id="2037" name="Solver_shape$N$50">
          <a:extLst>
            <a:ext uri="{FF2B5EF4-FFF2-40B4-BE49-F238E27FC236}">
              <a16:creationId xmlns:a16="http://schemas.microsoft.com/office/drawing/2014/main" id="{3EF5A903-A7FA-4AC4-89AB-E072872970D8}"/>
            </a:ext>
          </a:extLst>
        </xdr:cNvPr>
        <xdr:cNvSpPr/>
      </xdr:nvSpPr>
      <xdr:spPr>
        <a:xfrm rot="16200000">
          <a:off x="5362575" y="8801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49</xdr:row>
      <xdr:rowOff>76200</xdr:rowOff>
    </xdr:from>
    <xdr:to>
      <xdr:col>13</xdr:col>
      <xdr:colOff>0</xdr:colOff>
      <xdr:row>49</xdr:row>
      <xdr:rowOff>76200</xdr:rowOff>
    </xdr:to>
    <xdr:cxnSp macro="">
      <xdr:nvCxnSpPr>
        <xdr:cNvPr id="2038" name="Solver_line$N$50">
          <a:extLst>
            <a:ext uri="{FF2B5EF4-FFF2-40B4-BE49-F238E27FC236}">
              <a16:creationId xmlns:a16="http://schemas.microsoft.com/office/drawing/2014/main" id="{452C91B3-A638-4CC8-AA8A-9A3CE086D2BA}"/>
            </a:ext>
          </a:extLst>
        </xdr:cNvPr>
        <xdr:cNvCxnSpPr/>
      </xdr:nvCxnSpPr>
      <xdr:spPr>
        <a:xfrm>
          <a:off x="3638550" y="88773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76200</xdr:rowOff>
    </xdr:from>
    <xdr:to>
      <xdr:col>11</xdr:col>
      <xdr:colOff>0</xdr:colOff>
      <xdr:row>54</xdr:row>
      <xdr:rowOff>76200</xdr:rowOff>
    </xdr:to>
    <xdr:cxnSp macro="">
      <xdr:nvCxnSpPr>
        <xdr:cNvPr id="2039" name="Solver_shapecon$N$55">
          <a:extLst>
            <a:ext uri="{FF2B5EF4-FFF2-40B4-BE49-F238E27FC236}">
              <a16:creationId xmlns:a16="http://schemas.microsoft.com/office/drawing/2014/main" id="{DAA2A6B8-D435-47A0-8551-39370817F940}"/>
            </a:ext>
          </a:extLst>
        </xdr:cNvPr>
        <xdr:cNvCxnSpPr/>
      </xdr:nvCxnSpPr>
      <xdr:spPr>
        <a:xfrm>
          <a:off x="3390900" y="9220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54</xdr:row>
      <xdr:rowOff>0</xdr:rowOff>
    </xdr:from>
    <xdr:to>
      <xdr:col>14</xdr:col>
      <xdr:colOff>0</xdr:colOff>
      <xdr:row>54</xdr:row>
      <xdr:rowOff>149679</xdr:rowOff>
    </xdr:to>
    <xdr:sp macro="" textlink="">
      <xdr:nvSpPr>
        <xdr:cNvPr id="2040" name="Solver_shape$N$55">
          <a:extLst>
            <a:ext uri="{FF2B5EF4-FFF2-40B4-BE49-F238E27FC236}">
              <a16:creationId xmlns:a16="http://schemas.microsoft.com/office/drawing/2014/main" id="{C22E46B5-1CCF-4FE6-83DE-2668B44F0704}"/>
            </a:ext>
          </a:extLst>
        </xdr:cNvPr>
        <xdr:cNvSpPr/>
      </xdr:nvSpPr>
      <xdr:spPr>
        <a:xfrm rot="16200000">
          <a:off x="5362575" y="967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54</xdr:row>
      <xdr:rowOff>76200</xdr:rowOff>
    </xdr:from>
    <xdr:to>
      <xdr:col>13</xdr:col>
      <xdr:colOff>0</xdr:colOff>
      <xdr:row>54</xdr:row>
      <xdr:rowOff>76200</xdr:rowOff>
    </xdr:to>
    <xdr:cxnSp macro="">
      <xdr:nvCxnSpPr>
        <xdr:cNvPr id="2041" name="Solver_line$N$55">
          <a:extLst>
            <a:ext uri="{FF2B5EF4-FFF2-40B4-BE49-F238E27FC236}">
              <a16:creationId xmlns:a16="http://schemas.microsoft.com/office/drawing/2014/main" id="{2AA49915-56E0-45D0-AC74-D57837FAA09B}"/>
            </a:ext>
          </a:extLst>
        </xdr:cNvPr>
        <xdr:cNvCxnSpPr/>
      </xdr:nvCxnSpPr>
      <xdr:spPr>
        <a:xfrm>
          <a:off x="3638550" y="97536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76200</xdr:rowOff>
    </xdr:from>
    <xdr:to>
      <xdr:col>7</xdr:col>
      <xdr:colOff>0</xdr:colOff>
      <xdr:row>61</xdr:row>
      <xdr:rowOff>76200</xdr:rowOff>
    </xdr:to>
    <xdr:cxnSp macro="">
      <xdr:nvCxnSpPr>
        <xdr:cNvPr id="2042" name="Solver_shapecon$J$62">
          <a:extLst>
            <a:ext uri="{FF2B5EF4-FFF2-40B4-BE49-F238E27FC236}">
              <a16:creationId xmlns:a16="http://schemas.microsoft.com/office/drawing/2014/main" id="{7CA747CF-6E69-45BB-B611-DEAF8E3FD1AC}"/>
            </a:ext>
          </a:extLst>
        </xdr:cNvPr>
        <xdr:cNvCxnSpPr/>
      </xdr:nvCxnSpPr>
      <xdr:spPr>
        <a:xfrm>
          <a:off x="2143125" y="100965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149679</xdr:colOff>
      <xdr:row>61</xdr:row>
      <xdr:rowOff>149679</xdr:rowOff>
    </xdr:to>
    <xdr:sp macro="" textlink="">
      <xdr:nvSpPr>
        <xdr:cNvPr id="2043" name="Solver_shape$J$62">
          <a:extLst>
            <a:ext uri="{FF2B5EF4-FFF2-40B4-BE49-F238E27FC236}">
              <a16:creationId xmlns:a16="http://schemas.microsoft.com/office/drawing/2014/main" id="{33839F9E-5E99-4A6C-8C33-B643F27D0E7E}"/>
            </a:ext>
          </a:extLst>
        </xdr:cNvPr>
        <xdr:cNvSpPr/>
      </xdr:nvSpPr>
      <xdr:spPr>
        <a:xfrm>
          <a:off x="3238500" y="10934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61</xdr:row>
      <xdr:rowOff>76200</xdr:rowOff>
    </xdr:from>
    <xdr:to>
      <xdr:col>9</xdr:col>
      <xdr:colOff>0</xdr:colOff>
      <xdr:row>61</xdr:row>
      <xdr:rowOff>76200</xdr:rowOff>
    </xdr:to>
    <xdr:cxnSp macro="">
      <xdr:nvCxnSpPr>
        <xdr:cNvPr id="2044" name="Solver_line$J$62">
          <a:extLst>
            <a:ext uri="{FF2B5EF4-FFF2-40B4-BE49-F238E27FC236}">
              <a16:creationId xmlns:a16="http://schemas.microsoft.com/office/drawing/2014/main" id="{47567E40-3704-434F-A663-9DABEB1A2057}"/>
            </a:ext>
          </a:extLst>
        </xdr:cNvPr>
        <xdr:cNvCxnSpPr/>
      </xdr:nvCxnSpPr>
      <xdr:spPr>
        <a:xfrm>
          <a:off x="2390775" y="11010900"/>
          <a:ext cx="8477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76200</xdr:rowOff>
    </xdr:from>
    <xdr:to>
      <xdr:col>11</xdr:col>
      <xdr:colOff>0</xdr:colOff>
      <xdr:row>61</xdr:row>
      <xdr:rowOff>76200</xdr:rowOff>
    </xdr:to>
    <xdr:cxnSp macro="">
      <xdr:nvCxnSpPr>
        <xdr:cNvPr id="2045" name="Solver_shapecon$N$60">
          <a:extLst>
            <a:ext uri="{FF2B5EF4-FFF2-40B4-BE49-F238E27FC236}">
              <a16:creationId xmlns:a16="http://schemas.microsoft.com/office/drawing/2014/main" id="{B1226F7E-EC9A-4365-936B-1C69E559952A}"/>
            </a:ext>
          </a:extLst>
        </xdr:cNvPr>
        <xdr:cNvCxnSpPr/>
      </xdr:nvCxnSpPr>
      <xdr:spPr>
        <a:xfrm flipV="1">
          <a:off x="3390900" y="106299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59</xdr:row>
      <xdr:rowOff>0</xdr:rowOff>
    </xdr:from>
    <xdr:to>
      <xdr:col>14</xdr:col>
      <xdr:colOff>0</xdr:colOff>
      <xdr:row>59</xdr:row>
      <xdr:rowOff>149679</xdr:rowOff>
    </xdr:to>
    <xdr:sp macro="" textlink="">
      <xdr:nvSpPr>
        <xdr:cNvPr id="2046" name="Solver_shape$N$60">
          <a:extLst>
            <a:ext uri="{FF2B5EF4-FFF2-40B4-BE49-F238E27FC236}">
              <a16:creationId xmlns:a16="http://schemas.microsoft.com/office/drawing/2014/main" id="{672CEDB0-0B7A-4CED-9302-84354139A55B}"/>
            </a:ext>
          </a:extLst>
        </xdr:cNvPr>
        <xdr:cNvSpPr/>
      </xdr:nvSpPr>
      <xdr:spPr>
        <a:xfrm rot="16200000">
          <a:off x="5362575" y="10553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59</xdr:row>
      <xdr:rowOff>76200</xdr:rowOff>
    </xdr:from>
    <xdr:to>
      <xdr:col>13</xdr:col>
      <xdr:colOff>0</xdr:colOff>
      <xdr:row>59</xdr:row>
      <xdr:rowOff>76200</xdr:rowOff>
    </xdr:to>
    <xdr:cxnSp macro="">
      <xdr:nvCxnSpPr>
        <xdr:cNvPr id="2047" name="Solver_line$N$60">
          <a:extLst>
            <a:ext uri="{FF2B5EF4-FFF2-40B4-BE49-F238E27FC236}">
              <a16:creationId xmlns:a16="http://schemas.microsoft.com/office/drawing/2014/main" id="{BB61A998-FCC5-457C-8E83-BD78F3FC4B52}"/>
            </a:ext>
          </a:extLst>
        </xdr:cNvPr>
        <xdr:cNvCxnSpPr/>
      </xdr:nvCxnSpPr>
      <xdr:spPr>
        <a:xfrm>
          <a:off x="3638550" y="106299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61</xdr:row>
      <xdr:rowOff>76200</xdr:rowOff>
    </xdr:from>
    <xdr:to>
      <xdr:col>11</xdr:col>
      <xdr:colOff>0</xdr:colOff>
      <xdr:row>64</xdr:row>
      <xdr:rowOff>76200</xdr:rowOff>
    </xdr:to>
    <xdr:cxnSp macro="">
      <xdr:nvCxnSpPr>
        <xdr:cNvPr id="2048" name="Solver_shapecon$N$65">
          <a:extLst>
            <a:ext uri="{FF2B5EF4-FFF2-40B4-BE49-F238E27FC236}">
              <a16:creationId xmlns:a16="http://schemas.microsoft.com/office/drawing/2014/main" id="{4C708A79-272D-4BB0-B0AB-D4FE1A821FF7}"/>
            </a:ext>
          </a:extLst>
        </xdr:cNvPr>
        <xdr:cNvCxnSpPr/>
      </xdr:nvCxnSpPr>
      <xdr:spPr>
        <a:xfrm>
          <a:off x="3390900" y="109728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64</xdr:row>
      <xdr:rowOff>0</xdr:rowOff>
    </xdr:from>
    <xdr:to>
      <xdr:col>14</xdr:col>
      <xdr:colOff>0</xdr:colOff>
      <xdr:row>64</xdr:row>
      <xdr:rowOff>149679</xdr:rowOff>
    </xdr:to>
    <xdr:sp macro="" textlink="">
      <xdr:nvSpPr>
        <xdr:cNvPr id="2049" name="Solver_shape$N$65">
          <a:extLst>
            <a:ext uri="{FF2B5EF4-FFF2-40B4-BE49-F238E27FC236}">
              <a16:creationId xmlns:a16="http://schemas.microsoft.com/office/drawing/2014/main" id="{601C06F2-60CF-4D1E-A22E-98E4B1BB2AF8}"/>
            </a:ext>
          </a:extLst>
        </xdr:cNvPr>
        <xdr:cNvSpPr/>
      </xdr:nvSpPr>
      <xdr:spPr>
        <a:xfrm rot="16200000">
          <a:off x="5362575" y="11430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64</xdr:row>
      <xdr:rowOff>76200</xdr:rowOff>
    </xdr:from>
    <xdr:to>
      <xdr:col>13</xdr:col>
      <xdr:colOff>0</xdr:colOff>
      <xdr:row>64</xdr:row>
      <xdr:rowOff>76200</xdr:rowOff>
    </xdr:to>
    <xdr:cxnSp macro="">
      <xdr:nvCxnSpPr>
        <xdr:cNvPr id="2050" name="Solver_line$N$65">
          <a:extLst>
            <a:ext uri="{FF2B5EF4-FFF2-40B4-BE49-F238E27FC236}">
              <a16:creationId xmlns:a16="http://schemas.microsoft.com/office/drawing/2014/main" id="{40BACCAF-0EBC-4142-8EAF-CA7CF3E63DAF}"/>
            </a:ext>
          </a:extLst>
        </xdr:cNvPr>
        <xdr:cNvCxnSpPr/>
      </xdr:nvCxnSpPr>
      <xdr:spPr>
        <a:xfrm>
          <a:off x="3638550" y="11506200"/>
          <a:ext cx="1724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149679</xdr:colOff>
      <xdr:row>36</xdr:row>
      <xdr:rowOff>149679</xdr:rowOff>
    </xdr:to>
    <xdr:sp macro="" textlink="">
      <xdr:nvSpPr>
        <xdr:cNvPr id="1231" name="Solver_shape$B$37">
          <a:extLst>
            <a:ext uri="{FF2B5EF4-FFF2-40B4-BE49-F238E27FC236}">
              <a16:creationId xmlns:a16="http://schemas.microsoft.com/office/drawing/2014/main" id="{41456926-5820-4167-993E-7F090EDB5861}"/>
            </a:ext>
          </a:extLst>
        </xdr:cNvPr>
        <xdr:cNvSpPr/>
      </xdr:nvSpPr>
      <xdr:spPr>
        <a:xfrm>
          <a:off x="609600" y="6858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36</xdr:row>
      <xdr:rowOff>76200</xdr:rowOff>
    </xdr:from>
    <xdr:to>
      <xdr:col>1</xdr:col>
      <xdr:colOff>0</xdr:colOff>
      <xdr:row>36</xdr:row>
      <xdr:rowOff>76200</xdr:rowOff>
    </xdr:to>
    <xdr:cxnSp macro="">
      <xdr:nvCxnSpPr>
        <xdr:cNvPr id="1232" name="Solver_line$B$37">
          <a:extLst>
            <a:ext uri="{FF2B5EF4-FFF2-40B4-BE49-F238E27FC236}">
              <a16:creationId xmlns:a16="http://schemas.microsoft.com/office/drawing/2014/main" id="{D259D8D2-28EE-4C2A-B693-3741FC40355F}"/>
            </a:ext>
          </a:extLst>
        </xdr:cNvPr>
        <xdr:cNvCxnSpPr/>
      </xdr:nvCxnSpPr>
      <xdr:spPr>
        <a:xfrm>
          <a:off x="0" y="69342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76200</xdr:rowOff>
    </xdr:from>
    <xdr:to>
      <xdr:col>3</xdr:col>
      <xdr:colOff>0</xdr:colOff>
      <xdr:row>36</xdr:row>
      <xdr:rowOff>76200</xdr:rowOff>
    </xdr:to>
    <xdr:cxnSp macro="">
      <xdr:nvCxnSpPr>
        <xdr:cNvPr id="1233" name="Solver_shapecon$F$17">
          <a:extLst>
            <a:ext uri="{FF2B5EF4-FFF2-40B4-BE49-F238E27FC236}">
              <a16:creationId xmlns:a16="http://schemas.microsoft.com/office/drawing/2014/main" id="{7742E184-0A59-456B-807E-44C350496BE4}"/>
            </a:ext>
          </a:extLst>
        </xdr:cNvPr>
        <xdr:cNvCxnSpPr/>
      </xdr:nvCxnSpPr>
      <xdr:spPr>
        <a:xfrm flipV="1">
          <a:off x="762000" y="3124200"/>
          <a:ext cx="247650" cy="381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149678</xdr:colOff>
      <xdr:row>16</xdr:row>
      <xdr:rowOff>149679</xdr:rowOff>
    </xdr:to>
    <xdr:sp macro="" textlink="">
      <xdr:nvSpPr>
        <xdr:cNvPr id="1234" name="Solver_shape$F$17">
          <a:extLst>
            <a:ext uri="{FF2B5EF4-FFF2-40B4-BE49-F238E27FC236}">
              <a16:creationId xmlns:a16="http://schemas.microsoft.com/office/drawing/2014/main" id="{4461CDD9-AFC1-4C88-B474-3E12D8A78354}"/>
            </a:ext>
          </a:extLst>
        </xdr:cNvPr>
        <xdr:cNvSpPr/>
      </xdr:nvSpPr>
      <xdr:spPr>
        <a:xfrm>
          <a:off x="2714625" y="3048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</xdr:row>
      <xdr:rowOff>76200</xdr:rowOff>
    </xdr:from>
    <xdr:to>
      <xdr:col>5</xdr:col>
      <xdr:colOff>0</xdr:colOff>
      <xdr:row>16</xdr:row>
      <xdr:rowOff>76200</xdr:rowOff>
    </xdr:to>
    <xdr:cxnSp macro="">
      <xdr:nvCxnSpPr>
        <xdr:cNvPr id="1235" name="Solver_line$F$17">
          <a:extLst>
            <a:ext uri="{FF2B5EF4-FFF2-40B4-BE49-F238E27FC236}">
              <a16:creationId xmlns:a16="http://schemas.microsoft.com/office/drawing/2014/main" id="{245B22DD-2004-4B46-AB96-8A816996F0CE}"/>
            </a:ext>
          </a:extLst>
        </xdr:cNvPr>
        <xdr:cNvCxnSpPr/>
      </xdr:nvCxnSpPr>
      <xdr:spPr>
        <a:xfrm>
          <a:off x="1009650" y="3124200"/>
          <a:ext cx="1704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76200</xdr:rowOff>
    </xdr:from>
    <xdr:to>
      <xdr:col>7</xdr:col>
      <xdr:colOff>0</xdr:colOff>
      <xdr:row>16</xdr:row>
      <xdr:rowOff>76200</xdr:rowOff>
    </xdr:to>
    <xdr:cxnSp macro="">
      <xdr:nvCxnSpPr>
        <xdr:cNvPr id="1236" name="Solver_shapecon$J$12">
          <a:extLst>
            <a:ext uri="{FF2B5EF4-FFF2-40B4-BE49-F238E27FC236}">
              <a16:creationId xmlns:a16="http://schemas.microsoft.com/office/drawing/2014/main" id="{B7C73255-75FF-48AC-9C38-4B3EC45D63FF}"/>
            </a:ext>
          </a:extLst>
        </xdr:cNvPr>
        <xdr:cNvCxnSpPr/>
      </xdr:nvCxnSpPr>
      <xdr:spPr>
        <a:xfrm flipV="1">
          <a:off x="2867025" y="2171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149679</xdr:colOff>
      <xdr:row>11</xdr:row>
      <xdr:rowOff>149679</xdr:rowOff>
    </xdr:to>
    <xdr:sp macro="" textlink="">
      <xdr:nvSpPr>
        <xdr:cNvPr id="1237" name="Solver_shape$J$12">
          <a:extLst>
            <a:ext uri="{FF2B5EF4-FFF2-40B4-BE49-F238E27FC236}">
              <a16:creationId xmlns:a16="http://schemas.microsoft.com/office/drawing/2014/main" id="{0ED4F209-B78D-4E4A-93BB-BEFE505C349B}"/>
            </a:ext>
          </a:extLst>
        </xdr:cNvPr>
        <xdr:cNvSpPr/>
      </xdr:nvSpPr>
      <xdr:spPr>
        <a:xfrm>
          <a:off x="4600575" y="2095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1238" name="Solver_line$J$12">
          <a:extLst>
            <a:ext uri="{FF2B5EF4-FFF2-40B4-BE49-F238E27FC236}">
              <a16:creationId xmlns:a16="http://schemas.microsoft.com/office/drawing/2014/main" id="{DD16414E-1BC4-460C-B527-49025B9C6EF9}"/>
            </a:ext>
          </a:extLst>
        </xdr:cNvPr>
        <xdr:cNvCxnSpPr/>
      </xdr:nvCxnSpPr>
      <xdr:spPr>
        <a:xfrm>
          <a:off x="3114675" y="21717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76200</xdr:rowOff>
    </xdr:from>
    <xdr:to>
      <xdr:col>11</xdr:col>
      <xdr:colOff>0</xdr:colOff>
      <xdr:row>11</xdr:row>
      <xdr:rowOff>76200</xdr:rowOff>
    </xdr:to>
    <xdr:cxnSp macro="">
      <xdr:nvCxnSpPr>
        <xdr:cNvPr id="1239" name="Solver_shapecon$N$10">
          <a:extLst>
            <a:ext uri="{FF2B5EF4-FFF2-40B4-BE49-F238E27FC236}">
              <a16:creationId xmlns:a16="http://schemas.microsoft.com/office/drawing/2014/main" id="{5BD415B4-D7AE-42AE-97EC-22769A015365}"/>
            </a:ext>
          </a:extLst>
        </xdr:cNvPr>
        <xdr:cNvCxnSpPr/>
      </xdr:nvCxnSpPr>
      <xdr:spPr>
        <a:xfrm flipV="1">
          <a:off x="4752975" y="17907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0</xdr:colOff>
      <xdr:row>9</xdr:row>
      <xdr:rowOff>149679</xdr:rowOff>
    </xdr:to>
    <xdr:sp macro="" textlink="">
      <xdr:nvSpPr>
        <xdr:cNvPr id="1240" name="Solver_shape$N$10">
          <a:extLst>
            <a:ext uri="{FF2B5EF4-FFF2-40B4-BE49-F238E27FC236}">
              <a16:creationId xmlns:a16="http://schemas.microsoft.com/office/drawing/2014/main" id="{C99DB652-71C2-4B30-AB1D-856D89B9B5FF}"/>
            </a:ext>
          </a:extLst>
        </xdr:cNvPr>
        <xdr:cNvSpPr/>
      </xdr:nvSpPr>
      <xdr:spPr>
        <a:xfrm rot="16200000">
          <a:off x="7362825" y="1714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1241" name="Solver_line$N$10">
          <a:extLst>
            <a:ext uri="{FF2B5EF4-FFF2-40B4-BE49-F238E27FC236}">
              <a16:creationId xmlns:a16="http://schemas.microsoft.com/office/drawing/2014/main" id="{E18CCD9A-28C9-4850-82DC-2EE71FA3990A}"/>
            </a:ext>
          </a:extLst>
        </xdr:cNvPr>
        <xdr:cNvCxnSpPr/>
      </xdr:nvCxnSpPr>
      <xdr:spPr>
        <a:xfrm>
          <a:off x="5000625" y="17907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1242" name="Solver_shapecon$N$15">
          <a:extLst>
            <a:ext uri="{FF2B5EF4-FFF2-40B4-BE49-F238E27FC236}">
              <a16:creationId xmlns:a16="http://schemas.microsoft.com/office/drawing/2014/main" id="{49138974-3C9F-4788-B5B1-57B2027178A4}"/>
            </a:ext>
          </a:extLst>
        </xdr:cNvPr>
        <xdr:cNvCxnSpPr/>
      </xdr:nvCxnSpPr>
      <xdr:spPr>
        <a:xfrm>
          <a:off x="4752975" y="21336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0</xdr:colOff>
      <xdr:row>14</xdr:row>
      <xdr:rowOff>149679</xdr:rowOff>
    </xdr:to>
    <xdr:sp macro="" textlink="">
      <xdr:nvSpPr>
        <xdr:cNvPr id="1243" name="Solver_shape$N$15">
          <a:extLst>
            <a:ext uri="{FF2B5EF4-FFF2-40B4-BE49-F238E27FC236}">
              <a16:creationId xmlns:a16="http://schemas.microsoft.com/office/drawing/2014/main" id="{B92122B9-DB3D-4424-AB61-3DD462172E72}"/>
            </a:ext>
          </a:extLst>
        </xdr:cNvPr>
        <xdr:cNvSpPr/>
      </xdr:nvSpPr>
      <xdr:spPr>
        <a:xfrm rot="16200000">
          <a:off x="7362825" y="2590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1244" name="Solver_line$N$15">
          <a:extLst>
            <a:ext uri="{FF2B5EF4-FFF2-40B4-BE49-F238E27FC236}">
              <a16:creationId xmlns:a16="http://schemas.microsoft.com/office/drawing/2014/main" id="{9C6F8B6C-6CD2-4239-A946-AD2668306BC0}"/>
            </a:ext>
          </a:extLst>
        </xdr:cNvPr>
        <xdr:cNvCxnSpPr/>
      </xdr:nvCxnSpPr>
      <xdr:spPr>
        <a:xfrm>
          <a:off x="5000625" y="26670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76200</xdr:rowOff>
    </xdr:from>
    <xdr:to>
      <xdr:col>7</xdr:col>
      <xdr:colOff>0</xdr:colOff>
      <xdr:row>21</xdr:row>
      <xdr:rowOff>76200</xdr:rowOff>
    </xdr:to>
    <xdr:cxnSp macro="">
      <xdr:nvCxnSpPr>
        <xdr:cNvPr id="1245" name="Solver_shapecon$J$22">
          <a:extLst>
            <a:ext uri="{FF2B5EF4-FFF2-40B4-BE49-F238E27FC236}">
              <a16:creationId xmlns:a16="http://schemas.microsoft.com/office/drawing/2014/main" id="{7728635F-05BF-4365-8EEE-2ADF936626DF}"/>
            </a:ext>
          </a:extLst>
        </xdr:cNvPr>
        <xdr:cNvCxnSpPr/>
      </xdr:nvCxnSpPr>
      <xdr:spPr>
        <a:xfrm>
          <a:off x="2867025" y="30099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149679</xdr:colOff>
      <xdr:row>21</xdr:row>
      <xdr:rowOff>149679</xdr:rowOff>
    </xdr:to>
    <xdr:sp macro="" textlink="">
      <xdr:nvSpPr>
        <xdr:cNvPr id="1246" name="Solver_shape$J$22">
          <a:extLst>
            <a:ext uri="{FF2B5EF4-FFF2-40B4-BE49-F238E27FC236}">
              <a16:creationId xmlns:a16="http://schemas.microsoft.com/office/drawing/2014/main" id="{B9141FA0-855A-4D9C-B80B-E60AE58A8319}"/>
            </a:ext>
          </a:extLst>
        </xdr:cNvPr>
        <xdr:cNvSpPr/>
      </xdr:nvSpPr>
      <xdr:spPr>
        <a:xfrm>
          <a:off x="4600575" y="3848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</xdr:row>
      <xdr:rowOff>76200</xdr:rowOff>
    </xdr:from>
    <xdr:to>
      <xdr:col>9</xdr:col>
      <xdr:colOff>0</xdr:colOff>
      <xdr:row>21</xdr:row>
      <xdr:rowOff>76200</xdr:rowOff>
    </xdr:to>
    <xdr:cxnSp macro="">
      <xdr:nvCxnSpPr>
        <xdr:cNvPr id="1247" name="Solver_line$J$22">
          <a:extLst>
            <a:ext uri="{FF2B5EF4-FFF2-40B4-BE49-F238E27FC236}">
              <a16:creationId xmlns:a16="http://schemas.microsoft.com/office/drawing/2014/main" id="{C8E13100-DE10-4203-8437-D87D8A7BE5EF}"/>
            </a:ext>
          </a:extLst>
        </xdr:cNvPr>
        <xdr:cNvCxnSpPr/>
      </xdr:nvCxnSpPr>
      <xdr:spPr>
        <a:xfrm>
          <a:off x="3114675" y="39243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76200</xdr:rowOff>
    </xdr:from>
    <xdr:to>
      <xdr:col>11</xdr:col>
      <xdr:colOff>0</xdr:colOff>
      <xdr:row>21</xdr:row>
      <xdr:rowOff>76200</xdr:rowOff>
    </xdr:to>
    <xdr:cxnSp macro="">
      <xdr:nvCxnSpPr>
        <xdr:cNvPr id="1248" name="Solver_shapecon$N$20">
          <a:extLst>
            <a:ext uri="{FF2B5EF4-FFF2-40B4-BE49-F238E27FC236}">
              <a16:creationId xmlns:a16="http://schemas.microsoft.com/office/drawing/2014/main" id="{7543C352-A6A0-4252-AFFC-F64EA9226B6B}"/>
            </a:ext>
          </a:extLst>
        </xdr:cNvPr>
        <xdr:cNvCxnSpPr/>
      </xdr:nvCxnSpPr>
      <xdr:spPr>
        <a:xfrm flipV="1">
          <a:off x="4752975" y="3543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0</xdr:colOff>
      <xdr:row>19</xdr:row>
      <xdr:rowOff>149679</xdr:rowOff>
    </xdr:to>
    <xdr:sp macro="" textlink="">
      <xdr:nvSpPr>
        <xdr:cNvPr id="1249" name="Solver_shape$N$20">
          <a:extLst>
            <a:ext uri="{FF2B5EF4-FFF2-40B4-BE49-F238E27FC236}">
              <a16:creationId xmlns:a16="http://schemas.microsoft.com/office/drawing/2014/main" id="{6DAED30B-AA80-460B-85B1-942CA8AAC128}"/>
            </a:ext>
          </a:extLst>
        </xdr:cNvPr>
        <xdr:cNvSpPr/>
      </xdr:nvSpPr>
      <xdr:spPr>
        <a:xfrm rot="16200000">
          <a:off x="7362825" y="3467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1250" name="Solver_line$N$20">
          <a:extLst>
            <a:ext uri="{FF2B5EF4-FFF2-40B4-BE49-F238E27FC236}">
              <a16:creationId xmlns:a16="http://schemas.microsoft.com/office/drawing/2014/main" id="{ED62D3D4-ECF6-4793-AA6C-C7EBFE491C9C}"/>
            </a:ext>
          </a:extLst>
        </xdr:cNvPr>
        <xdr:cNvCxnSpPr/>
      </xdr:nvCxnSpPr>
      <xdr:spPr>
        <a:xfrm>
          <a:off x="5000625" y="35433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1251" name="Solver_shapecon$N$25">
          <a:extLst>
            <a:ext uri="{FF2B5EF4-FFF2-40B4-BE49-F238E27FC236}">
              <a16:creationId xmlns:a16="http://schemas.microsoft.com/office/drawing/2014/main" id="{544DB5D8-F2F5-4F9E-9E7D-6F9B846AFD46}"/>
            </a:ext>
          </a:extLst>
        </xdr:cNvPr>
        <xdr:cNvCxnSpPr/>
      </xdr:nvCxnSpPr>
      <xdr:spPr>
        <a:xfrm>
          <a:off x="4752975" y="3886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24</xdr:row>
      <xdr:rowOff>0</xdr:rowOff>
    </xdr:from>
    <xdr:to>
      <xdr:col>14</xdr:col>
      <xdr:colOff>0</xdr:colOff>
      <xdr:row>24</xdr:row>
      <xdr:rowOff>149679</xdr:rowOff>
    </xdr:to>
    <xdr:sp macro="" textlink="">
      <xdr:nvSpPr>
        <xdr:cNvPr id="1252" name="Solver_shape$N$25">
          <a:extLst>
            <a:ext uri="{FF2B5EF4-FFF2-40B4-BE49-F238E27FC236}">
              <a16:creationId xmlns:a16="http://schemas.microsoft.com/office/drawing/2014/main" id="{CE00AEAF-6ED8-4B67-A28C-5880D18F0C67}"/>
            </a:ext>
          </a:extLst>
        </xdr:cNvPr>
        <xdr:cNvSpPr/>
      </xdr:nvSpPr>
      <xdr:spPr>
        <a:xfrm rot="16200000">
          <a:off x="7362825" y="4343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cxnSp macro="">
      <xdr:nvCxnSpPr>
        <xdr:cNvPr id="1253" name="Solver_line$N$25">
          <a:extLst>
            <a:ext uri="{FF2B5EF4-FFF2-40B4-BE49-F238E27FC236}">
              <a16:creationId xmlns:a16="http://schemas.microsoft.com/office/drawing/2014/main" id="{1347A840-51BA-49C5-B779-2B0DBEB42B13}"/>
            </a:ext>
          </a:extLst>
        </xdr:cNvPr>
        <xdr:cNvCxnSpPr/>
      </xdr:nvCxnSpPr>
      <xdr:spPr>
        <a:xfrm>
          <a:off x="5000625" y="44196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76200</xdr:rowOff>
    </xdr:from>
    <xdr:to>
      <xdr:col>3</xdr:col>
      <xdr:colOff>0</xdr:colOff>
      <xdr:row>36</xdr:row>
      <xdr:rowOff>76200</xdr:rowOff>
    </xdr:to>
    <xdr:cxnSp macro="">
      <xdr:nvCxnSpPr>
        <xdr:cNvPr id="1254" name="Solver_shapecon$F$37">
          <a:extLst>
            <a:ext uri="{FF2B5EF4-FFF2-40B4-BE49-F238E27FC236}">
              <a16:creationId xmlns:a16="http://schemas.microsoft.com/office/drawing/2014/main" id="{96211ABD-F569-4B99-B7FD-17FA19A0E08B}"/>
            </a:ext>
          </a:extLst>
        </xdr:cNvPr>
        <xdr:cNvCxnSpPr/>
      </xdr:nvCxnSpPr>
      <xdr:spPr>
        <a:xfrm>
          <a:off x="762000" y="66675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149678</xdr:colOff>
      <xdr:row>36</xdr:row>
      <xdr:rowOff>149679</xdr:rowOff>
    </xdr:to>
    <xdr:sp macro="" textlink="">
      <xdr:nvSpPr>
        <xdr:cNvPr id="1255" name="Solver_shape$F$37">
          <a:extLst>
            <a:ext uri="{FF2B5EF4-FFF2-40B4-BE49-F238E27FC236}">
              <a16:creationId xmlns:a16="http://schemas.microsoft.com/office/drawing/2014/main" id="{F9CD2271-EB49-45AB-AB8B-A33EAE7FE0C5}"/>
            </a:ext>
          </a:extLst>
        </xdr:cNvPr>
        <xdr:cNvSpPr/>
      </xdr:nvSpPr>
      <xdr:spPr>
        <a:xfrm>
          <a:off x="2714625" y="65913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76200</xdr:rowOff>
    </xdr:from>
    <xdr:to>
      <xdr:col>5</xdr:col>
      <xdr:colOff>0</xdr:colOff>
      <xdr:row>36</xdr:row>
      <xdr:rowOff>76200</xdr:rowOff>
    </xdr:to>
    <xdr:cxnSp macro="">
      <xdr:nvCxnSpPr>
        <xdr:cNvPr id="1256" name="Solver_line$F$37">
          <a:extLst>
            <a:ext uri="{FF2B5EF4-FFF2-40B4-BE49-F238E27FC236}">
              <a16:creationId xmlns:a16="http://schemas.microsoft.com/office/drawing/2014/main" id="{57745A7D-40F9-44AD-9169-93A94DD61277}"/>
            </a:ext>
          </a:extLst>
        </xdr:cNvPr>
        <xdr:cNvCxnSpPr/>
      </xdr:nvCxnSpPr>
      <xdr:spPr>
        <a:xfrm>
          <a:off x="1009650" y="6667500"/>
          <a:ext cx="1704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76200</xdr:rowOff>
    </xdr:from>
    <xdr:to>
      <xdr:col>7</xdr:col>
      <xdr:colOff>0</xdr:colOff>
      <xdr:row>36</xdr:row>
      <xdr:rowOff>76200</xdr:rowOff>
    </xdr:to>
    <xdr:cxnSp macro="">
      <xdr:nvCxnSpPr>
        <xdr:cNvPr id="1257" name="Solver_shapecon$J$32">
          <a:extLst>
            <a:ext uri="{FF2B5EF4-FFF2-40B4-BE49-F238E27FC236}">
              <a16:creationId xmlns:a16="http://schemas.microsoft.com/office/drawing/2014/main" id="{ABC03AF0-F880-4A24-A98D-D6AB16CE6757}"/>
            </a:ext>
          </a:extLst>
        </xdr:cNvPr>
        <xdr:cNvCxnSpPr/>
      </xdr:nvCxnSpPr>
      <xdr:spPr>
        <a:xfrm flipV="1">
          <a:off x="2867025" y="57150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149679</xdr:colOff>
      <xdr:row>31</xdr:row>
      <xdr:rowOff>149679</xdr:rowOff>
    </xdr:to>
    <xdr:sp macro="" textlink="">
      <xdr:nvSpPr>
        <xdr:cNvPr id="1258" name="Solver_shape$J$32">
          <a:extLst>
            <a:ext uri="{FF2B5EF4-FFF2-40B4-BE49-F238E27FC236}">
              <a16:creationId xmlns:a16="http://schemas.microsoft.com/office/drawing/2014/main" id="{C81D6F1C-F9C4-49F9-B26F-D37071A89C7B}"/>
            </a:ext>
          </a:extLst>
        </xdr:cNvPr>
        <xdr:cNvSpPr/>
      </xdr:nvSpPr>
      <xdr:spPr>
        <a:xfrm>
          <a:off x="4600575" y="5638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31</xdr:row>
      <xdr:rowOff>76200</xdr:rowOff>
    </xdr:from>
    <xdr:to>
      <xdr:col>9</xdr:col>
      <xdr:colOff>0</xdr:colOff>
      <xdr:row>31</xdr:row>
      <xdr:rowOff>76200</xdr:rowOff>
    </xdr:to>
    <xdr:cxnSp macro="">
      <xdr:nvCxnSpPr>
        <xdr:cNvPr id="1259" name="Solver_line$J$32">
          <a:extLst>
            <a:ext uri="{FF2B5EF4-FFF2-40B4-BE49-F238E27FC236}">
              <a16:creationId xmlns:a16="http://schemas.microsoft.com/office/drawing/2014/main" id="{90CDE4E2-7C81-4D81-8B82-9FC15B1BA1BC}"/>
            </a:ext>
          </a:extLst>
        </xdr:cNvPr>
        <xdr:cNvCxnSpPr/>
      </xdr:nvCxnSpPr>
      <xdr:spPr>
        <a:xfrm>
          <a:off x="3114675" y="57150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76200</xdr:rowOff>
    </xdr:from>
    <xdr:to>
      <xdr:col>11</xdr:col>
      <xdr:colOff>0</xdr:colOff>
      <xdr:row>31</xdr:row>
      <xdr:rowOff>76200</xdr:rowOff>
    </xdr:to>
    <xdr:cxnSp macro="">
      <xdr:nvCxnSpPr>
        <xdr:cNvPr id="1260" name="Solver_shapecon$N$30">
          <a:extLst>
            <a:ext uri="{FF2B5EF4-FFF2-40B4-BE49-F238E27FC236}">
              <a16:creationId xmlns:a16="http://schemas.microsoft.com/office/drawing/2014/main" id="{17041FE9-A3A6-4E90-9E79-C3FD93FF6A94}"/>
            </a:ext>
          </a:extLst>
        </xdr:cNvPr>
        <xdr:cNvCxnSpPr/>
      </xdr:nvCxnSpPr>
      <xdr:spPr>
        <a:xfrm flipV="1">
          <a:off x="4752975" y="5334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14</xdr:col>
      <xdr:colOff>0</xdr:colOff>
      <xdr:row>29</xdr:row>
      <xdr:rowOff>149679</xdr:rowOff>
    </xdr:to>
    <xdr:sp macro="" textlink="">
      <xdr:nvSpPr>
        <xdr:cNvPr id="1261" name="Solver_shape$N$30">
          <a:extLst>
            <a:ext uri="{FF2B5EF4-FFF2-40B4-BE49-F238E27FC236}">
              <a16:creationId xmlns:a16="http://schemas.microsoft.com/office/drawing/2014/main" id="{6AC44C8B-274A-49E3-8AA5-05EAF6FD7DCB}"/>
            </a:ext>
          </a:extLst>
        </xdr:cNvPr>
        <xdr:cNvSpPr/>
      </xdr:nvSpPr>
      <xdr:spPr>
        <a:xfrm rot="16200000">
          <a:off x="7362825" y="5257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</xdr:row>
      <xdr:rowOff>76200</xdr:rowOff>
    </xdr:from>
    <xdr:to>
      <xdr:col>13</xdr:col>
      <xdr:colOff>0</xdr:colOff>
      <xdr:row>29</xdr:row>
      <xdr:rowOff>76200</xdr:rowOff>
    </xdr:to>
    <xdr:cxnSp macro="">
      <xdr:nvCxnSpPr>
        <xdr:cNvPr id="1262" name="Solver_line$N$30">
          <a:extLst>
            <a:ext uri="{FF2B5EF4-FFF2-40B4-BE49-F238E27FC236}">
              <a16:creationId xmlns:a16="http://schemas.microsoft.com/office/drawing/2014/main" id="{30108D32-8687-45D4-B80F-65ED4E0120CA}"/>
            </a:ext>
          </a:extLst>
        </xdr:cNvPr>
        <xdr:cNvCxnSpPr/>
      </xdr:nvCxnSpPr>
      <xdr:spPr>
        <a:xfrm>
          <a:off x="5000625" y="53340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1263" name="Solver_shapecon$N$35">
          <a:extLst>
            <a:ext uri="{FF2B5EF4-FFF2-40B4-BE49-F238E27FC236}">
              <a16:creationId xmlns:a16="http://schemas.microsoft.com/office/drawing/2014/main" id="{3854EF13-D712-4AB5-BCE3-801544938C29}"/>
            </a:ext>
          </a:extLst>
        </xdr:cNvPr>
        <xdr:cNvCxnSpPr/>
      </xdr:nvCxnSpPr>
      <xdr:spPr>
        <a:xfrm>
          <a:off x="4752975" y="5676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34</xdr:row>
      <xdr:rowOff>0</xdr:rowOff>
    </xdr:from>
    <xdr:to>
      <xdr:col>14</xdr:col>
      <xdr:colOff>0</xdr:colOff>
      <xdr:row>34</xdr:row>
      <xdr:rowOff>149679</xdr:rowOff>
    </xdr:to>
    <xdr:sp macro="" textlink="">
      <xdr:nvSpPr>
        <xdr:cNvPr id="1264" name="Solver_shape$N$35">
          <a:extLst>
            <a:ext uri="{FF2B5EF4-FFF2-40B4-BE49-F238E27FC236}">
              <a16:creationId xmlns:a16="http://schemas.microsoft.com/office/drawing/2014/main" id="{D1FB1B02-4D82-4DC0-BA82-D9E5F627F1D1}"/>
            </a:ext>
          </a:extLst>
        </xdr:cNvPr>
        <xdr:cNvSpPr/>
      </xdr:nvSpPr>
      <xdr:spPr>
        <a:xfrm rot="16200000">
          <a:off x="7362825" y="6134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34</xdr:row>
      <xdr:rowOff>76200</xdr:rowOff>
    </xdr:from>
    <xdr:to>
      <xdr:col>13</xdr:col>
      <xdr:colOff>0</xdr:colOff>
      <xdr:row>34</xdr:row>
      <xdr:rowOff>76200</xdr:rowOff>
    </xdr:to>
    <xdr:cxnSp macro="">
      <xdr:nvCxnSpPr>
        <xdr:cNvPr id="1265" name="Solver_line$N$35">
          <a:extLst>
            <a:ext uri="{FF2B5EF4-FFF2-40B4-BE49-F238E27FC236}">
              <a16:creationId xmlns:a16="http://schemas.microsoft.com/office/drawing/2014/main" id="{9F1C90A0-E813-40C9-8806-860379B8E413}"/>
            </a:ext>
          </a:extLst>
        </xdr:cNvPr>
        <xdr:cNvCxnSpPr/>
      </xdr:nvCxnSpPr>
      <xdr:spPr>
        <a:xfrm>
          <a:off x="5000625" y="62103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76200</xdr:rowOff>
    </xdr:from>
    <xdr:to>
      <xdr:col>7</xdr:col>
      <xdr:colOff>0</xdr:colOff>
      <xdr:row>41</xdr:row>
      <xdr:rowOff>76200</xdr:rowOff>
    </xdr:to>
    <xdr:cxnSp macro="">
      <xdr:nvCxnSpPr>
        <xdr:cNvPr id="1266" name="Solver_shapecon$J$42">
          <a:extLst>
            <a:ext uri="{FF2B5EF4-FFF2-40B4-BE49-F238E27FC236}">
              <a16:creationId xmlns:a16="http://schemas.microsoft.com/office/drawing/2014/main" id="{8EA04171-694F-4B5F-98F0-473FAE1021EE}"/>
            </a:ext>
          </a:extLst>
        </xdr:cNvPr>
        <xdr:cNvCxnSpPr/>
      </xdr:nvCxnSpPr>
      <xdr:spPr>
        <a:xfrm>
          <a:off x="2867025" y="6553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149679</xdr:colOff>
      <xdr:row>41</xdr:row>
      <xdr:rowOff>149679</xdr:rowOff>
    </xdr:to>
    <xdr:sp macro="" textlink="">
      <xdr:nvSpPr>
        <xdr:cNvPr id="1267" name="Solver_shape$J$42">
          <a:extLst>
            <a:ext uri="{FF2B5EF4-FFF2-40B4-BE49-F238E27FC236}">
              <a16:creationId xmlns:a16="http://schemas.microsoft.com/office/drawing/2014/main" id="{3351E885-D274-455A-AE53-E0F8A12B21C7}"/>
            </a:ext>
          </a:extLst>
        </xdr:cNvPr>
        <xdr:cNvSpPr/>
      </xdr:nvSpPr>
      <xdr:spPr>
        <a:xfrm>
          <a:off x="4600575" y="73914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41</xdr:row>
      <xdr:rowOff>76200</xdr:rowOff>
    </xdr:from>
    <xdr:to>
      <xdr:col>9</xdr:col>
      <xdr:colOff>0</xdr:colOff>
      <xdr:row>41</xdr:row>
      <xdr:rowOff>76200</xdr:rowOff>
    </xdr:to>
    <xdr:cxnSp macro="">
      <xdr:nvCxnSpPr>
        <xdr:cNvPr id="1268" name="Solver_line$J$42">
          <a:extLst>
            <a:ext uri="{FF2B5EF4-FFF2-40B4-BE49-F238E27FC236}">
              <a16:creationId xmlns:a16="http://schemas.microsoft.com/office/drawing/2014/main" id="{AA0C876A-8DBC-4FAC-B9E8-22CE04BF5598}"/>
            </a:ext>
          </a:extLst>
        </xdr:cNvPr>
        <xdr:cNvCxnSpPr/>
      </xdr:nvCxnSpPr>
      <xdr:spPr>
        <a:xfrm>
          <a:off x="3114675" y="74676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76200</xdr:rowOff>
    </xdr:from>
    <xdr:to>
      <xdr:col>11</xdr:col>
      <xdr:colOff>0</xdr:colOff>
      <xdr:row>41</xdr:row>
      <xdr:rowOff>76200</xdr:rowOff>
    </xdr:to>
    <xdr:cxnSp macro="">
      <xdr:nvCxnSpPr>
        <xdr:cNvPr id="1269" name="Solver_shapecon$N$40">
          <a:extLst>
            <a:ext uri="{FF2B5EF4-FFF2-40B4-BE49-F238E27FC236}">
              <a16:creationId xmlns:a16="http://schemas.microsoft.com/office/drawing/2014/main" id="{A3F6F7B5-1CB2-4770-9940-29350426BE24}"/>
            </a:ext>
          </a:extLst>
        </xdr:cNvPr>
        <xdr:cNvCxnSpPr/>
      </xdr:nvCxnSpPr>
      <xdr:spPr>
        <a:xfrm flipV="1">
          <a:off x="4752975" y="70866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39</xdr:row>
      <xdr:rowOff>0</xdr:rowOff>
    </xdr:from>
    <xdr:to>
      <xdr:col>14</xdr:col>
      <xdr:colOff>0</xdr:colOff>
      <xdr:row>39</xdr:row>
      <xdr:rowOff>149679</xdr:rowOff>
    </xdr:to>
    <xdr:sp macro="" textlink="">
      <xdr:nvSpPr>
        <xdr:cNvPr id="1270" name="Solver_shape$N$40">
          <a:extLst>
            <a:ext uri="{FF2B5EF4-FFF2-40B4-BE49-F238E27FC236}">
              <a16:creationId xmlns:a16="http://schemas.microsoft.com/office/drawing/2014/main" id="{E9FBC39D-29AE-49A4-9A6D-7B0051D144D3}"/>
            </a:ext>
          </a:extLst>
        </xdr:cNvPr>
        <xdr:cNvSpPr/>
      </xdr:nvSpPr>
      <xdr:spPr>
        <a:xfrm rot="16200000">
          <a:off x="7362825" y="7010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cxnSp macro="">
      <xdr:nvCxnSpPr>
        <xdr:cNvPr id="1271" name="Solver_line$N$40">
          <a:extLst>
            <a:ext uri="{FF2B5EF4-FFF2-40B4-BE49-F238E27FC236}">
              <a16:creationId xmlns:a16="http://schemas.microsoft.com/office/drawing/2014/main" id="{965A8D81-8386-4D87-A038-0C8B37166DB9}"/>
            </a:ext>
          </a:extLst>
        </xdr:cNvPr>
        <xdr:cNvCxnSpPr/>
      </xdr:nvCxnSpPr>
      <xdr:spPr>
        <a:xfrm>
          <a:off x="5000625" y="70866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41</xdr:row>
      <xdr:rowOff>76200</xdr:rowOff>
    </xdr:from>
    <xdr:to>
      <xdr:col>11</xdr:col>
      <xdr:colOff>0</xdr:colOff>
      <xdr:row>44</xdr:row>
      <xdr:rowOff>76200</xdr:rowOff>
    </xdr:to>
    <xdr:cxnSp macro="">
      <xdr:nvCxnSpPr>
        <xdr:cNvPr id="1272" name="Solver_shapecon$N$45">
          <a:extLst>
            <a:ext uri="{FF2B5EF4-FFF2-40B4-BE49-F238E27FC236}">
              <a16:creationId xmlns:a16="http://schemas.microsoft.com/office/drawing/2014/main" id="{302A1030-2676-453A-BAA7-382D66CED157}"/>
            </a:ext>
          </a:extLst>
        </xdr:cNvPr>
        <xdr:cNvCxnSpPr/>
      </xdr:nvCxnSpPr>
      <xdr:spPr>
        <a:xfrm>
          <a:off x="4752975" y="74295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44</xdr:row>
      <xdr:rowOff>0</xdr:rowOff>
    </xdr:from>
    <xdr:to>
      <xdr:col>14</xdr:col>
      <xdr:colOff>0</xdr:colOff>
      <xdr:row>44</xdr:row>
      <xdr:rowOff>149679</xdr:rowOff>
    </xdr:to>
    <xdr:sp macro="" textlink="">
      <xdr:nvSpPr>
        <xdr:cNvPr id="1273" name="Solver_shape$N$45">
          <a:extLst>
            <a:ext uri="{FF2B5EF4-FFF2-40B4-BE49-F238E27FC236}">
              <a16:creationId xmlns:a16="http://schemas.microsoft.com/office/drawing/2014/main" id="{C93071E2-EE61-42F5-96C5-1A7144C87472}"/>
            </a:ext>
          </a:extLst>
        </xdr:cNvPr>
        <xdr:cNvSpPr/>
      </xdr:nvSpPr>
      <xdr:spPr>
        <a:xfrm rot="16200000">
          <a:off x="7362825" y="7886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44</xdr:row>
      <xdr:rowOff>76200</xdr:rowOff>
    </xdr:from>
    <xdr:to>
      <xdr:col>13</xdr:col>
      <xdr:colOff>0</xdr:colOff>
      <xdr:row>44</xdr:row>
      <xdr:rowOff>76200</xdr:rowOff>
    </xdr:to>
    <xdr:cxnSp macro="">
      <xdr:nvCxnSpPr>
        <xdr:cNvPr id="1274" name="Solver_line$N$45">
          <a:extLst>
            <a:ext uri="{FF2B5EF4-FFF2-40B4-BE49-F238E27FC236}">
              <a16:creationId xmlns:a16="http://schemas.microsoft.com/office/drawing/2014/main" id="{C83DF463-D61A-459E-B852-BED8E36F3A7A}"/>
            </a:ext>
          </a:extLst>
        </xdr:cNvPr>
        <xdr:cNvCxnSpPr/>
      </xdr:nvCxnSpPr>
      <xdr:spPr>
        <a:xfrm>
          <a:off x="5000625" y="79629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76200</xdr:rowOff>
    </xdr:from>
    <xdr:to>
      <xdr:col>3</xdr:col>
      <xdr:colOff>0</xdr:colOff>
      <xdr:row>56</xdr:row>
      <xdr:rowOff>76200</xdr:rowOff>
    </xdr:to>
    <xdr:cxnSp macro="">
      <xdr:nvCxnSpPr>
        <xdr:cNvPr id="1275" name="Solver_shapecon$F$57">
          <a:extLst>
            <a:ext uri="{FF2B5EF4-FFF2-40B4-BE49-F238E27FC236}">
              <a16:creationId xmlns:a16="http://schemas.microsoft.com/office/drawing/2014/main" id="{BBF401E5-E448-40A7-BB93-10F419A6724B}"/>
            </a:ext>
          </a:extLst>
        </xdr:cNvPr>
        <xdr:cNvCxnSpPr/>
      </xdr:nvCxnSpPr>
      <xdr:spPr>
        <a:xfrm>
          <a:off x="762000" y="6553200"/>
          <a:ext cx="247650" cy="3657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149678</xdr:colOff>
      <xdr:row>56</xdr:row>
      <xdr:rowOff>149679</xdr:rowOff>
    </xdr:to>
    <xdr:sp macro="" textlink="">
      <xdr:nvSpPr>
        <xdr:cNvPr id="1276" name="Solver_shape$F$57">
          <a:extLst>
            <a:ext uri="{FF2B5EF4-FFF2-40B4-BE49-F238E27FC236}">
              <a16:creationId xmlns:a16="http://schemas.microsoft.com/office/drawing/2014/main" id="{48FA6618-6695-4EBF-804E-30A04F848C72}"/>
            </a:ext>
          </a:extLst>
        </xdr:cNvPr>
        <xdr:cNvSpPr/>
      </xdr:nvSpPr>
      <xdr:spPr>
        <a:xfrm>
          <a:off x="2714625" y="1013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76200</xdr:rowOff>
    </xdr:from>
    <xdr:to>
      <xdr:col>5</xdr:col>
      <xdr:colOff>0</xdr:colOff>
      <xdr:row>56</xdr:row>
      <xdr:rowOff>76200</xdr:rowOff>
    </xdr:to>
    <xdr:cxnSp macro="">
      <xdr:nvCxnSpPr>
        <xdr:cNvPr id="1277" name="Solver_line$F$57">
          <a:extLst>
            <a:ext uri="{FF2B5EF4-FFF2-40B4-BE49-F238E27FC236}">
              <a16:creationId xmlns:a16="http://schemas.microsoft.com/office/drawing/2014/main" id="{5F937427-4541-4D9C-9CF1-9ACEA81D0DDE}"/>
            </a:ext>
          </a:extLst>
        </xdr:cNvPr>
        <xdr:cNvCxnSpPr/>
      </xdr:nvCxnSpPr>
      <xdr:spPr>
        <a:xfrm>
          <a:off x="1009650" y="10210800"/>
          <a:ext cx="17049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76200</xdr:rowOff>
    </xdr:from>
    <xdr:to>
      <xdr:col>7</xdr:col>
      <xdr:colOff>0</xdr:colOff>
      <xdr:row>56</xdr:row>
      <xdr:rowOff>76200</xdr:rowOff>
    </xdr:to>
    <xdr:cxnSp macro="">
      <xdr:nvCxnSpPr>
        <xdr:cNvPr id="1278" name="Solver_shapecon$J$52">
          <a:extLst>
            <a:ext uri="{FF2B5EF4-FFF2-40B4-BE49-F238E27FC236}">
              <a16:creationId xmlns:a16="http://schemas.microsoft.com/office/drawing/2014/main" id="{1561BCD9-EA73-4D03-85F1-79BF52410845}"/>
            </a:ext>
          </a:extLst>
        </xdr:cNvPr>
        <xdr:cNvCxnSpPr/>
      </xdr:nvCxnSpPr>
      <xdr:spPr>
        <a:xfrm flipV="1">
          <a:off x="2867025" y="92583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149679</xdr:colOff>
      <xdr:row>51</xdr:row>
      <xdr:rowOff>149679</xdr:rowOff>
    </xdr:to>
    <xdr:sp macro="" textlink="">
      <xdr:nvSpPr>
        <xdr:cNvPr id="1279" name="Solver_shape$J$52">
          <a:extLst>
            <a:ext uri="{FF2B5EF4-FFF2-40B4-BE49-F238E27FC236}">
              <a16:creationId xmlns:a16="http://schemas.microsoft.com/office/drawing/2014/main" id="{0B2E6A76-A20D-412B-8DE9-273480D60F85}"/>
            </a:ext>
          </a:extLst>
        </xdr:cNvPr>
        <xdr:cNvSpPr/>
      </xdr:nvSpPr>
      <xdr:spPr>
        <a:xfrm>
          <a:off x="4600575" y="91821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51</xdr:row>
      <xdr:rowOff>76200</xdr:rowOff>
    </xdr:from>
    <xdr:to>
      <xdr:col>9</xdr:col>
      <xdr:colOff>0</xdr:colOff>
      <xdr:row>51</xdr:row>
      <xdr:rowOff>76200</xdr:rowOff>
    </xdr:to>
    <xdr:cxnSp macro="">
      <xdr:nvCxnSpPr>
        <xdr:cNvPr id="1280" name="Solver_line$J$52">
          <a:extLst>
            <a:ext uri="{FF2B5EF4-FFF2-40B4-BE49-F238E27FC236}">
              <a16:creationId xmlns:a16="http://schemas.microsoft.com/office/drawing/2014/main" id="{ECD125E0-43A9-48A7-8C2A-F04AC1FF00E5}"/>
            </a:ext>
          </a:extLst>
        </xdr:cNvPr>
        <xdr:cNvCxnSpPr/>
      </xdr:nvCxnSpPr>
      <xdr:spPr>
        <a:xfrm>
          <a:off x="3114675" y="92583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76200</xdr:rowOff>
    </xdr:from>
    <xdr:to>
      <xdr:col>11</xdr:col>
      <xdr:colOff>0</xdr:colOff>
      <xdr:row>51</xdr:row>
      <xdr:rowOff>76200</xdr:rowOff>
    </xdr:to>
    <xdr:cxnSp macro="">
      <xdr:nvCxnSpPr>
        <xdr:cNvPr id="1281" name="Solver_shapecon$N$50">
          <a:extLst>
            <a:ext uri="{FF2B5EF4-FFF2-40B4-BE49-F238E27FC236}">
              <a16:creationId xmlns:a16="http://schemas.microsoft.com/office/drawing/2014/main" id="{668F174C-DEAE-4CA9-B1CE-F15698791C79}"/>
            </a:ext>
          </a:extLst>
        </xdr:cNvPr>
        <xdr:cNvCxnSpPr/>
      </xdr:nvCxnSpPr>
      <xdr:spPr>
        <a:xfrm flipV="1">
          <a:off x="4752975" y="8877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49</xdr:row>
      <xdr:rowOff>0</xdr:rowOff>
    </xdr:from>
    <xdr:to>
      <xdr:col>14</xdr:col>
      <xdr:colOff>0</xdr:colOff>
      <xdr:row>49</xdr:row>
      <xdr:rowOff>149679</xdr:rowOff>
    </xdr:to>
    <xdr:sp macro="" textlink="">
      <xdr:nvSpPr>
        <xdr:cNvPr id="1282" name="Solver_shape$N$50">
          <a:extLst>
            <a:ext uri="{FF2B5EF4-FFF2-40B4-BE49-F238E27FC236}">
              <a16:creationId xmlns:a16="http://schemas.microsoft.com/office/drawing/2014/main" id="{9E2DCAFF-2E39-43AA-99C6-9B645659F46D}"/>
            </a:ext>
          </a:extLst>
        </xdr:cNvPr>
        <xdr:cNvSpPr/>
      </xdr:nvSpPr>
      <xdr:spPr>
        <a:xfrm rot="16200000">
          <a:off x="7362825" y="8801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49</xdr:row>
      <xdr:rowOff>76200</xdr:rowOff>
    </xdr:from>
    <xdr:to>
      <xdr:col>13</xdr:col>
      <xdr:colOff>0</xdr:colOff>
      <xdr:row>49</xdr:row>
      <xdr:rowOff>76200</xdr:rowOff>
    </xdr:to>
    <xdr:cxnSp macro="">
      <xdr:nvCxnSpPr>
        <xdr:cNvPr id="1283" name="Solver_line$N$50">
          <a:extLst>
            <a:ext uri="{FF2B5EF4-FFF2-40B4-BE49-F238E27FC236}">
              <a16:creationId xmlns:a16="http://schemas.microsoft.com/office/drawing/2014/main" id="{5A65D38F-E5F5-416D-AB33-3C7B30C7F95D}"/>
            </a:ext>
          </a:extLst>
        </xdr:cNvPr>
        <xdr:cNvCxnSpPr/>
      </xdr:nvCxnSpPr>
      <xdr:spPr>
        <a:xfrm>
          <a:off x="5000625" y="88773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76200</xdr:rowOff>
    </xdr:from>
    <xdr:to>
      <xdr:col>11</xdr:col>
      <xdr:colOff>0</xdr:colOff>
      <xdr:row>54</xdr:row>
      <xdr:rowOff>76200</xdr:rowOff>
    </xdr:to>
    <xdr:cxnSp macro="">
      <xdr:nvCxnSpPr>
        <xdr:cNvPr id="1284" name="Solver_shapecon$N$55">
          <a:extLst>
            <a:ext uri="{FF2B5EF4-FFF2-40B4-BE49-F238E27FC236}">
              <a16:creationId xmlns:a16="http://schemas.microsoft.com/office/drawing/2014/main" id="{F2E8D563-EAEC-406C-B563-528A3E49D869}"/>
            </a:ext>
          </a:extLst>
        </xdr:cNvPr>
        <xdr:cNvCxnSpPr/>
      </xdr:nvCxnSpPr>
      <xdr:spPr>
        <a:xfrm>
          <a:off x="4752975" y="9220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54</xdr:row>
      <xdr:rowOff>0</xdr:rowOff>
    </xdr:from>
    <xdr:to>
      <xdr:col>14</xdr:col>
      <xdr:colOff>0</xdr:colOff>
      <xdr:row>54</xdr:row>
      <xdr:rowOff>149679</xdr:rowOff>
    </xdr:to>
    <xdr:sp macro="" textlink="">
      <xdr:nvSpPr>
        <xdr:cNvPr id="1285" name="Solver_shape$N$55">
          <a:extLst>
            <a:ext uri="{FF2B5EF4-FFF2-40B4-BE49-F238E27FC236}">
              <a16:creationId xmlns:a16="http://schemas.microsoft.com/office/drawing/2014/main" id="{412E5D5B-5FFF-4CD2-86F0-91D15A695B2F}"/>
            </a:ext>
          </a:extLst>
        </xdr:cNvPr>
        <xdr:cNvSpPr/>
      </xdr:nvSpPr>
      <xdr:spPr>
        <a:xfrm rot="16200000">
          <a:off x="7362825" y="967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54</xdr:row>
      <xdr:rowOff>76200</xdr:rowOff>
    </xdr:from>
    <xdr:to>
      <xdr:col>13</xdr:col>
      <xdr:colOff>0</xdr:colOff>
      <xdr:row>54</xdr:row>
      <xdr:rowOff>76200</xdr:rowOff>
    </xdr:to>
    <xdr:cxnSp macro="">
      <xdr:nvCxnSpPr>
        <xdr:cNvPr id="1286" name="Solver_line$N$55">
          <a:extLst>
            <a:ext uri="{FF2B5EF4-FFF2-40B4-BE49-F238E27FC236}">
              <a16:creationId xmlns:a16="http://schemas.microsoft.com/office/drawing/2014/main" id="{65FC3EB1-9FD1-492C-8937-1A7BA447C2CF}"/>
            </a:ext>
          </a:extLst>
        </xdr:cNvPr>
        <xdr:cNvCxnSpPr/>
      </xdr:nvCxnSpPr>
      <xdr:spPr>
        <a:xfrm>
          <a:off x="5000625" y="97536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76200</xdr:rowOff>
    </xdr:from>
    <xdr:to>
      <xdr:col>7</xdr:col>
      <xdr:colOff>0</xdr:colOff>
      <xdr:row>61</xdr:row>
      <xdr:rowOff>76200</xdr:rowOff>
    </xdr:to>
    <xdr:cxnSp macro="">
      <xdr:nvCxnSpPr>
        <xdr:cNvPr id="1287" name="Solver_shapecon$J$62">
          <a:extLst>
            <a:ext uri="{FF2B5EF4-FFF2-40B4-BE49-F238E27FC236}">
              <a16:creationId xmlns:a16="http://schemas.microsoft.com/office/drawing/2014/main" id="{6BE48766-9C1D-46EA-998E-ED4B19CBF89E}"/>
            </a:ext>
          </a:extLst>
        </xdr:cNvPr>
        <xdr:cNvCxnSpPr/>
      </xdr:nvCxnSpPr>
      <xdr:spPr>
        <a:xfrm>
          <a:off x="2867025" y="100965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149679</xdr:colOff>
      <xdr:row>61</xdr:row>
      <xdr:rowOff>149679</xdr:rowOff>
    </xdr:to>
    <xdr:sp macro="" textlink="">
      <xdr:nvSpPr>
        <xdr:cNvPr id="1288" name="Solver_shape$J$62">
          <a:extLst>
            <a:ext uri="{FF2B5EF4-FFF2-40B4-BE49-F238E27FC236}">
              <a16:creationId xmlns:a16="http://schemas.microsoft.com/office/drawing/2014/main" id="{3700A147-0A85-469B-809D-F9325689AE63}"/>
            </a:ext>
          </a:extLst>
        </xdr:cNvPr>
        <xdr:cNvSpPr/>
      </xdr:nvSpPr>
      <xdr:spPr>
        <a:xfrm>
          <a:off x="4600575" y="10934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61</xdr:row>
      <xdr:rowOff>76200</xdr:rowOff>
    </xdr:from>
    <xdr:to>
      <xdr:col>9</xdr:col>
      <xdr:colOff>0</xdr:colOff>
      <xdr:row>61</xdr:row>
      <xdr:rowOff>76200</xdr:rowOff>
    </xdr:to>
    <xdr:cxnSp macro="">
      <xdr:nvCxnSpPr>
        <xdr:cNvPr id="1289" name="Solver_line$J$62">
          <a:extLst>
            <a:ext uri="{FF2B5EF4-FFF2-40B4-BE49-F238E27FC236}">
              <a16:creationId xmlns:a16="http://schemas.microsoft.com/office/drawing/2014/main" id="{0CF53970-98F5-425F-832E-ADE4970F128A}"/>
            </a:ext>
          </a:extLst>
        </xdr:cNvPr>
        <xdr:cNvCxnSpPr/>
      </xdr:nvCxnSpPr>
      <xdr:spPr>
        <a:xfrm>
          <a:off x="3114675" y="11010900"/>
          <a:ext cx="1485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76200</xdr:rowOff>
    </xdr:from>
    <xdr:to>
      <xdr:col>11</xdr:col>
      <xdr:colOff>0</xdr:colOff>
      <xdr:row>61</xdr:row>
      <xdr:rowOff>76200</xdr:rowOff>
    </xdr:to>
    <xdr:cxnSp macro="">
      <xdr:nvCxnSpPr>
        <xdr:cNvPr id="1290" name="Solver_shapecon$N$60">
          <a:extLst>
            <a:ext uri="{FF2B5EF4-FFF2-40B4-BE49-F238E27FC236}">
              <a16:creationId xmlns:a16="http://schemas.microsoft.com/office/drawing/2014/main" id="{F7E8E1CA-77B3-4708-BCF0-B535C999008E}"/>
            </a:ext>
          </a:extLst>
        </xdr:cNvPr>
        <xdr:cNvCxnSpPr/>
      </xdr:nvCxnSpPr>
      <xdr:spPr>
        <a:xfrm flipV="1">
          <a:off x="4752975" y="106299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59</xdr:row>
      <xdr:rowOff>0</xdr:rowOff>
    </xdr:from>
    <xdr:to>
      <xdr:col>14</xdr:col>
      <xdr:colOff>0</xdr:colOff>
      <xdr:row>59</xdr:row>
      <xdr:rowOff>149679</xdr:rowOff>
    </xdr:to>
    <xdr:sp macro="" textlink="">
      <xdr:nvSpPr>
        <xdr:cNvPr id="1291" name="Solver_shape$N$60">
          <a:extLst>
            <a:ext uri="{FF2B5EF4-FFF2-40B4-BE49-F238E27FC236}">
              <a16:creationId xmlns:a16="http://schemas.microsoft.com/office/drawing/2014/main" id="{53EADA71-6698-4AFA-888E-30F19022AFCB}"/>
            </a:ext>
          </a:extLst>
        </xdr:cNvPr>
        <xdr:cNvSpPr/>
      </xdr:nvSpPr>
      <xdr:spPr>
        <a:xfrm rot="16200000">
          <a:off x="7362825" y="10553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59</xdr:row>
      <xdr:rowOff>76200</xdr:rowOff>
    </xdr:from>
    <xdr:to>
      <xdr:col>13</xdr:col>
      <xdr:colOff>0</xdr:colOff>
      <xdr:row>59</xdr:row>
      <xdr:rowOff>76200</xdr:rowOff>
    </xdr:to>
    <xdr:cxnSp macro="">
      <xdr:nvCxnSpPr>
        <xdr:cNvPr id="1292" name="Solver_line$N$60">
          <a:extLst>
            <a:ext uri="{FF2B5EF4-FFF2-40B4-BE49-F238E27FC236}">
              <a16:creationId xmlns:a16="http://schemas.microsoft.com/office/drawing/2014/main" id="{A1CE28DE-7834-439A-AD13-BC3DBC2AE5E1}"/>
            </a:ext>
          </a:extLst>
        </xdr:cNvPr>
        <xdr:cNvCxnSpPr/>
      </xdr:nvCxnSpPr>
      <xdr:spPr>
        <a:xfrm>
          <a:off x="5000625" y="106299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61</xdr:row>
      <xdr:rowOff>76200</xdr:rowOff>
    </xdr:from>
    <xdr:to>
      <xdr:col>11</xdr:col>
      <xdr:colOff>0</xdr:colOff>
      <xdr:row>64</xdr:row>
      <xdr:rowOff>76200</xdr:rowOff>
    </xdr:to>
    <xdr:cxnSp macro="">
      <xdr:nvCxnSpPr>
        <xdr:cNvPr id="1293" name="Solver_shapecon$N$65">
          <a:extLst>
            <a:ext uri="{FF2B5EF4-FFF2-40B4-BE49-F238E27FC236}">
              <a16:creationId xmlns:a16="http://schemas.microsoft.com/office/drawing/2014/main" id="{A5E95059-4331-4D88-ABB0-BF67B9849A1B}"/>
            </a:ext>
          </a:extLst>
        </xdr:cNvPr>
        <xdr:cNvCxnSpPr/>
      </xdr:nvCxnSpPr>
      <xdr:spPr>
        <a:xfrm>
          <a:off x="4752975" y="109728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64</xdr:row>
      <xdr:rowOff>0</xdr:rowOff>
    </xdr:from>
    <xdr:to>
      <xdr:col>14</xdr:col>
      <xdr:colOff>0</xdr:colOff>
      <xdr:row>64</xdr:row>
      <xdr:rowOff>149679</xdr:rowOff>
    </xdr:to>
    <xdr:sp macro="" textlink="">
      <xdr:nvSpPr>
        <xdr:cNvPr id="1294" name="Solver_shape$N$65">
          <a:extLst>
            <a:ext uri="{FF2B5EF4-FFF2-40B4-BE49-F238E27FC236}">
              <a16:creationId xmlns:a16="http://schemas.microsoft.com/office/drawing/2014/main" id="{4B97F2BC-0CC6-4D38-8633-35265D4573B6}"/>
            </a:ext>
          </a:extLst>
        </xdr:cNvPr>
        <xdr:cNvSpPr/>
      </xdr:nvSpPr>
      <xdr:spPr>
        <a:xfrm rot="16200000">
          <a:off x="7362825" y="11430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64</xdr:row>
      <xdr:rowOff>76200</xdr:rowOff>
    </xdr:from>
    <xdr:to>
      <xdr:col>13</xdr:col>
      <xdr:colOff>0</xdr:colOff>
      <xdr:row>64</xdr:row>
      <xdr:rowOff>76200</xdr:rowOff>
    </xdr:to>
    <xdr:cxnSp macro="">
      <xdr:nvCxnSpPr>
        <xdr:cNvPr id="1295" name="Solver_line$N$65">
          <a:extLst>
            <a:ext uri="{FF2B5EF4-FFF2-40B4-BE49-F238E27FC236}">
              <a16:creationId xmlns:a16="http://schemas.microsoft.com/office/drawing/2014/main" id="{FBEBDD0B-16B6-4AEC-8F72-3F81A1B45325}"/>
            </a:ext>
          </a:extLst>
        </xdr:cNvPr>
        <xdr:cNvCxnSpPr/>
      </xdr:nvCxnSpPr>
      <xdr:spPr>
        <a:xfrm>
          <a:off x="5000625" y="11506200"/>
          <a:ext cx="23622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0</xdr:rowOff>
    </xdr:from>
    <xdr:to>
      <xdr:col>2</xdr:col>
      <xdr:colOff>19050</xdr:colOff>
      <xdr:row>116</xdr:row>
      <xdr:rowOff>152400</xdr:rowOff>
    </xdr:to>
    <xdr:sp macro="" textlink="">
      <xdr:nvSpPr>
        <xdr:cNvPr id="5290" name="Solver_shape$B$117">
          <a:extLst>
            <a:ext uri="{FF2B5EF4-FFF2-40B4-BE49-F238E27FC236}">
              <a16:creationId xmlns:a16="http://schemas.microsoft.com/office/drawing/2014/main" id="{FB46EEDB-F082-40F7-B235-AB6778F28213}"/>
            </a:ext>
          </a:extLst>
        </xdr:cNvPr>
        <xdr:cNvSpPr/>
      </xdr:nvSpPr>
      <xdr:spPr>
        <a:xfrm>
          <a:off x="609600" y="220980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116</xdr:row>
      <xdr:rowOff>76200</xdr:rowOff>
    </xdr:from>
    <xdr:to>
      <xdr:col>1</xdr:col>
      <xdr:colOff>0</xdr:colOff>
      <xdr:row>116</xdr:row>
      <xdr:rowOff>76200</xdr:rowOff>
    </xdr:to>
    <xdr:cxnSp macro="">
      <xdr:nvCxnSpPr>
        <xdr:cNvPr id="5291" name="Solver_line$B$117">
          <a:extLst>
            <a:ext uri="{FF2B5EF4-FFF2-40B4-BE49-F238E27FC236}">
              <a16:creationId xmlns:a16="http://schemas.microsoft.com/office/drawing/2014/main" id="{E1963199-1D8C-43C1-8345-88CCD7D3B376}"/>
            </a:ext>
          </a:extLst>
        </xdr:cNvPr>
        <xdr:cNvCxnSpPr/>
      </xdr:nvCxnSpPr>
      <xdr:spPr>
        <a:xfrm>
          <a:off x="0" y="22174200"/>
          <a:ext cx="60960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292" name="Solver_shapecon$F$17">
          <a:extLst>
            <a:ext uri="{FF2B5EF4-FFF2-40B4-BE49-F238E27FC236}">
              <a16:creationId xmlns:a16="http://schemas.microsoft.com/office/drawing/2014/main" id="{8ACAE2A4-52CF-4AB6-91D5-120711D5864A}"/>
            </a:ext>
          </a:extLst>
        </xdr:cNvPr>
        <xdr:cNvCxnSpPr/>
      </xdr:nvCxnSpPr>
      <xdr:spPr>
        <a:xfrm flipV="1">
          <a:off x="762000" y="3124200"/>
          <a:ext cx="247650" cy="1905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16</xdr:row>
      <xdr:rowOff>152400</xdr:rowOff>
    </xdr:to>
    <xdr:sp macro="" textlink="">
      <xdr:nvSpPr>
        <xdr:cNvPr id="5293" name="Solver_shape$F$17">
          <a:extLst>
            <a:ext uri="{FF2B5EF4-FFF2-40B4-BE49-F238E27FC236}">
              <a16:creationId xmlns:a16="http://schemas.microsoft.com/office/drawing/2014/main" id="{63D1B898-F31F-405D-98F6-420A02B20352}"/>
            </a:ext>
          </a:extLst>
        </xdr:cNvPr>
        <xdr:cNvSpPr/>
      </xdr:nvSpPr>
      <xdr:spPr>
        <a:xfrm>
          <a:off x="1990725" y="3048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</xdr:row>
      <xdr:rowOff>76200</xdr:rowOff>
    </xdr:from>
    <xdr:to>
      <xdr:col>5</xdr:col>
      <xdr:colOff>0</xdr:colOff>
      <xdr:row>16</xdr:row>
      <xdr:rowOff>76200</xdr:rowOff>
    </xdr:to>
    <xdr:cxnSp macro="">
      <xdr:nvCxnSpPr>
        <xdr:cNvPr id="5294" name="Solver_line$F$17">
          <a:extLst>
            <a:ext uri="{FF2B5EF4-FFF2-40B4-BE49-F238E27FC236}">
              <a16:creationId xmlns:a16="http://schemas.microsoft.com/office/drawing/2014/main" id="{AA79E847-034C-41A4-ADF9-40DD0E255D07}"/>
            </a:ext>
          </a:extLst>
        </xdr:cNvPr>
        <xdr:cNvCxnSpPr/>
      </xdr:nvCxnSpPr>
      <xdr:spPr>
        <a:xfrm>
          <a:off x="1009650" y="31242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76200</xdr:rowOff>
    </xdr:from>
    <xdr:to>
      <xdr:col>7</xdr:col>
      <xdr:colOff>0</xdr:colOff>
      <xdr:row>16</xdr:row>
      <xdr:rowOff>76200</xdr:rowOff>
    </xdr:to>
    <xdr:cxnSp macro="">
      <xdr:nvCxnSpPr>
        <xdr:cNvPr id="5295" name="Solver_shapecon$J$12">
          <a:extLst>
            <a:ext uri="{FF2B5EF4-FFF2-40B4-BE49-F238E27FC236}">
              <a16:creationId xmlns:a16="http://schemas.microsoft.com/office/drawing/2014/main" id="{A93EA4C7-2473-4EE8-A4A3-D1C2150558B5}"/>
            </a:ext>
          </a:extLst>
        </xdr:cNvPr>
        <xdr:cNvCxnSpPr/>
      </xdr:nvCxnSpPr>
      <xdr:spPr>
        <a:xfrm flipV="1">
          <a:off x="2143125" y="2171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</xdr:row>
      <xdr:rowOff>0</xdr:rowOff>
    </xdr:from>
    <xdr:to>
      <xdr:col>10</xdr:col>
      <xdr:colOff>19050</xdr:colOff>
      <xdr:row>11</xdr:row>
      <xdr:rowOff>152400</xdr:rowOff>
    </xdr:to>
    <xdr:sp macro="" textlink="">
      <xdr:nvSpPr>
        <xdr:cNvPr id="5296" name="Solver_shape$J$12">
          <a:extLst>
            <a:ext uri="{FF2B5EF4-FFF2-40B4-BE49-F238E27FC236}">
              <a16:creationId xmlns:a16="http://schemas.microsoft.com/office/drawing/2014/main" id="{E2D45C39-CAF5-47C1-8EDF-48825ABAEFEF}"/>
            </a:ext>
          </a:extLst>
        </xdr:cNvPr>
        <xdr:cNvSpPr/>
      </xdr:nvSpPr>
      <xdr:spPr>
        <a:xfrm>
          <a:off x="3095625" y="2095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</xdr:row>
      <xdr:rowOff>76200</xdr:rowOff>
    </xdr:from>
    <xdr:to>
      <xdr:col>9</xdr:col>
      <xdr:colOff>0</xdr:colOff>
      <xdr:row>11</xdr:row>
      <xdr:rowOff>76200</xdr:rowOff>
    </xdr:to>
    <xdr:cxnSp macro="">
      <xdr:nvCxnSpPr>
        <xdr:cNvPr id="5297" name="Solver_line$J$12">
          <a:extLst>
            <a:ext uri="{FF2B5EF4-FFF2-40B4-BE49-F238E27FC236}">
              <a16:creationId xmlns:a16="http://schemas.microsoft.com/office/drawing/2014/main" id="{E96549B8-04CF-4A0E-B26F-626450572463}"/>
            </a:ext>
          </a:extLst>
        </xdr:cNvPr>
        <xdr:cNvCxnSpPr/>
      </xdr:nvCxnSpPr>
      <xdr:spPr>
        <a:xfrm>
          <a:off x="2390775" y="21717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76200</xdr:rowOff>
    </xdr:from>
    <xdr:to>
      <xdr:col>11</xdr:col>
      <xdr:colOff>0</xdr:colOff>
      <xdr:row>11</xdr:row>
      <xdr:rowOff>76200</xdr:rowOff>
    </xdr:to>
    <xdr:cxnSp macro="">
      <xdr:nvCxnSpPr>
        <xdr:cNvPr id="5298" name="Solver_shapecon$N$10">
          <a:extLst>
            <a:ext uri="{FF2B5EF4-FFF2-40B4-BE49-F238E27FC236}">
              <a16:creationId xmlns:a16="http://schemas.microsoft.com/office/drawing/2014/main" id="{0B4A5EB6-4082-440E-B392-6861D06881DC}"/>
            </a:ext>
          </a:extLst>
        </xdr:cNvPr>
        <xdr:cNvCxnSpPr/>
      </xdr:nvCxnSpPr>
      <xdr:spPr>
        <a:xfrm flipV="1">
          <a:off x="3248025" y="17907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</xdr:row>
      <xdr:rowOff>0</xdr:rowOff>
    </xdr:from>
    <xdr:to>
      <xdr:col>14</xdr:col>
      <xdr:colOff>19050</xdr:colOff>
      <xdr:row>9</xdr:row>
      <xdr:rowOff>152400</xdr:rowOff>
    </xdr:to>
    <xdr:sp macro="" textlink="">
      <xdr:nvSpPr>
        <xdr:cNvPr id="5299" name="Solver_shape$N$10">
          <a:extLst>
            <a:ext uri="{FF2B5EF4-FFF2-40B4-BE49-F238E27FC236}">
              <a16:creationId xmlns:a16="http://schemas.microsoft.com/office/drawing/2014/main" id="{3ABE27DE-972B-49E6-A3AE-A800F0C027A7}"/>
            </a:ext>
          </a:extLst>
        </xdr:cNvPr>
        <xdr:cNvSpPr/>
      </xdr:nvSpPr>
      <xdr:spPr>
        <a:xfrm>
          <a:off x="501015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</xdr:row>
      <xdr:rowOff>76200</xdr:rowOff>
    </xdr:from>
    <xdr:to>
      <xdr:col>13</xdr:col>
      <xdr:colOff>0</xdr:colOff>
      <xdr:row>9</xdr:row>
      <xdr:rowOff>76200</xdr:rowOff>
    </xdr:to>
    <xdr:cxnSp macro="">
      <xdr:nvCxnSpPr>
        <xdr:cNvPr id="5300" name="Solver_line$N$10">
          <a:extLst>
            <a:ext uri="{FF2B5EF4-FFF2-40B4-BE49-F238E27FC236}">
              <a16:creationId xmlns:a16="http://schemas.microsoft.com/office/drawing/2014/main" id="{0DD329BD-7655-4CF2-8FFE-D552C3D97A35}"/>
            </a:ext>
          </a:extLst>
        </xdr:cNvPr>
        <xdr:cNvCxnSpPr/>
      </xdr:nvCxnSpPr>
      <xdr:spPr>
        <a:xfrm>
          <a:off x="3495675" y="17907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76200</xdr:rowOff>
    </xdr:from>
    <xdr:to>
      <xdr:col>15</xdr:col>
      <xdr:colOff>0</xdr:colOff>
      <xdr:row>9</xdr:row>
      <xdr:rowOff>76200</xdr:rowOff>
    </xdr:to>
    <xdr:cxnSp macro="">
      <xdr:nvCxnSpPr>
        <xdr:cNvPr id="5301" name="Solver_shapecon$R$10">
          <a:extLst>
            <a:ext uri="{FF2B5EF4-FFF2-40B4-BE49-F238E27FC236}">
              <a16:creationId xmlns:a16="http://schemas.microsoft.com/office/drawing/2014/main" id="{5A77F751-6E0E-4609-A993-6A18AA42938F}"/>
            </a:ext>
          </a:extLst>
        </xdr:cNvPr>
        <xdr:cNvCxnSpPr/>
      </xdr:nvCxnSpPr>
      <xdr:spPr>
        <a:xfrm>
          <a:off x="5162550" y="17907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</xdr:row>
      <xdr:rowOff>0</xdr:rowOff>
    </xdr:from>
    <xdr:to>
      <xdr:col>18</xdr:col>
      <xdr:colOff>0</xdr:colOff>
      <xdr:row>9</xdr:row>
      <xdr:rowOff>152400</xdr:rowOff>
    </xdr:to>
    <xdr:sp macro="" textlink="">
      <xdr:nvSpPr>
        <xdr:cNvPr id="5302" name="Solver_shape$R$10">
          <a:extLst>
            <a:ext uri="{FF2B5EF4-FFF2-40B4-BE49-F238E27FC236}">
              <a16:creationId xmlns:a16="http://schemas.microsoft.com/office/drawing/2014/main" id="{964828D0-51CD-4CCE-A78F-90C517A7F1B4}"/>
            </a:ext>
          </a:extLst>
        </xdr:cNvPr>
        <xdr:cNvSpPr/>
      </xdr:nvSpPr>
      <xdr:spPr>
        <a:xfrm rot="16200000">
          <a:off x="6076950" y="1714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</xdr:row>
      <xdr:rowOff>76200</xdr:rowOff>
    </xdr:from>
    <xdr:to>
      <xdr:col>17</xdr:col>
      <xdr:colOff>0</xdr:colOff>
      <xdr:row>9</xdr:row>
      <xdr:rowOff>76200</xdr:rowOff>
    </xdr:to>
    <xdr:cxnSp macro="">
      <xdr:nvCxnSpPr>
        <xdr:cNvPr id="5303" name="Solver_line$R$10">
          <a:extLst>
            <a:ext uri="{FF2B5EF4-FFF2-40B4-BE49-F238E27FC236}">
              <a16:creationId xmlns:a16="http://schemas.microsoft.com/office/drawing/2014/main" id="{25637E41-A326-44CF-8360-8AC9B9CC629A}"/>
            </a:ext>
          </a:extLst>
        </xdr:cNvPr>
        <xdr:cNvCxnSpPr/>
      </xdr:nvCxnSpPr>
      <xdr:spPr>
        <a:xfrm>
          <a:off x="5410200" y="17907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5304" name="Solver_shapecon$N$15">
          <a:extLst>
            <a:ext uri="{FF2B5EF4-FFF2-40B4-BE49-F238E27FC236}">
              <a16:creationId xmlns:a16="http://schemas.microsoft.com/office/drawing/2014/main" id="{921367A7-367B-4473-B91A-E15559485A3F}"/>
            </a:ext>
          </a:extLst>
        </xdr:cNvPr>
        <xdr:cNvCxnSpPr/>
      </xdr:nvCxnSpPr>
      <xdr:spPr>
        <a:xfrm>
          <a:off x="3248025" y="21336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19050</xdr:colOff>
      <xdr:row>14</xdr:row>
      <xdr:rowOff>152400</xdr:rowOff>
    </xdr:to>
    <xdr:sp macro="" textlink="">
      <xdr:nvSpPr>
        <xdr:cNvPr id="5305" name="Solver_shape$N$15">
          <a:extLst>
            <a:ext uri="{FF2B5EF4-FFF2-40B4-BE49-F238E27FC236}">
              <a16:creationId xmlns:a16="http://schemas.microsoft.com/office/drawing/2014/main" id="{35FBF74D-C9ED-4D23-938D-A9D402DEDD70}"/>
            </a:ext>
          </a:extLst>
        </xdr:cNvPr>
        <xdr:cNvSpPr/>
      </xdr:nvSpPr>
      <xdr:spPr>
        <a:xfrm>
          <a:off x="5010150" y="25908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</xdr:row>
      <xdr:rowOff>76200</xdr:rowOff>
    </xdr:from>
    <xdr:to>
      <xdr:col>13</xdr:col>
      <xdr:colOff>0</xdr:colOff>
      <xdr:row>14</xdr:row>
      <xdr:rowOff>76200</xdr:rowOff>
    </xdr:to>
    <xdr:cxnSp macro="">
      <xdr:nvCxnSpPr>
        <xdr:cNvPr id="5306" name="Solver_line$N$15">
          <a:extLst>
            <a:ext uri="{FF2B5EF4-FFF2-40B4-BE49-F238E27FC236}">
              <a16:creationId xmlns:a16="http://schemas.microsoft.com/office/drawing/2014/main" id="{CD8350B1-51DF-4320-BEFA-ECA100173CCD}"/>
            </a:ext>
          </a:extLst>
        </xdr:cNvPr>
        <xdr:cNvCxnSpPr/>
      </xdr:nvCxnSpPr>
      <xdr:spPr>
        <a:xfrm>
          <a:off x="3495675" y="2667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76200</xdr:rowOff>
    </xdr:from>
    <xdr:to>
      <xdr:col>15</xdr:col>
      <xdr:colOff>0</xdr:colOff>
      <xdr:row>14</xdr:row>
      <xdr:rowOff>76200</xdr:rowOff>
    </xdr:to>
    <xdr:cxnSp macro="">
      <xdr:nvCxnSpPr>
        <xdr:cNvPr id="5307" name="Solver_shapecon$R$15">
          <a:extLst>
            <a:ext uri="{FF2B5EF4-FFF2-40B4-BE49-F238E27FC236}">
              <a16:creationId xmlns:a16="http://schemas.microsoft.com/office/drawing/2014/main" id="{A87ECAE8-9743-4A37-B822-FFAE6C2087FF}"/>
            </a:ext>
          </a:extLst>
        </xdr:cNvPr>
        <xdr:cNvCxnSpPr/>
      </xdr:nvCxnSpPr>
      <xdr:spPr>
        <a:xfrm>
          <a:off x="5162550" y="2667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0</xdr:colOff>
      <xdr:row>14</xdr:row>
      <xdr:rowOff>152400</xdr:rowOff>
    </xdr:to>
    <xdr:sp macro="" textlink="">
      <xdr:nvSpPr>
        <xdr:cNvPr id="5308" name="Solver_shape$R$15">
          <a:extLst>
            <a:ext uri="{FF2B5EF4-FFF2-40B4-BE49-F238E27FC236}">
              <a16:creationId xmlns:a16="http://schemas.microsoft.com/office/drawing/2014/main" id="{ACB357DF-8F4E-4BE9-A22D-9E670098D9EE}"/>
            </a:ext>
          </a:extLst>
        </xdr:cNvPr>
        <xdr:cNvSpPr/>
      </xdr:nvSpPr>
      <xdr:spPr>
        <a:xfrm rot="16200000">
          <a:off x="6076950" y="2590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</xdr:row>
      <xdr:rowOff>76200</xdr:rowOff>
    </xdr:from>
    <xdr:to>
      <xdr:col>17</xdr:col>
      <xdr:colOff>0</xdr:colOff>
      <xdr:row>14</xdr:row>
      <xdr:rowOff>76200</xdr:rowOff>
    </xdr:to>
    <xdr:cxnSp macro="">
      <xdr:nvCxnSpPr>
        <xdr:cNvPr id="5309" name="Solver_line$R$15">
          <a:extLst>
            <a:ext uri="{FF2B5EF4-FFF2-40B4-BE49-F238E27FC236}">
              <a16:creationId xmlns:a16="http://schemas.microsoft.com/office/drawing/2014/main" id="{70521482-4DDA-46F4-B75D-9C8B32534522}"/>
            </a:ext>
          </a:extLst>
        </xdr:cNvPr>
        <xdr:cNvCxnSpPr/>
      </xdr:nvCxnSpPr>
      <xdr:spPr>
        <a:xfrm>
          <a:off x="5410200" y="26670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76200</xdr:rowOff>
    </xdr:from>
    <xdr:to>
      <xdr:col>7</xdr:col>
      <xdr:colOff>0</xdr:colOff>
      <xdr:row>21</xdr:row>
      <xdr:rowOff>76200</xdr:rowOff>
    </xdr:to>
    <xdr:cxnSp macro="">
      <xdr:nvCxnSpPr>
        <xdr:cNvPr id="5310" name="Solver_shapecon$J$22">
          <a:extLst>
            <a:ext uri="{FF2B5EF4-FFF2-40B4-BE49-F238E27FC236}">
              <a16:creationId xmlns:a16="http://schemas.microsoft.com/office/drawing/2014/main" id="{DF0EACAC-697F-4743-9F2B-25B0012AD1DB}"/>
            </a:ext>
          </a:extLst>
        </xdr:cNvPr>
        <xdr:cNvCxnSpPr/>
      </xdr:nvCxnSpPr>
      <xdr:spPr>
        <a:xfrm>
          <a:off x="2143125" y="30099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19050</xdr:colOff>
      <xdr:row>21</xdr:row>
      <xdr:rowOff>152400</xdr:rowOff>
    </xdr:to>
    <xdr:sp macro="" textlink="">
      <xdr:nvSpPr>
        <xdr:cNvPr id="5311" name="Solver_shape$J$22">
          <a:extLst>
            <a:ext uri="{FF2B5EF4-FFF2-40B4-BE49-F238E27FC236}">
              <a16:creationId xmlns:a16="http://schemas.microsoft.com/office/drawing/2014/main" id="{669ED3A2-E9B4-4BB2-82AD-E96F7C4416D5}"/>
            </a:ext>
          </a:extLst>
        </xdr:cNvPr>
        <xdr:cNvSpPr/>
      </xdr:nvSpPr>
      <xdr:spPr>
        <a:xfrm>
          <a:off x="3095625" y="3848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</xdr:row>
      <xdr:rowOff>76200</xdr:rowOff>
    </xdr:from>
    <xdr:to>
      <xdr:col>9</xdr:col>
      <xdr:colOff>0</xdr:colOff>
      <xdr:row>21</xdr:row>
      <xdr:rowOff>76200</xdr:rowOff>
    </xdr:to>
    <xdr:cxnSp macro="">
      <xdr:nvCxnSpPr>
        <xdr:cNvPr id="5312" name="Solver_line$J$22">
          <a:extLst>
            <a:ext uri="{FF2B5EF4-FFF2-40B4-BE49-F238E27FC236}">
              <a16:creationId xmlns:a16="http://schemas.microsoft.com/office/drawing/2014/main" id="{44F8C795-CE82-4B2A-A3A5-4B2D63770D9D}"/>
            </a:ext>
          </a:extLst>
        </xdr:cNvPr>
        <xdr:cNvCxnSpPr/>
      </xdr:nvCxnSpPr>
      <xdr:spPr>
        <a:xfrm>
          <a:off x="2390775" y="39243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76200</xdr:rowOff>
    </xdr:from>
    <xdr:to>
      <xdr:col>11</xdr:col>
      <xdr:colOff>0</xdr:colOff>
      <xdr:row>21</xdr:row>
      <xdr:rowOff>76200</xdr:rowOff>
    </xdr:to>
    <xdr:cxnSp macro="">
      <xdr:nvCxnSpPr>
        <xdr:cNvPr id="5313" name="Solver_shapecon$N$20">
          <a:extLst>
            <a:ext uri="{FF2B5EF4-FFF2-40B4-BE49-F238E27FC236}">
              <a16:creationId xmlns:a16="http://schemas.microsoft.com/office/drawing/2014/main" id="{E4A3E3EC-BE72-4761-A76A-4DFD935527F6}"/>
            </a:ext>
          </a:extLst>
        </xdr:cNvPr>
        <xdr:cNvCxnSpPr/>
      </xdr:nvCxnSpPr>
      <xdr:spPr>
        <a:xfrm flipV="1">
          <a:off x="3248025" y="3543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</xdr:row>
      <xdr:rowOff>0</xdr:rowOff>
    </xdr:from>
    <xdr:to>
      <xdr:col>14</xdr:col>
      <xdr:colOff>19050</xdr:colOff>
      <xdr:row>19</xdr:row>
      <xdr:rowOff>152400</xdr:rowOff>
    </xdr:to>
    <xdr:sp macro="" textlink="">
      <xdr:nvSpPr>
        <xdr:cNvPr id="5314" name="Solver_shape$N$20">
          <a:extLst>
            <a:ext uri="{FF2B5EF4-FFF2-40B4-BE49-F238E27FC236}">
              <a16:creationId xmlns:a16="http://schemas.microsoft.com/office/drawing/2014/main" id="{3644F2DE-35FC-42C2-9D47-40432548DC05}"/>
            </a:ext>
          </a:extLst>
        </xdr:cNvPr>
        <xdr:cNvSpPr/>
      </xdr:nvSpPr>
      <xdr:spPr>
        <a:xfrm rot="16200000">
          <a:off x="5010150" y="3467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19</xdr:row>
      <xdr:rowOff>76200</xdr:rowOff>
    </xdr:from>
    <xdr:to>
      <xdr:col>17</xdr:col>
      <xdr:colOff>0</xdr:colOff>
      <xdr:row>19</xdr:row>
      <xdr:rowOff>76200</xdr:rowOff>
    </xdr:to>
    <xdr:cxnSp macro="">
      <xdr:nvCxnSpPr>
        <xdr:cNvPr id="5315" name="Solver_dash$N$20">
          <a:extLst>
            <a:ext uri="{FF2B5EF4-FFF2-40B4-BE49-F238E27FC236}">
              <a16:creationId xmlns:a16="http://schemas.microsoft.com/office/drawing/2014/main" id="{A46348AB-8906-4041-9230-BD001E257921}"/>
            </a:ext>
          </a:extLst>
        </xdr:cNvPr>
        <xdr:cNvCxnSpPr/>
      </xdr:nvCxnSpPr>
      <xdr:spPr>
        <a:xfrm>
          <a:off x="5162550" y="35433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76200</xdr:rowOff>
    </xdr:from>
    <xdr:to>
      <xdr:col>13</xdr:col>
      <xdr:colOff>0</xdr:colOff>
      <xdr:row>19</xdr:row>
      <xdr:rowOff>76200</xdr:rowOff>
    </xdr:to>
    <xdr:cxnSp macro="">
      <xdr:nvCxnSpPr>
        <xdr:cNvPr id="5316" name="Solver_line$N$20">
          <a:extLst>
            <a:ext uri="{FF2B5EF4-FFF2-40B4-BE49-F238E27FC236}">
              <a16:creationId xmlns:a16="http://schemas.microsoft.com/office/drawing/2014/main" id="{945E9BBF-F412-4FD1-A9B3-0482F33E8870}"/>
            </a:ext>
          </a:extLst>
        </xdr:cNvPr>
        <xdr:cNvCxnSpPr/>
      </xdr:nvCxnSpPr>
      <xdr:spPr>
        <a:xfrm>
          <a:off x="3495675" y="35433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5317" name="Solver_shapecon$N$25">
          <a:extLst>
            <a:ext uri="{FF2B5EF4-FFF2-40B4-BE49-F238E27FC236}">
              <a16:creationId xmlns:a16="http://schemas.microsoft.com/office/drawing/2014/main" id="{DF11D476-D753-44FD-8397-7992E176F705}"/>
            </a:ext>
          </a:extLst>
        </xdr:cNvPr>
        <xdr:cNvCxnSpPr/>
      </xdr:nvCxnSpPr>
      <xdr:spPr>
        <a:xfrm>
          <a:off x="3248025" y="3886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24</xdr:row>
      <xdr:rowOff>0</xdr:rowOff>
    </xdr:from>
    <xdr:to>
      <xdr:col>14</xdr:col>
      <xdr:colOff>19050</xdr:colOff>
      <xdr:row>24</xdr:row>
      <xdr:rowOff>152400</xdr:rowOff>
    </xdr:to>
    <xdr:sp macro="" textlink="">
      <xdr:nvSpPr>
        <xdr:cNvPr id="5318" name="Solver_shape$N$25">
          <a:extLst>
            <a:ext uri="{FF2B5EF4-FFF2-40B4-BE49-F238E27FC236}">
              <a16:creationId xmlns:a16="http://schemas.microsoft.com/office/drawing/2014/main" id="{C9AB7F81-F5FC-4640-801D-0EE4FFC729F9}"/>
            </a:ext>
          </a:extLst>
        </xdr:cNvPr>
        <xdr:cNvSpPr/>
      </xdr:nvSpPr>
      <xdr:spPr>
        <a:xfrm rot="16200000">
          <a:off x="5010150" y="4343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24</xdr:row>
      <xdr:rowOff>76200</xdr:rowOff>
    </xdr:from>
    <xdr:to>
      <xdr:col>17</xdr:col>
      <xdr:colOff>0</xdr:colOff>
      <xdr:row>24</xdr:row>
      <xdr:rowOff>76200</xdr:rowOff>
    </xdr:to>
    <xdr:cxnSp macro="">
      <xdr:nvCxnSpPr>
        <xdr:cNvPr id="5319" name="Solver_dash$N$25">
          <a:extLst>
            <a:ext uri="{FF2B5EF4-FFF2-40B4-BE49-F238E27FC236}">
              <a16:creationId xmlns:a16="http://schemas.microsoft.com/office/drawing/2014/main" id="{83134C4A-210F-4F1D-8AEB-61B88329125A}"/>
            </a:ext>
          </a:extLst>
        </xdr:cNvPr>
        <xdr:cNvCxnSpPr/>
      </xdr:nvCxnSpPr>
      <xdr:spPr>
        <a:xfrm>
          <a:off x="5162550" y="44196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76200</xdr:rowOff>
    </xdr:from>
    <xdr:to>
      <xdr:col>13</xdr:col>
      <xdr:colOff>0</xdr:colOff>
      <xdr:row>24</xdr:row>
      <xdr:rowOff>76200</xdr:rowOff>
    </xdr:to>
    <xdr:cxnSp macro="">
      <xdr:nvCxnSpPr>
        <xdr:cNvPr id="5320" name="Solver_line$N$25">
          <a:extLst>
            <a:ext uri="{FF2B5EF4-FFF2-40B4-BE49-F238E27FC236}">
              <a16:creationId xmlns:a16="http://schemas.microsoft.com/office/drawing/2014/main" id="{86D3D40E-872B-4BF7-93F1-4355281F512F}"/>
            </a:ext>
          </a:extLst>
        </xdr:cNvPr>
        <xdr:cNvCxnSpPr/>
      </xdr:nvCxnSpPr>
      <xdr:spPr>
        <a:xfrm>
          <a:off x="3495675" y="4419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321" name="Solver_shapecon$F$37">
          <a:extLst>
            <a:ext uri="{FF2B5EF4-FFF2-40B4-BE49-F238E27FC236}">
              <a16:creationId xmlns:a16="http://schemas.microsoft.com/office/drawing/2014/main" id="{B419D951-AA49-46D2-844E-7096AAB08A1F}"/>
            </a:ext>
          </a:extLst>
        </xdr:cNvPr>
        <xdr:cNvCxnSpPr/>
      </xdr:nvCxnSpPr>
      <xdr:spPr>
        <a:xfrm flipV="1">
          <a:off x="762000" y="6667500"/>
          <a:ext cx="247650" cy="1524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0</xdr:colOff>
      <xdr:row>36</xdr:row>
      <xdr:rowOff>152400</xdr:rowOff>
    </xdr:to>
    <xdr:sp macro="" textlink="">
      <xdr:nvSpPr>
        <xdr:cNvPr id="5322" name="Solver_shape$F$37">
          <a:extLst>
            <a:ext uri="{FF2B5EF4-FFF2-40B4-BE49-F238E27FC236}">
              <a16:creationId xmlns:a16="http://schemas.microsoft.com/office/drawing/2014/main" id="{E57C2141-CDE3-4F7C-A561-EE192A95A18A}"/>
            </a:ext>
          </a:extLst>
        </xdr:cNvPr>
        <xdr:cNvSpPr/>
      </xdr:nvSpPr>
      <xdr:spPr>
        <a:xfrm>
          <a:off x="1990725" y="65913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76200</xdr:rowOff>
    </xdr:from>
    <xdr:to>
      <xdr:col>5</xdr:col>
      <xdr:colOff>0</xdr:colOff>
      <xdr:row>36</xdr:row>
      <xdr:rowOff>76200</xdr:rowOff>
    </xdr:to>
    <xdr:cxnSp macro="">
      <xdr:nvCxnSpPr>
        <xdr:cNvPr id="5323" name="Solver_line$F$37">
          <a:extLst>
            <a:ext uri="{FF2B5EF4-FFF2-40B4-BE49-F238E27FC236}">
              <a16:creationId xmlns:a16="http://schemas.microsoft.com/office/drawing/2014/main" id="{9C69A6FF-5A7C-4EAE-B53F-3B5727AB8365}"/>
            </a:ext>
          </a:extLst>
        </xdr:cNvPr>
        <xdr:cNvCxnSpPr/>
      </xdr:nvCxnSpPr>
      <xdr:spPr>
        <a:xfrm>
          <a:off x="1009650" y="66675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76200</xdr:rowOff>
    </xdr:from>
    <xdr:to>
      <xdr:col>7</xdr:col>
      <xdr:colOff>0</xdr:colOff>
      <xdr:row>36</xdr:row>
      <xdr:rowOff>76200</xdr:rowOff>
    </xdr:to>
    <xdr:cxnSp macro="">
      <xdr:nvCxnSpPr>
        <xdr:cNvPr id="5324" name="Solver_shapecon$J$32">
          <a:extLst>
            <a:ext uri="{FF2B5EF4-FFF2-40B4-BE49-F238E27FC236}">
              <a16:creationId xmlns:a16="http://schemas.microsoft.com/office/drawing/2014/main" id="{34FC2452-83F7-41BC-B08D-7D5A72F25AE7}"/>
            </a:ext>
          </a:extLst>
        </xdr:cNvPr>
        <xdr:cNvCxnSpPr/>
      </xdr:nvCxnSpPr>
      <xdr:spPr>
        <a:xfrm flipV="1">
          <a:off x="2143125" y="57150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31</xdr:row>
      <xdr:rowOff>0</xdr:rowOff>
    </xdr:from>
    <xdr:to>
      <xdr:col>10</xdr:col>
      <xdr:colOff>19050</xdr:colOff>
      <xdr:row>31</xdr:row>
      <xdr:rowOff>152400</xdr:rowOff>
    </xdr:to>
    <xdr:sp macro="" textlink="">
      <xdr:nvSpPr>
        <xdr:cNvPr id="5325" name="Solver_shape$J$32">
          <a:extLst>
            <a:ext uri="{FF2B5EF4-FFF2-40B4-BE49-F238E27FC236}">
              <a16:creationId xmlns:a16="http://schemas.microsoft.com/office/drawing/2014/main" id="{10A3AB81-CE59-48BB-8CD7-C993041AAFAA}"/>
            </a:ext>
          </a:extLst>
        </xdr:cNvPr>
        <xdr:cNvSpPr/>
      </xdr:nvSpPr>
      <xdr:spPr>
        <a:xfrm>
          <a:off x="3095625" y="5638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31</xdr:row>
      <xdr:rowOff>76200</xdr:rowOff>
    </xdr:from>
    <xdr:to>
      <xdr:col>9</xdr:col>
      <xdr:colOff>0</xdr:colOff>
      <xdr:row>31</xdr:row>
      <xdr:rowOff>76200</xdr:rowOff>
    </xdr:to>
    <xdr:cxnSp macro="">
      <xdr:nvCxnSpPr>
        <xdr:cNvPr id="5326" name="Solver_line$J$32">
          <a:extLst>
            <a:ext uri="{FF2B5EF4-FFF2-40B4-BE49-F238E27FC236}">
              <a16:creationId xmlns:a16="http://schemas.microsoft.com/office/drawing/2014/main" id="{E99F6BF4-E514-4ED6-9634-A1011CE3D81C}"/>
            </a:ext>
          </a:extLst>
        </xdr:cNvPr>
        <xdr:cNvCxnSpPr/>
      </xdr:nvCxnSpPr>
      <xdr:spPr>
        <a:xfrm>
          <a:off x="2390775" y="57150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76200</xdr:rowOff>
    </xdr:from>
    <xdr:to>
      <xdr:col>11</xdr:col>
      <xdr:colOff>0</xdr:colOff>
      <xdr:row>31</xdr:row>
      <xdr:rowOff>76200</xdr:rowOff>
    </xdr:to>
    <xdr:cxnSp macro="">
      <xdr:nvCxnSpPr>
        <xdr:cNvPr id="5327" name="Solver_shapecon$N$30">
          <a:extLst>
            <a:ext uri="{FF2B5EF4-FFF2-40B4-BE49-F238E27FC236}">
              <a16:creationId xmlns:a16="http://schemas.microsoft.com/office/drawing/2014/main" id="{B65A62DB-B367-42A6-8E68-0912E829412D}"/>
            </a:ext>
          </a:extLst>
        </xdr:cNvPr>
        <xdr:cNvCxnSpPr/>
      </xdr:nvCxnSpPr>
      <xdr:spPr>
        <a:xfrm flipV="1">
          <a:off x="3248025" y="5334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14</xdr:col>
      <xdr:colOff>19050</xdr:colOff>
      <xdr:row>29</xdr:row>
      <xdr:rowOff>152400</xdr:rowOff>
    </xdr:to>
    <xdr:sp macro="" textlink="">
      <xdr:nvSpPr>
        <xdr:cNvPr id="5328" name="Solver_shape$N$30">
          <a:extLst>
            <a:ext uri="{FF2B5EF4-FFF2-40B4-BE49-F238E27FC236}">
              <a16:creationId xmlns:a16="http://schemas.microsoft.com/office/drawing/2014/main" id="{59171948-AB1C-4E1F-88A9-2A125344E045}"/>
            </a:ext>
          </a:extLst>
        </xdr:cNvPr>
        <xdr:cNvSpPr/>
      </xdr:nvSpPr>
      <xdr:spPr>
        <a:xfrm>
          <a:off x="5010150" y="52578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</xdr:row>
      <xdr:rowOff>76200</xdr:rowOff>
    </xdr:from>
    <xdr:to>
      <xdr:col>13</xdr:col>
      <xdr:colOff>0</xdr:colOff>
      <xdr:row>29</xdr:row>
      <xdr:rowOff>76200</xdr:rowOff>
    </xdr:to>
    <xdr:cxnSp macro="">
      <xdr:nvCxnSpPr>
        <xdr:cNvPr id="5329" name="Solver_line$N$30">
          <a:extLst>
            <a:ext uri="{FF2B5EF4-FFF2-40B4-BE49-F238E27FC236}">
              <a16:creationId xmlns:a16="http://schemas.microsoft.com/office/drawing/2014/main" id="{E963A94A-3318-4D09-B50B-0E2204542F30}"/>
            </a:ext>
          </a:extLst>
        </xdr:cNvPr>
        <xdr:cNvCxnSpPr/>
      </xdr:nvCxnSpPr>
      <xdr:spPr>
        <a:xfrm>
          <a:off x="3495675" y="5334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76200</xdr:rowOff>
    </xdr:from>
    <xdr:to>
      <xdr:col>15</xdr:col>
      <xdr:colOff>0</xdr:colOff>
      <xdr:row>29</xdr:row>
      <xdr:rowOff>76200</xdr:rowOff>
    </xdr:to>
    <xdr:cxnSp macro="">
      <xdr:nvCxnSpPr>
        <xdr:cNvPr id="5330" name="Solver_shapecon$R$30">
          <a:extLst>
            <a:ext uri="{FF2B5EF4-FFF2-40B4-BE49-F238E27FC236}">
              <a16:creationId xmlns:a16="http://schemas.microsoft.com/office/drawing/2014/main" id="{CF5E19BD-9112-4FD1-A1CF-89DCC4F9FF4F}"/>
            </a:ext>
          </a:extLst>
        </xdr:cNvPr>
        <xdr:cNvCxnSpPr/>
      </xdr:nvCxnSpPr>
      <xdr:spPr>
        <a:xfrm>
          <a:off x="5162550" y="5334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29</xdr:row>
      <xdr:rowOff>0</xdr:rowOff>
    </xdr:from>
    <xdr:to>
      <xdr:col>18</xdr:col>
      <xdr:colOff>0</xdr:colOff>
      <xdr:row>29</xdr:row>
      <xdr:rowOff>152400</xdr:rowOff>
    </xdr:to>
    <xdr:sp macro="" textlink="">
      <xdr:nvSpPr>
        <xdr:cNvPr id="5331" name="Solver_shape$R$30">
          <a:extLst>
            <a:ext uri="{FF2B5EF4-FFF2-40B4-BE49-F238E27FC236}">
              <a16:creationId xmlns:a16="http://schemas.microsoft.com/office/drawing/2014/main" id="{FEACC7B4-F356-4054-BA98-4E2869447ABF}"/>
            </a:ext>
          </a:extLst>
        </xdr:cNvPr>
        <xdr:cNvSpPr/>
      </xdr:nvSpPr>
      <xdr:spPr>
        <a:xfrm rot="16200000">
          <a:off x="6076950" y="5257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</xdr:row>
      <xdr:rowOff>76200</xdr:rowOff>
    </xdr:from>
    <xdr:to>
      <xdr:col>17</xdr:col>
      <xdr:colOff>0</xdr:colOff>
      <xdr:row>29</xdr:row>
      <xdr:rowOff>76200</xdr:rowOff>
    </xdr:to>
    <xdr:cxnSp macro="">
      <xdr:nvCxnSpPr>
        <xdr:cNvPr id="5332" name="Solver_line$R$30">
          <a:extLst>
            <a:ext uri="{FF2B5EF4-FFF2-40B4-BE49-F238E27FC236}">
              <a16:creationId xmlns:a16="http://schemas.microsoft.com/office/drawing/2014/main" id="{6157A7B2-A0D7-4374-9264-D49FF74BD496}"/>
            </a:ext>
          </a:extLst>
        </xdr:cNvPr>
        <xdr:cNvCxnSpPr/>
      </xdr:nvCxnSpPr>
      <xdr:spPr>
        <a:xfrm>
          <a:off x="5410200" y="53340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5333" name="Solver_shapecon$N$35">
          <a:extLst>
            <a:ext uri="{FF2B5EF4-FFF2-40B4-BE49-F238E27FC236}">
              <a16:creationId xmlns:a16="http://schemas.microsoft.com/office/drawing/2014/main" id="{2C5153AF-5CB3-418A-81D0-08D15793554C}"/>
            </a:ext>
          </a:extLst>
        </xdr:cNvPr>
        <xdr:cNvCxnSpPr/>
      </xdr:nvCxnSpPr>
      <xdr:spPr>
        <a:xfrm>
          <a:off x="3248025" y="5676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34</xdr:row>
      <xdr:rowOff>0</xdr:rowOff>
    </xdr:from>
    <xdr:to>
      <xdr:col>14</xdr:col>
      <xdr:colOff>19050</xdr:colOff>
      <xdr:row>34</xdr:row>
      <xdr:rowOff>152400</xdr:rowOff>
    </xdr:to>
    <xdr:sp macro="" textlink="">
      <xdr:nvSpPr>
        <xdr:cNvPr id="5334" name="Solver_shape$N$35">
          <a:extLst>
            <a:ext uri="{FF2B5EF4-FFF2-40B4-BE49-F238E27FC236}">
              <a16:creationId xmlns:a16="http://schemas.microsoft.com/office/drawing/2014/main" id="{E4FB0A94-54E0-4577-8EF1-B84DF2463827}"/>
            </a:ext>
          </a:extLst>
        </xdr:cNvPr>
        <xdr:cNvSpPr/>
      </xdr:nvSpPr>
      <xdr:spPr>
        <a:xfrm>
          <a:off x="5010150" y="6134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34</xdr:row>
      <xdr:rowOff>76200</xdr:rowOff>
    </xdr:from>
    <xdr:to>
      <xdr:col>13</xdr:col>
      <xdr:colOff>0</xdr:colOff>
      <xdr:row>34</xdr:row>
      <xdr:rowOff>76200</xdr:rowOff>
    </xdr:to>
    <xdr:cxnSp macro="">
      <xdr:nvCxnSpPr>
        <xdr:cNvPr id="5335" name="Solver_line$N$35">
          <a:extLst>
            <a:ext uri="{FF2B5EF4-FFF2-40B4-BE49-F238E27FC236}">
              <a16:creationId xmlns:a16="http://schemas.microsoft.com/office/drawing/2014/main" id="{0A9B1A59-7AA0-4F69-86A3-80991FDD4C79}"/>
            </a:ext>
          </a:extLst>
        </xdr:cNvPr>
        <xdr:cNvCxnSpPr/>
      </xdr:nvCxnSpPr>
      <xdr:spPr>
        <a:xfrm>
          <a:off x="3495675" y="62103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76200</xdr:rowOff>
    </xdr:from>
    <xdr:to>
      <xdr:col>15</xdr:col>
      <xdr:colOff>0</xdr:colOff>
      <xdr:row>34</xdr:row>
      <xdr:rowOff>76200</xdr:rowOff>
    </xdr:to>
    <xdr:cxnSp macro="">
      <xdr:nvCxnSpPr>
        <xdr:cNvPr id="5336" name="Solver_shapecon$R$35">
          <a:extLst>
            <a:ext uri="{FF2B5EF4-FFF2-40B4-BE49-F238E27FC236}">
              <a16:creationId xmlns:a16="http://schemas.microsoft.com/office/drawing/2014/main" id="{BE72937B-0ED0-4D30-A821-9ECDBFE24D68}"/>
            </a:ext>
          </a:extLst>
        </xdr:cNvPr>
        <xdr:cNvCxnSpPr/>
      </xdr:nvCxnSpPr>
      <xdr:spPr>
        <a:xfrm>
          <a:off x="5162550" y="62103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34</xdr:row>
      <xdr:rowOff>0</xdr:rowOff>
    </xdr:from>
    <xdr:to>
      <xdr:col>18</xdr:col>
      <xdr:colOff>0</xdr:colOff>
      <xdr:row>34</xdr:row>
      <xdr:rowOff>152400</xdr:rowOff>
    </xdr:to>
    <xdr:sp macro="" textlink="">
      <xdr:nvSpPr>
        <xdr:cNvPr id="5337" name="Solver_shape$R$35">
          <a:extLst>
            <a:ext uri="{FF2B5EF4-FFF2-40B4-BE49-F238E27FC236}">
              <a16:creationId xmlns:a16="http://schemas.microsoft.com/office/drawing/2014/main" id="{6D2EF4F4-2704-4CFD-9786-39A5A567289D}"/>
            </a:ext>
          </a:extLst>
        </xdr:cNvPr>
        <xdr:cNvSpPr/>
      </xdr:nvSpPr>
      <xdr:spPr>
        <a:xfrm rot="16200000">
          <a:off x="6076950" y="6134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34</xdr:row>
      <xdr:rowOff>76200</xdr:rowOff>
    </xdr:from>
    <xdr:to>
      <xdr:col>17</xdr:col>
      <xdr:colOff>0</xdr:colOff>
      <xdr:row>34</xdr:row>
      <xdr:rowOff>76200</xdr:rowOff>
    </xdr:to>
    <xdr:cxnSp macro="">
      <xdr:nvCxnSpPr>
        <xdr:cNvPr id="5338" name="Solver_line$R$35">
          <a:extLst>
            <a:ext uri="{FF2B5EF4-FFF2-40B4-BE49-F238E27FC236}">
              <a16:creationId xmlns:a16="http://schemas.microsoft.com/office/drawing/2014/main" id="{8C8644FD-2BFF-4E3A-892D-4E228942E6F5}"/>
            </a:ext>
          </a:extLst>
        </xdr:cNvPr>
        <xdr:cNvCxnSpPr/>
      </xdr:nvCxnSpPr>
      <xdr:spPr>
        <a:xfrm>
          <a:off x="5410200" y="62103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36</xdr:row>
      <xdr:rowOff>76200</xdr:rowOff>
    </xdr:from>
    <xdr:to>
      <xdr:col>7</xdr:col>
      <xdr:colOff>0</xdr:colOff>
      <xdr:row>41</xdr:row>
      <xdr:rowOff>76200</xdr:rowOff>
    </xdr:to>
    <xdr:cxnSp macro="">
      <xdr:nvCxnSpPr>
        <xdr:cNvPr id="5339" name="Solver_shapecon$J$42">
          <a:extLst>
            <a:ext uri="{FF2B5EF4-FFF2-40B4-BE49-F238E27FC236}">
              <a16:creationId xmlns:a16="http://schemas.microsoft.com/office/drawing/2014/main" id="{690F3595-859F-4889-88CD-6E7FC66EEBC7}"/>
            </a:ext>
          </a:extLst>
        </xdr:cNvPr>
        <xdr:cNvCxnSpPr/>
      </xdr:nvCxnSpPr>
      <xdr:spPr>
        <a:xfrm>
          <a:off x="2143125" y="6553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41</xdr:row>
      <xdr:rowOff>0</xdr:rowOff>
    </xdr:from>
    <xdr:to>
      <xdr:col>10</xdr:col>
      <xdr:colOff>19050</xdr:colOff>
      <xdr:row>41</xdr:row>
      <xdr:rowOff>152400</xdr:rowOff>
    </xdr:to>
    <xdr:sp macro="" textlink="">
      <xdr:nvSpPr>
        <xdr:cNvPr id="5340" name="Solver_shape$J$42">
          <a:extLst>
            <a:ext uri="{FF2B5EF4-FFF2-40B4-BE49-F238E27FC236}">
              <a16:creationId xmlns:a16="http://schemas.microsoft.com/office/drawing/2014/main" id="{A1B127EE-2E75-45C0-8782-EF5E49B86667}"/>
            </a:ext>
          </a:extLst>
        </xdr:cNvPr>
        <xdr:cNvSpPr/>
      </xdr:nvSpPr>
      <xdr:spPr>
        <a:xfrm>
          <a:off x="3095625" y="73914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41</xdr:row>
      <xdr:rowOff>76200</xdr:rowOff>
    </xdr:from>
    <xdr:to>
      <xdr:col>9</xdr:col>
      <xdr:colOff>0</xdr:colOff>
      <xdr:row>41</xdr:row>
      <xdr:rowOff>76200</xdr:rowOff>
    </xdr:to>
    <xdr:cxnSp macro="">
      <xdr:nvCxnSpPr>
        <xdr:cNvPr id="5341" name="Solver_line$J$42">
          <a:extLst>
            <a:ext uri="{FF2B5EF4-FFF2-40B4-BE49-F238E27FC236}">
              <a16:creationId xmlns:a16="http://schemas.microsoft.com/office/drawing/2014/main" id="{B7A818C5-C40B-4055-85D6-0C6500EAC2F6}"/>
            </a:ext>
          </a:extLst>
        </xdr:cNvPr>
        <xdr:cNvCxnSpPr/>
      </xdr:nvCxnSpPr>
      <xdr:spPr>
        <a:xfrm>
          <a:off x="2390775" y="74676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39</xdr:row>
      <xdr:rowOff>76200</xdr:rowOff>
    </xdr:from>
    <xdr:to>
      <xdr:col>11</xdr:col>
      <xdr:colOff>0</xdr:colOff>
      <xdr:row>41</xdr:row>
      <xdr:rowOff>76200</xdr:rowOff>
    </xdr:to>
    <xdr:cxnSp macro="">
      <xdr:nvCxnSpPr>
        <xdr:cNvPr id="5342" name="Solver_shapecon$N$40">
          <a:extLst>
            <a:ext uri="{FF2B5EF4-FFF2-40B4-BE49-F238E27FC236}">
              <a16:creationId xmlns:a16="http://schemas.microsoft.com/office/drawing/2014/main" id="{77401427-2DAC-413F-B124-63BF769BAE15}"/>
            </a:ext>
          </a:extLst>
        </xdr:cNvPr>
        <xdr:cNvCxnSpPr/>
      </xdr:nvCxnSpPr>
      <xdr:spPr>
        <a:xfrm flipV="1">
          <a:off x="3248025" y="70866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39</xdr:row>
      <xdr:rowOff>0</xdr:rowOff>
    </xdr:from>
    <xdr:to>
      <xdr:col>14</xdr:col>
      <xdr:colOff>19050</xdr:colOff>
      <xdr:row>39</xdr:row>
      <xdr:rowOff>152400</xdr:rowOff>
    </xdr:to>
    <xdr:sp macro="" textlink="">
      <xdr:nvSpPr>
        <xdr:cNvPr id="5343" name="Solver_shape$N$40">
          <a:extLst>
            <a:ext uri="{FF2B5EF4-FFF2-40B4-BE49-F238E27FC236}">
              <a16:creationId xmlns:a16="http://schemas.microsoft.com/office/drawing/2014/main" id="{2C25946D-E5A1-4C76-81CB-B0FA8DD82B6A}"/>
            </a:ext>
          </a:extLst>
        </xdr:cNvPr>
        <xdr:cNvSpPr/>
      </xdr:nvSpPr>
      <xdr:spPr>
        <a:xfrm rot="16200000">
          <a:off x="5010150" y="7010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39</xdr:row>
      <xdr:rowOff>76200</xdr:rowOff>
    </xdr:from>
    <xdr:to>
      <xdr:col>17</xdr:col>
      <xdr:colOff>0</xdr:colOff>
      <xdr:row>39</xdr:row>
      <xdr:rowOff>76200</xdr:rowOff>
    </xdr:to>
    <xdr:cxnSp macro="">
      <xdr:nvCxnSpPr>
        <xdr:cNvPr id="5344" name="Solver_dash$N$40">
          <a:extLst>
            <a:ext uri="{FF2B5EF4-FFF2-40B4-BE49-F238E27FC236}">
              <a16:creationId xmlns:a16="http://schemas.microsoft.com/office/drawing/2014/main" id="{D3CA23A5-16C1-454F-8207-74C2D79F245C}"/>
            </a:ext>
          </a:extLst>
        </xdr:cNvPr>
        <xdr:cNvCxnSpPr/>
      </xdr:nvCxnSpPr>
      <xdr:spPr>
        <a:xfrm>
          <a:off x="5162550" y="70866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76200</xdr:rowOff>
    </xdr:from>
    <xdr:to>
      <xdr:col>13</xdr:col>
      <xdr:colOff>0</xdr:colOff>
      <xdr:row>39</xdr:row>
      <xdr:rowOff>76200</xdr:rowOff>
    </xdr:to>
    <xdr:cxnSp macro="">
      <xdr:nvCxnSpPr>
        <xdr:cNvPr id="5345" name="Solver_line$N$40">
          <a:extLst>
            <a:ext uri="{FF2B5EF4-FFF2-40B4-BE49-F238E27FC236}">
              <a16:creationId xmlns:a16="http://schemas.microsoft.com/office/drawing/2014/main" id="{80368B4A-B28F-4547-820A-70D52FAAA666}"/>
            </a:ext>
          </a:extLst>
        </xdr:cNvPr>
        <xdr:cNvCxnSpPr/>
      </xdr:nvCxnSpPr>
      <xdr:spPr>
        <a:xfrm>
          <a:off x="3495675" y="7086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41</xdr:row>
      <xdr:rowOff>76200</xdr:rowOff>
    </xdr:from>
    <xdr:to>
      <xdr:col>11</xdr:col>
      <xdr:colOff>0</xdr:colOff>
      <xdr:row>44</xdr:row>
      <xdr:rowOff>76200</xdr:rowOff>
    </xdr:to>
    <xdr:cxnSp macro="">
      <xdr:nvCxnSpPr>
        <xdr:cNvPr id="5346" name="Solver_shapecon$N$45">
          <a:extLst>
            <a:ext uri="{FF2B5EF4-FFF2-40B4-BE49-F238E27FC236}">
              <a16:creationId xmlns:a16="http://schemas.microsoft.com/office/drawing/2014/main" id="{2DF003D5-1985-418B-B42D-4D1935AFBB71}"/>
            </a:ext>
          </a:extLst>
        </xdr:cNvPr>
        <xdr:cNvCxnSpPr/>
      </xdr:nvCxnSpPr>
      <xdr:spPr>
        <a:xfrm>
          <a:off x="3248025" y="74295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44</xdr:row>
      <xdr:rowOff>0</xdr:rowOff>
    </xdr:from>
    <xdr:to>
      <xdr:col>14</xdr:col>
      <xdr:colOff>19050</xdr:colOff>
      <xdr:row>44</xdr:row>
      <xdr:rowOff>152400</xdr:rowOff>
    </xdr:to>
    <xdr:sp macro="" textlink="">
      <xdr:nvSpPr>
        <xdr:cNvPr id="5347" name="Solver_shape$N$45">
          <a:extLst>
            <a:ext uri="{FF2B5EF4-FFF2-40B4-BE49-F238E27FC236}">
              <a16:creationId xmlns:a16="http://schemas.microsoft.com/office/drawing/2014/main" id="{20D142F3-7B9E-460C-A63E-73FFEECA281F}"/>
            </a:ext>
          </a:extLst>
        </xdr:cNvPr>
        <xdr:cNvSpPr/>
      </xdr:nvSpPr>
      <xdr:spPr>
        <a:xfrm rot="16200000">
          <a:off x="5010150" y="7886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44</xdr:row>
      <xdr:rowOff>76200</xdr:rowOff>
    </xdr:from>
    <xdr:to>
      <xdr:col>17</xdr:col>
      <xdr:colOff>0</xdr:colOff>
      <xdr:row>44</xdr:row>
      <xdr:rowOff>76200</xdr:rowOff>
    </xdr:to>
    <xdr:cxnSp macro="">
      <xdr:nvCxnSpPr>
        <xdr:cNvPr id="5348" name="Solver_dash$N$45">
          <a:extLst>
            <a:ext uri="{FF2B5EF4-FFF2-40B4-BE49-F238E27FC236}">
              <a16:creationId xmlns:a16="http://schemas.microsoft.com/office/drawing/2014/main" id="{51A75E3A-463D-4139-AD34-024F582EB36B}"/>
            </a:ext>
          </a:extLst>
        </xdr:cNvPr>
        <xdr:cNvCxnSpPr/>
      </xdr:nvCxnSpPr>
      <xdr:spPr>
        <a:xfrm>
          <a:off x="5162550" y="79629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44</xdr:row>
      <xdr:rowOff>76200</xdr:rowOff>
    </xdr:from>
    <xdr:to>
      <xdr:col>13</xdr:col>
      <xdr:colOff>0</xdr:colOff>
      <xdr:row>44</xdr:row>
      <xdr:rowOff>76200</xdr:rowOff>
    </xdr:to>
    <xdr:cxnSp macro="">
      <xdr:nvCxnSpPr>
        <xdr:cNvPr id="5349" name="Solver_line$N$45">
          <a:extLst>
            <a:ext uri="{FF2B5EF4-FFF2-40B4-BE49-F238E27FC236}">
              <a16:creationId xmlns:a16="http://schemas.microsoft.com/office/drawing/2014/main" id="{051A0172-5E2D-4C57-8637-FB3FE2E6A0D5}"/>
            </a:ext>
          </a:extLst>
        </xdr:cNvPr>
        <xdr:cNvCxnSpPr/>
      </xdr:nvCxnSpPr>
      <xdr:spPr>
        <a:xfrm>
          <a:off x="3495675" y="79629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350" name="Solver_shapecon$F$57">
          <a:extLst>
            <a:ext uri="{FF2B5EF4-FFF2-40B4-BE49-F238E27FC236}">
              <a16:creationId xmlns:a16="http://schemas.microsoft.com/office/drawing/2014/main" id="{78F62C71-BF17-4A9F-9897-0B850463B4CF}"/>
            </a:ext>
          </a:extLst>
        </xdr:cNvPr>
        <xdr:cNvCxnSpPr/>
      </xdr:nvCxnSpPr>
      <xdr:spPr>
        <a:xfrm flipV="1">
          <a:off x="762000" y="10210800"/>
          <a:ext cx="247650" cy="1143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0</xdr:colOff>
      <xdr:row>56</xdr:row>
      <xdr:rowOff>152400</xdr:rowOff>
    </xdr:to>
    <xdr:sp macro="" textlink="">
      <xdr:nvSpPr>
        <xdr:cNvPr id="5351" name="Solver_shape$F$57">
          <a:extLst>
            <a:ext uri="{FF2B5EF4-FFF2-40B4-BE49-F238E27FC236}">
              <a16:creationId xmlns:a16="http://schemas.microsoft.com/office/drawing/2014/main" id="{0E1140C8-A0F9-4FC3-A7DD-3464E8BB889E}"/>
            </a:ext>
          </a:extLst>
        </xdr:cNvPr>
        <xdr:cNvSpPr/>
      </xdr:nvSpPr>
      <xdr:spPr>
        <a:xfrm>
          <a:off x="1990725" y="1013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76200</xdr:rowOff>
    </xdr:from>
    <xdr:to>
      <xdr:col>5</xdr:col>
      <xdr:colOff>0</xdr:colOff>
      <xdr:row>56</xdr:row>
      <xdr:rowOff>76200</xdr:rowOff>
    </xdr:to>
    <xdr:cxnSp macro="">
      <xdr:nvCxnSpPr>
        <xdr:cNvPr id="5352" name="Solver_line$F$57">
          <a:extLst>
            <a:ext uri="{FF2B5EF4-FFF2-40B4-BE49-F238E27FC236}">
              <a16:creationId xmlns:a16="http://schemas.microsoft.com/office/drawing/2014/main" id="{D59D1047-0825-4F92-921E-AADC0467CD0F}"/>
            </a:ext>
          </a:extLst>
        </xdr:cNvPr>
        <xdr:cNvCxnSpPr/>
      </xdr:nvCxnSpPr>
      <xdr:spPr>
        <a:xfrm>
          <a:off x="1009650" y="102108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51</xdr:row>
      <xdr:rowOff>76200</xdr:rowOff>
    </xdr:from>
    <xdr:to>
      <xdr:col>7</xdr:col>
      <xdr:colOff>0</xdr:colOff>
      <xdr:row>56</xdr:row>
      <xdr:rowOff>76200</xdr:rowOff>
    </xdr:to>
    <xdr:cxnSp macro="">
      <xdr:nvCxnSpPr>
        <xdr:cNvPr id="5353" name="Solver_shapecon$J$52">
          <a:extLst>
            <a:ext uri="{FF2B5EF4-FFF2-40B4-BE49-F238E27FC236}">
              <a16:creationId xmlns:a16="http://schemas.microsoft.com/office/drawing/2014/main" id="{45F75D47-64FB-4A79-A908-61DD0921AB19}"/>
            </a:ext>
          </a:extLst>
        </xdr:cNvPr>
        <xdr:cNvCxnSpPr/>
      </xdr:nvCxnSpPr>
      <xdr:spPr>
        <a:xfrm flipV="1">
          <a:off x="2143125" y="92583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19050</xdr:colOff>
      <xdr:row>51</xdr:row>
      <xdr:rowOff>152400</xdr:rowOff>
    </xdr:to>
    <xdr:sp macro="" textlink="">
      <xdr:nvSpPr>
        <xdr:cNvPr id="5354" name="Solver_shape$J$52">
          <a:extLst>
            <a:ext uri="{FF2B5EF4-FFF2-40B4-BE49-F238E27FC236}">
              <a16:creationId xmlns:a16="http://schemas.microsoft.com/office/drawing/2014/main" id="{121751BB-4002-45D1-B454-0456825D7468}"/>
            </a:ext>
          </a:extLst>
        </xdr:cNvPr>
        <xdr:cNvSpPr/>
      </xdr:nvSpPr>
      <xdr:spPr>
        <a:xfrm>
          <a:off x="3095625" y="91821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51</xdr:row>
      <xdr:rowOff>76200</xdr:rowOff>
    </xdr:from>
    <xdr:to>
      <xdr:col>9</xdr:col>
      <xdr:colOff>0</xdr:colOff>
      <xdr:row>51</xdr:row>
      <xdr:rowOff>76200</xdr:rowOff>
    </xdr:to>
    <xdr:cxnSp macro="">
      <xdr:nvCxnSpPr>
        <xdr:cNvPr id="5355" name="Solver_line$J$52">
          <a:extLst>
            <a:ext uri="{FF2B5EF4-FFF2-40B4-BE49-F238E27FC236}">
              <a16:creationId xmlns:a16="http://schemas.microsoft.com/office/drawing/2014/main" id="{2F3F34BA-E09C-4247-BC90-96C9CD49114D}"/>
            </a:ext>
          </a:extLst>
        </xdr:cNvPr>
        <xdr:cNvCxnSpPr/>
      </xdr:nvCxnSpPr>
      <xdr:spPr>
        <a:xfrm>
          <a:off x="2390775" y="92583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76200</xdr:rowOff>
    </xdr:from>
    <xdr:to>
      <xdr:col>11</xdr:col>
      <xdr:colOff>0</xdr:colOff>
      <xdr:row>51</xdr:row>
      <xdr:rowOff>76200</xdr:rowOff>
    </xdr:to>
    <xdr:cxnSp macro="">
      <xdr:nvCxnSpPr>
        <xdr:cNvPr id="5356" name="Solver_shapecon$N$50">
          <a:extLst>
            <a:ext uri="{FF2B5EF4-FFF2-40B4-BE49-F238E27FC236}">
              <a16:creationId xmlns:a16="http://schemas.microsoft.com/office/drawing/2014/main" id="{E65D43F1-833A-4753-81BF-A18737E4CDB0}"/>
            </a:ext>
          </a:extLst>
        </xdr:cNvPr>
        <xdr:cNvCxnSpPr/>
      </xdr:nvCxnSpPr>
      <xdr:spPr>
        <a:xfrm flipV="1">
          <a:off x="3248025" y="8877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49</xdr:row>
      <xdr:rowOff>0</xdr:rowOff>
    </xdr:from>
    <xdr:to>
      <xdr:col>14</xdr:col>
      <xdr:colOff>19050</xdr:colOff>
      <xdr:row>49</xdr:row>
      <xdr:rowOff>152400</xdr:rowOff>
    </xdr:to>
    <xdr:sp macro="" textlink="">
      <xdr:nvSpPr>
        <xdr:cNvPr id="5357" name="Solver_shape$N$50">
          <a:extLst>
            <a:ext uri="{FF2B5EF4-FFF2-40B4-BE49-F238E27FC236}">
              <a16:creationId xmlns:a16="http://schemas.microsoft.com/office/drawing/2014/main" id="{BB953DD1-02C0-49E0-BA58-82CAE61A6700}"/>
            </a:ext>
          </a:extLst>
        </xdr:cNvPr>
        <xdr:cNvSpPr/>
      </xdr:nvSpPr>
      <xdr:spPr>
        <a:xfrm>
          <a:off x="5010150" y="8801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49</xdr:row>
      <xdr:rowOff>76200</xdr:rowOff>
    </xdr:from>
    <xdr:to>
      <xdr:col>13</xdr:col>
      <xdr:colOff>0</xdr:colOff>
      <xdr:row>49</xdr:row>
      <xdr:rowOff>76200</xdr:rowOff>
    </xdr:to>
    <xdr:cxnSp macro="">
      <xdr:nvCxnSpPr>
        <xdr:cNvPr id="5358" name="Solver_line$N$50">
          <a:extLst>
            <a:ext uri="{FF2B5EF4-FFF2-40B4-BE49-F238E27FC236}">
              <a16:creationId xmlns:a16="http://schemas.microsoft.com/office/drawing/2014/main" id="{48211596-3DF3-4441-AF66-4015B66CC9E5}"/>
            </a:ext>
          </a:extLst>
        </xdr:cNvPr>
        <xdr:cNvCxnSpPr/>
      </xdr:nvCxnSpPr>
      <xdr:spPr>
        <a:xfrm>
          <a:off x="3495675" y="88773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49</xdr:row>
      <xdr:rowOff>76200</xdr:rowOff>
    </xdr:from>
    <xdr:to>
      <xdr:col>15</xdr:col>
      <xdr:colOff>0</xdr:colOff>
      <xdr:row>49</xdr:row>
      <xdr:rowOff>76200</xdr:rowOff>
    </xdr:to>
    <xdr:cxnSp macro="">
      <xdr:nvCxnSpPr>
        <xdr:cNvPr id="5359" name="Solver_shapecon$R$50">
          <a:extLst>
            <a:ext uri="{FF2B5EF4-FFF2-40B4-BE49-F238E27FC236}">
              <a16:creationId xmlns:a16="http://schemas.microsoft.com/office/drawing/2014/main" id="{FBFCCBA0-170C-456B-9389-01E8424C60C0}"/>
            </a:ext>
          </a:extLst>
        </xdr:cNvPr>
        <xdr:cNvCxnSpPr/>
      </xdr:nvCxnSpPr>
      <xdr:spPr>
        <a:xfrm>
          <a:off x="5162550" y="88773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49</xdr:row>
      <xdr:rowOff>0</xdr:rowOff>
    </xdr:from>
    <xdr:to>
      <xdr:col>18</xdr:col>
      <xdr:colOff>0</xdr:colOff>
      <xdr:row>49</xdr:row>
      <xdr:rowOff>152400</xdr:rowOff>
    </xdr:to>
    <xdr:sp macro="" textlink="">
      <xdr:nvSpPr>
        <xdr:cNvPr id="5360" name="Solver_shape$R$50">
          <a:extLst>
            <a:ext uri="{FF2B5EF4-FFF2-40B4-BE49-F238E27FC236}">
              <a16:creationId xmlns:a16="http://schemas.microsoft.com/office/drawing/2014/main" id="{AE145514-C714-4295-B2D9-4A36BD17C5EF}"/>
            </a:ext>
          </a:extLst>
        </xdr:cNvPr>
        <xdr:cNvSpPr/>
      </xdr:nvSpPr>
      <xdr:spPr>
        <a:xfrm rot="16200000">
          <a:off x="6076950" y="8801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49</xdr:row>
      <xdr:rowOff>76200</xdr:rowOff>
    </xdr:from>
    <xdr:to>
      <xdr:col>17</xdr:col>
      <xdr:colOff>0</xdr:colOff>
      <xdr:row>49</xdr:row>
      <xdr:rowOff>76200</xdr:rowOff>
    </xdr:to>
    <xdr:cxnSp macro="">
      <xdr:nvCxnSpPr>
        <xdr:cNvPr id="5361" name="Solver_line$R$50">
          <a:extLst>
            <a:ext uri="{FF2B5EF4-FFF2-40B4-BE49-F238E27FC236}">
              <a16:creationId xmlns:a16="http://schemas.microsoft.com/office/drawing/2014/main" id="{E0D883A1-04B1-45AD-8204-9A0FF8200C43}"/>
            </a:ext>
          </a:extLst>
        </xdr:cNvPr>
        <xdr:cNvCxnSpPr/>
      </xdr:nvCxnSpPr>
      <xdr:spPr>
        <a:xfrm>
          <a:off x="5410200" y="88773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76200</xdr:rowOff>
    </xdr:from>
    <xdr:to>
      <xdr:col>11</xdr:col>
      <xdr:colOff>0</xdr:colOff>
      <xdr:row>54</xdr:row>
      <xdr:rowOff>76200</xdr:rowOff>
    </xdr:to>
    <xdr:cxnSp macro="">
      <xdr:nvCxnSpPr>
        <xdr:cNvPr id="5362" name="Solver_shapecon$N$55">
          <a:extLst>
            <a:ext uri="{FF2B5EF4-FFF2-40B4-BE49-F238E27FC236}">
              <a16:creationId xmlns:a16="http://schemas.microsoft.com/office/drawing/2014/main" id="{61E4F753-9A43-49F7-8145-EA9BDFC0D71A}"/>
            </a:ext>
          </a:extLst>
        </xdr:cNvPr>
        <xdr:cNvCxnSpPr/>
      </xdr:nvCxnSpPr>
      <xdr:spPr>
        <a:xfrm>
          <a:off x="3248025" y="9220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54</xdr:row>
      <xdr:rowOff>0</xdr:rowOff>
    </xdr:from>
    <xdr:to>
      <xdr:col>14</xdr:col>
      <xdr:colOff>19050</xdr:colOff>
      <xdr:row>54</xdr:row>
      <xdr:rowOff>152400</xdr:rowOff>
    </xdr:to>
    <xdr:sp macro="" textlink="">
      <xdr:nvSpPr>
        <xdr:cNvPr id="5363" name="Solver_shape$N$55">
          <a:extLst>
            <a:ext uri="{FF2B5EF4-FFF2-40B4-BE49-F238E27FC236}">
              <a16:creationId xmlns:a16="http://schemas.microsoft.com/office/drawing/2014/main" id="{DDDBB946-8FE5-4078-97FB-7B1AA41D8C1D}"/>
            </a:ext>
          </a:extLst>
        </xdr:cNvPr>
        <xdr:cNvSpPr/>
      </xdr:nvSpPr>
      <xdr:spPr>
        <a:xfrm>
          <a:off x="5010150" y="96774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54</xdr:row>
      <xdr:rowOff>76200</xdr:rowOff>
    </xdr:from>
    <xdr:to>
      <xdr:col>13</xdr:col>
      <xdr:colOff>0</xdr:colOff>
      <xdr:row>54</xdr:row>
      <xdr:rowOff>76200</xdr:rowOff>
    </xdr:to>
    <xdr:cxnSp macro="">
      <xdr:nvCxnSpPr>
        <xdr:cNvPr id="5364" name="Solver_line$N$55">
          <a:extLst>
            <a:ext uri="{FF2B5EF4-FFF2-40B4-BE49-F238E27FC236}">
              <a16:creationId xmlns:a16="http://schemas.microsoft.com/office/drawing/2014/main" id="{55DF18BB-854E-4927-8957-C59F85E75AAB}"/>
            </a:ext>
          </a:extLst>
        </xdr:cNvPr>
        <xdr:cNvCxnSpPr/>
      </xdr:nvCxnSpPr>
      <xdr:spPr>
        <a:xfrm>
          <a:off x="3495675" y="9753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54</xdr:row>
      <xdr:rowOff>76200</xdr:rowOff>
    </xdr:from>
    <xdr:to>
      <xdr:col>15</xdr:col>
      <xdr:colOff>0</xdr:colOff>
      <xdr:row>54</xdr:row>
      <xdr:rowOff>76200</xdr:rowOff>
    </xdr:to>
    <xdr:cxnSp macro="">
      <xdr:nvCxnSpPr>
        <xdr:cNvPr id="5365" name="Solver_shapecon$R$55">
          <a:extLst>
            <a:ext uri="{FF2B5EF4-FFF2-40B4-BE49-F238E27FC236}">
              <a16:creationId xmlns:a16="http://schemas.microsoft.com/office/drawing/2014/main" id="{5AFE7520-6DB9-41BB-9B41-063E6D607A83}"/>
            </a:ext>
          </a:extLst>
        </xdr:cNvPr>
        <xdr:cNvCxnSpPr/>
      </xdr:nvCxnSpPr>
      <xdr:spPr>
        <a:xfrm>
          <a:off x="5162550" y="9753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54</xdr:row>
      <xdr:rowOff>0</xdr:rowOff>
    </xdr:from>
    <xdr:to>
      <xdr:col>18</xdr:col>
      <xdr:colOff>0</xdr:colOff>
      <xdr:row>54</xdr:row>
      <xdr:rowOff>152400</xdr:rowOff>
    </xdr:to>
    <xdr:sp macro="" textlink="">
      <xdr:nvSpPr>
        <xdr:cNvPr id="5366" name="Solver_shape$R$55">
          <a:extLst>
            <a:ext uri="{FF2B5EF4-FFF2-40B4-BE49-F238E27FC236}">
              <a16:creationId xmlns:a16="http://schemas.microsoft.com/office/drawing/2014/main" id="{A83FD6B8-AD7D-490A-B5A2-8BF94AEDDB85}"/>
            </a:ext>
          </a:extLst>
        </xdr:cNvPr>
        <xdr:cNvSpPr/>
      </xdr:nvSpPr>
      <xdr:spPr>
        <a:xfrm rot="16200000">
          <a:off x="6076950" y="967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54</xdr:row>
      <xdr:rowOff>76200</xdr:rowOff>
    </xdr:from>
    <xdr:to>
      <xdr:col>17</xdr:col>
      <xdr:colOff>0</xdr:colOff>
      <xdr:row>54</xdr:row>
      <xdr:rowOff>76200</xdr:rowOff>
    </xdr:to>
    <xdr:cxnSp macro="">
      <xdr:nvCxnSpPr>
        <xdr:cNvPr id="5367" name="Solver_line$R$55">
          <a:extLst>
            <a:ext uri="{FF2B5EF4-FFF2-40B4-BE49-F238E27FC236}">
              <a16:creationId xmlns:a16="http://schemas.microsoft.com/office/drawing/2014/main" id="{FEDEA758-6E0D-488C-BFD4-3C08DE9B2426}"/>
            </a:ext>
          </a:extLst>
        </xdr:cNvPr>
        <xdr:cNvCxnSpPr/>
      </xdr:nvCxnSpPr>
      <xdr:spPr>
        <a:xfrm>
          <a:off x="5410200" y="97536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56</xdr:row>
      <xdr:rowOff>76200</xdr:rowOff>
    </xdr:from>
    <xdr:to>
      <xdr:col>7</xdr:col>
      <xdr:colOff>0</xdr:colOff>
      <xdr:row>61</xdr:row>
      <xdr:rowOff>76200</xdr:rowOff>
    </xdr:to>
    <xdr:cxnSp macro="">
      <xdr:nvCxnSpPr>
        <xdr:cNvPr id="5368" name="Solver_shapecon$J$62">
          <a:extLst>
            <a:ext uri="{FF2B5EF4-FFF2-40B4-BE49-F238E27FC236}">
              <a16:creationId xmlns:a16="http://schemas.microsoft.com/office/drawing/2014/main" id="{ADDFEDEC-EF88-4480-BE24-450FFC4CAC1F}"/>
            </a:ext>
          </a:extLst>
        </xdr:cNvPr>
        <xdr:cNvCxnSpPr/>
      </xdr:nvCxnSpPr>
      <xdr:spPr>
        <a:xfrm>
          <a:off x="2143125" y="100965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19050</xdr:colOff>
      <xdr:row>61</xdr:row>
      <xdr:rowOff>152400</xdr:rowOff>
    </xdr:to>
    <xdr:sp macro="" textlink="">
      <xdr:nvSpPr>
        <xdr:cNvPr id="5369" name="Solver_shape$J$62">
          <a:extLst>
            <a:ext uri="{FF2B5EF4-FFF2-40B4-BE49-F238E27FC236}">
              <a16:creationId xmlns:a16="http://schemas.microsoft.com/office/drawing/2014/main" id="{CBD53945-26C6-4103-B869-E88F5381395D}"/>
            </a:ext>
          </a:extLst>
        </xdr:cNvPr>
        <xdr:cNvSpPr/>
      </xdr:nvSpPr>
      <xdr:spPr>
        <a:xfrm>
          <a:off x="3095625" y="10934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61</xdr:row>
      <xdr:rowOff>76200</xdr:rowOff>
    </xdr:from>
    <xdr:to>
      <xdr:col>9</xdr:col>
      <xdr:colOff>0</xdr:colOff>
      <xdr:row>61</xdr:row>
      <xdr:rowOff>76200</xdr:rowOff>
    </xdr:to>
    <xdr:cxnSp macro="">
      <xdr:nvCxnSpPr>
        <xdr:cNvPr id="5370" name="Solver_line$J$62">
          <a:extLst>
            <a:ext uri="{FF2B5EF4-FFF2-40B4-BE49-F238E27FC236}">
              <a16:creationId xmlns:a16="http://schemas.microsoft.com/office/drawing/2014/main" id="{4E29158E-892A-4A02-84EC-5EB67640A98D}"/>
            </a:ext>
          </a:extLst>
        </xdr:cNvPr>
        <xdr:cNvCxnSpPr/>
      </xdr:nvCxnSpPr>
      <xdr:spPr>
        <a:xfrm>
          <a:off x="2390775" y="110109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76200</xdr:rowOff>
    </xdr:from>
    <xdr:to>
      <xdr:col>11</xdr:col>
      <xdr:colOff>0</xdr:colOff>
      <xdr:row>61</xdr:row>
      <xdr:rowOff>76200</xdr:rowOff>
    </xdr:to>
    <xdr:cxnSp macro="">
      <xdr:nvCxnSpPr>
        <xdr:cNvPr id="5371" name="Solver_shapecon$N$60">
          <a:extLst>
            <a:ext uri="{FF2B5EF4-FFF2-40B4-BE49-F238E27FC236}">
              <a16:creationId xmlns:a16="http://schemas.microsoft.com/office/drawing/2014/main" id="{FCCED3E3-5822-4EA5-8BB0-6FC399818A12}"/>
            </a:ext>
          </a:extLst>
        </xdr:cNvPr>
        <xdr:cNvCxnSpPr/>
      </xdr:nvCxnSpPr>
      <xdr:spPr>
        <a:xfrm flipV="1">
          <a:off x="3248025" y="106299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59</xdr:row>
      <xdr:rowOff>0</xdr:rowOff>
    </xdr:from>
    <xdr:to>
      <xdr:col>14</xdr:col>
      <xdr:colOff>19050</xdr:colOff>
      <xdr:row>59</xdr:row>
      <xdr:rowOff>152400</xdr:rowOff>
    </xdr:to>
    <xdr:sp macro="" textlink="">
      <xdr:nvSpPr>
        <xdr:cNvPr id="5372" name="Solver_shape$N$60">
          <a:extLst>
            <a:ext uri="{FF2B5EF4-FFF2-40B4-BE49-F238E27FC236}">
              <a16:creationId xmlns:a16="http://schemas.microsoft.com/office/drawing/2014/main" id="{DBFC800E-B06B-4748-86E7-4107EC3EC963}"/>
            </a:ext>
          </a:extLst>
        </xdr:cNvPr>
        <xdr:cNvSpPr/>
      </xdr:nvSpPr>
      <xdr:spPr>
        <a:xfrm rot="16200000">
          <a:off x="5010150" y="10553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59</xdr:row>
      <xdr:rowOff>76200</xdr:rowOff>
    </xdr:from>
    <xdr:to>
      <xdr:col>17</xdr:col>
      <xdr:colOff>0</xdr:colOff>
      <xdr:row>59</xdr:row>
      <xdr:rowOff>76200</xdr:rowOff>
    </xdr:to>
    <xdr:cxnSp macro="">
      <xdr:nvCxnSpPr>
        <xdr:cNvPr id="5373" name="Solver_dash$N$60">
          <a:extLst>
            <a:ext uri="{FF2B5EF4-FFF2-40B4-BE49-F238E27FC236}">
              <a16:creationId xmlns:a16="http://schemas.microsoft.com/office/drawing/2014/main" id="{1C7FA9C1-0CA1-40F9-8A9A-9A2569445F82}"/>
            </a:ext>
          </a:extLst>
        </xdr:cNvPr>
        <xdr:cNvCxnSpPr/>
      </xdr:nvCxnSpPr>
      <xdr:spPr>
        <a:xfrm>
          <a:off x="5162550" y="106299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59</xdr:row>
      <xdr:rowOff>76200</xdr:rowOff>
    </xdr:from>
    <xdr:to>
      <xdr:col>13</xdr:col>
      <xdr:colOff>0</xdr:colOff>
      <xdr:row>59</xdr:row>
      <xdr:rowOff>76200</xdr:rowOff>
    </xdr:to>
    <xdr:cxnSp macro="">
      <xdr:nvCxnSpPr>
        <xdr:cNvPr id="5374" name="Solver_line$N$60">
          <a:extLst>
            <a:ext uri="{FF2B5EF4-FFF2-40B4-BE49-F238E27FC236}">
              <a16:creationId xmlns:a16="http://schemas.microsoft.com/office/drawing/2014/main" id="{02F72162-46B2-4D80-BB7C-5AAA46631AF8}"/>
            </a:ext>
          </a:extLst>
        </xdr:cNvPr>
        <xdr:cNvCxnSpPr/>
      </xdr:nvCxnSpPr>
      <xdr:spPr>
        <a:xfrm>
          <a:off x="3495675" y="106299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61</xdr:row>
      <xdr:rowOff>76200</xdr:rowOff>
    </xdr:from>
    <xdr:to>
      <xdr:col>11</xdr:col>
      <xdr:colOff>0</xdr:colOff>
      <xdr:row>64</xdr:row>
      <xdr:rowOff>76200</xdr:rowOff>
    </xdr:to>
    <xdr:cxnSp macro="">
      <xdr:nvCxnSpPr>
        <xdr:cNvPr id="5375" name="Solver_shapecon$N$65">
          <a:extLst>
            <a:ext uri="{FF2B5EF4-FFF2-40B4-BE49-F238E27FC236}">
              <a16:creationId xmlns:a16="http://schemas.microsoft.com/office/drawing/2014/main" id="{1FEAF0D1-05A1-4518-AFC5-E1706F49FA67}"/>
            </a:ext>
          </a:extLst>
        </xdr:cNvPr>
        <xdr:cNvCxnSpPr/>
      </xdr:nvCxnSpPr>
      <xdr:spPr>
        <a:xfrm>
          <a:off x="3248025" y="109728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64</xdr:row>
      <xdr:rowOff>0</xdr:rowOff>
    </xdr:from>
    <xdr:to>
      <xdr:col>14</xdr:col>
      <xdr:colOff>19050</xdr:colOff>
      <xdr:row>64</xdr:row>
      <xdr:rowOff>152400</xdr:rowOff>
    </xdr:to>
    <xdr:sp macro="" textlink="">
      <xdr:nvSpPr>
        <xdr:cNvPr id="5376" name="Solver_shape$N$65">
          <a:extLst>
            <a:ext uri="{FF2B5EF4-FFF2-40B4-BE49-F238E27FC236}">
              <a16:creationId xmlns:a16="http://schemas.microsoft.com/office/drawing/2014/main" id="{E8E5C4BC-435F-46C2-A64B-155282E403C4}"/>
            </a:ext>
          </a:extLst>
        </xdr:cNvPr>
        <xdr:cNvSpPr/>
      </xdr:nvSpPr>
      <xdr:spPr>
        <a:xfrm rot="16200000">
          <a:off x="5010150" y="11430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64</xdr:row>
      <xdr:rowOff>76200</xdr:rowOff>
    </xdr:from>
    <xdr:to>
      <xdr:col>17</xdr:col>
      <xdr:colOff>0</xdr:colOff>
      <xdr:row>64</xdr:row>
      <xdr:rowOff>76200</xdr:rowOff>
    </xdr:to>
    <xdr:cxnSp macro="">
      <xdr:nvCxnSpPr>
        <xdr:cNvPr id="5377" name="Solver_dash$N$65">
          <a:extLst>
            <a:ext uri="{FF2B5EF4-FFF2-40B4-BE49-F238E27FC236}">
              <a16:creationId xmlns:a16="http://schemas.microsoft.com/office/drawing/2014/main" id="{8E2D4B5E-893B-4FB7-BCDE-CD8E928B428E}"/>
            </a:ext>
          </a:extLst>
        </xdr:cNvPr>
        <xdr:cNvCxnSpPr/>
      </xdr:nvCxnSpPr>
      <xdr:spPr>
        <a:xfrm>
          <a:off x="5162550" y="115062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64</xdr:row>
      <xdr:rowOff>76200</xdr:rowOff>
    </xdr:from>
    <xdr:to>
      <xdr:col>13</xdr:col>
      <xdr:colOff>0</xdr:colOff>
      <xdr:row>64</xdr:row>
      <xdr:rowOff>76200</xdr:rowOff>
    </xdr:to>
    <xdr:cxnSp macro="">
      <xdr:nvCxnSpPr>
        <xdr:cNvPr id="5378" name="Solver_line$N$65">
          <a:extLst>
            <a:ext uri="{FF2B5EF4-FFF2-40B4-BE49-F238E27FC236}">
              <a16:creationId xmlns:a16="http://schemas.microsoft.com/office/drawing/2014/main" id="{C87AD901-CA58-4E69-AF3B-0172AB7D663A}"/>
            </a:ext>
          </a:extLst>
        </xdr:cNvPr>
        <xdr:cNvCxnSpPr/>
      </xdr:nvCxnSpPr>
      <xdr:spPr>
        <a:xfrm>
          <a:off x="3495675" y="11506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379" name="Solver_shapecon$F$77">
          <a:extLst>
            <a:ext uri="{FF2B5EF4-FFF2-40B4-BE49-F238E27FC236}">
              <a16:creationId xmlns:a16="http://schemas.microsoft.com/office/drawing/2014/main" id="{88B996F0-3D2B-4FFA-85FD-A05184F8349A}"/>
            </a:ext>
          </a:extLst>
        </xdr:cNvPr>
        <xdr:cNvCxnSpPr/>
      </xdr:nvCxnSpPr>
      <xdr:spPr>
        <a:xfrm flipV="1">
          <a:off x="762000" y="13754100"/>
          <a:ext cx="247650" cy="7620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76</xdr:row>
      <xdr:rowOff>0</xdr:rowOff>
    </xdr:from>
    <xdr:to>
      <xdr:col>6</xdr:col>
      <xdr:colOff>0</xdr:colOff>
      <xdr:row>76</xdr:row>
      <xdr:rowOff>152400</xdr:rowOff>
    </xdr:to>
    <xdr:sp macro="" textlink="">
      <xdr:nvSpPr>
        <xdr:cNvPr id="5380" name="Solver_shape$F$77">
          <a:extLst>
            <a:ext uri="{FF2B5EF4-FFF2-40B4-BE49-F238E27FC236}">
              <a16:creationId xmlns:a16="http://schemas.microsoft.com/office/drawing/2014/main" id="{1BBBE87A-96A2-4850-8BA7-6B1EEAAA8AC7}"/>
            </a:ext>
          </a:extLst>
        </xdr:cNvPr>
        <xdr:cNvSpPr/>
      </xdr:nvSpPr>
      <xdr:spPr>
        <a:xfrm>
          <a:off x="1990725" y="13677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76200</xdr:rowOff>
    </xdr:from>
    <xdr:to>
      <xdr:col>5</xdr:col>
      <xdr:colOff>0</xdr:colOff>
      <xdr:row>76</xdr:row>
      <xdr:rowOff>76200</xdr:rowOff>
    </xdr:to>
    <xdr:cxnSp macro="">
      <xdr:nvCxnSpPr>
        <xdr:cNvPr id="5381" name="Solver_line$F$77">
          <a:extLst>
            <a:ext uri="{FF2B5EF4-FFF2-40B4-BE49-F238E27FC236}">
              <a16:creationId xmlns:a16="http://schemas.microsoft.com/office/drawing/2014/main" id="{941E8214-8DB2-4C7B-A79D-298677CF0EBE}"/>
            </a:ext>
          </a:extLst>
        </xdr:cNvPr>
        <xdr:cNvCxnSpPr/>
      </xdr:nvCxnSpPr>
      <xdr:spPr>
        <a:xfrm>
          <a:off x="1009650" y="137541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71</xdr:row>
      <xdr:rowOff>76200</xdr:rowOff>
    </xdr:from>
    <xdr:to>
      <xdr:col>7</xdr:col>
      <xdr:colOff>0</xdr:colOff>
      <xdr:row>76</xdr:row>
      <xdr:rowOff>76200</xdr:rowOff>
    </xdr:to>
    <xdr:cxnSp macro="">
      <xdr:nvCxnSpPr>
        <xdr:cNvPr id="5382" name="Solver_shapecon$J$72">
          <a:extLst>
            <a:ext uri="{FF2B5EF4-FFF2-40B4-BE49-F238E27FC236}">
              <a16:creationId xmlns:a16="http://schemas.microsoft.com/office/drawing/2014/main" id="{79514332-41C1-42FC-859C-8D16227245F9}"/>
            </a:ext>
          </a:extLst>
        </xdr:cNvPr>
        <xdr:cNvCxnSpPr/>
      </xdr:nvCxnSpPr>
      <xdr:spPr>
        <a:xfrm flipV="1">
          <a:off x="2143125" y="128016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71</xdr:row>
      <xdr:rowOff>0</xdr:rowOff>
    </xdr:from>
    <xdr:to>
      <xdr:col>10</xdr:col>
      <xdr:colOff>19050</xdr:colOff>
      <xdr:row>71</xdr:row>
      <xdr:rowOff>152400</xdr:rowOff>
    </xdr:to>
    <xdr:sp macro="" textlink="">
      <xdr:nvSpPr>
        <xdr:cNvPr id="5383" name="Solver_shape$J$72">
          <a:extLst>
            <a:ext uri="{FF2B5EF4-FFF2-40B4-BE49-F238E27FC236}">
              <a16:creationId xmlns:a16="http://schemas.microsoft.com/office/drawing/2014/main" id="{FEC118EA-DF3A-41F8-A74D-6C6115C3FDE3}"/>
            </a:ext>
          </a:extLst>
        </xdr:cNvPr>
        <xdr:cNvSpPr/>
      </xdr:nvSpPr>
      <xdr:spPr>
        <a:xfrm>
          <a:off x="3095625" y="127254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71</xdr:row>
      <xdr:rowOff>76200</xdr:rowOff>
    </xdr:from>
    <xdr:to>
      <xdr:col>9</xdr:col>
      <xdr:colOff>0</xdr:colOff>
      <xdr:row>71</xdr:row>
      <xdr:rowOff>76200</xdr:rowOff>
    </xdr:to>
    <xdr:cxnSp macro="">
      <xdr:nvCxnSpPr>
        <xdr:cNvPr id="5384" name="Solver_line$J$72">
          <a:extLst>
            <a:ext uri="{FF2B5EF4-FFF2-40B4-BE49-F238E27FC236}">
              <a16:creationId xmlns:a16="http://schemas.microsoft.com/office/drawing/2014/main" id="{09254EE4-BEE0-48B6-AF30-523484F13ACD}"/>
            </a:ext>
          </a:extLst>
        </xdr:cNvPr>
        <xdr:cNvCxnSpPr/>
      </xdr:nvCxnSpPr>
      <xdr:spPr>
        <a:xfrm>
          <a:off x="2390775" y="128016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69</xdr:row>
      <xdr:rowOff>76200</xdr:rowOff>
    </xdr:from>
    <xdr:to>
      <xdr:col>11</xdr:col>
      <xdr:colOff>0</xdr:colOff>
      <xdr:row>71</xdr:row>
      <xdr:rowOff>76200</xdr:rowOff>
    </xdr:to>
    <xdr:cxnSp macro="">
      <xdr:nvCxnSpPr>
        <xdr:cNvPr id="5385" name="Solver_shapecon$N$70">
          <a:extLst>
            <a:ext uri="{FF2B5EF4-FFF2-40B4-BE49-F238E27FC236}">
              <a16:creationId xmlns:a16="http://schemas.microsoft.com/office/drawing/2014/main" id="{EB65CB0F-898D-4949-A159-64902C51F6B0}"/>
            </a:ext>
          </a:extLst>
        </xdr:cNvPr>
        <xdr:cNvCxnSpPr/>
      </xdr:nvCxnSpPr>
      <xdr:spPr>
        <a:xfrm flipV="1">
          <a:off x="3248025" y="124206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69</xdr:row>
      <xdr:rowOff>0</xdr:rowOff>
    </xdr:from>
    <xdr:to>
      <xdr:col>14</xdr:col>
      <xdr:colOff>19050</xdr:colOff>
      <xdr:row>69</xdr:row>
      <xdr:rowOff>152400</xdr:rowOff>
    </xdr:to>
    <xdr:sp macro="" textlink="">
      <xdr:nvSpPr>
        <xdr:cNvPr id="5386" name="Solver_shape$N$70">
          <a:extLst>
            <a:ext uri="{FF2B5EF4-FFF2-40B4-BE49-F238E27FC236}">
              <a16:creationId xmlns:a16="http://schemas.microsoft.com/office/drawing/2014/main" id="{02093576-6030-4EFD-9651-FD3FA4DE49B6}"/>
            </a:ext>
          </a:extLst>
        </xdr:cNvPr>
        <xdr:cNvSpPr/>
      </xdr:nvSpPr>
      <xdr:spPr>
        <a:xfrm>
          <a:off x="5010150" y="123444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69</xdr:row>
      <xdr:rowOff>76200</xdr:rowOff>
    </xdr:from>
    <xdr:to>
      <xdr:col>13</xdr:col>
      <xdr:colOff>0</xdr:colOff>
      <xdr:row>69</xdr:row>
      <xdr:rowOff>76200</xdr:rowOff>
    </xdr:to>
    <xdr:cxnSp macro="">
      <xdr:nvCxnSpPr>
        <xdr:cNvPr id="5387" name="Solver_line$N$70">
          <a:extLst>
            <a:ext uri="{FF2B5EF4-FFF2-40B4-BE49-F238E27FC236}">
              <a16:creationId xmlns:a16="http://schemas.microsoft.com/office/drawing/2014/main" id="{AC360596-15F3-4390-9DC5-D0463E3FE8C6}"/>
            </a:ext>
          </a:extLst>
        </xdr:cNvPr>
        <xdr:cNvCxnSpPr/>
      </xdr:nvCxnSpPr>
      <xdr:spPr>
        <a:xfrm>
          <a:off x="3495675" y="12420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76200</xdr:rowOff>
    </xdr:from>
    <xdr:to>
      <xdr:col>15</xdr:col>
      <xdr:colOff>0</xdr:colOff>
      <xdr:row>69</xdr:row>
      <xdr:rowOff>76200</xdr:rowOff>
    </xdr:to>
    <xdr:cxnSp macro="">
      <xdr:nvCxnSpPr>
        <xdr:cNvPr id="5388" name="Solver_shapecon$R$70">
          <a:extLst>
            <a:ext uri="{FF2B5EF4-FFF2-40B4-BE49-F238E27FC236}">
              <a16:creationId xmlns:a16="http://schemas.microsoft.com/office/drawing/2014/main" id="{435BB9ED-DA37-4D63-9DDB-38F8C2721A3F}"/>
            </a:ext>
          </a:extLst>
        </xdr:cNvPr>
        <xdr:cNvCxnSpPr/>
      </xdr:nvCxnSpPr>
      <xdr:spPr>
        <a:xfrm>
          <a:off x="5162550" y="124206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69</xdr:row>
      <xdr:rowOff>0</xdr:rowOff>
    </xdr:from>
    <xdr:to>
      <xdr:col>18</xdr:col>
      <xdr:colOff>0</xdr:colOff>
      <xdr:row>69</xdr:row>
      <xdr:rowOff>152400</xdr:rowOff>
    </xdr:to>
    <xdr:sp macro="" textlink="">
      <xdr:nvSpPr>
        <xdr:cNvPr id="5389" name="Solver_shape$R$70">
          <a:extLst>
            <a:ext uri="{FF2B5EF4-FFF2-40B4-BE49-F238E27FC236}">
              <a16:creationId xmlns:a16="http://schemas.microsoft.com/office/drawing/2014/main" id="{A53D9642-BBA9-4131-A7FE-856ACCB307D8}"/>
            </a:ext>
          </a:extLst>
        </xdr:cNvPr>
        <xdr:cNvSpPr/>
      </xdr:nvSpPr>
      <xdr:spPr>
        <a:xfrm rot="16200000">
          <a:off x="6076950" y="12344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69</xdr:row>
      <xdr:rowOff>76200</xdr:rowOff>
    </xdr:from>
    <xdr:to>
      <xdr:col>17</xdr:col>
      <xdr:colOff>0</xdr:colOff>
      <xdr:row>69</xdr:row>
      <xdr:rowOff>76200</xdr:rowOff>
    </xdr:to>
    <xdr:cxnSp macro="">
      <xdr:nvCxnSpPr>
        <xdr:cNvPr id="5390" name="Solver_line$R$70">
          <a:extLst>
            <a:ext uri="{FF2B5EF4-FFF2-40B4-BE49-F238E27FC236}">
              <a16:creationId xmlns:a16="http://schemas.microsoft.com/office/drawing/2014/main" id="{332651CD-4776-4AAC-A5A7-00535514210E}"/>
            </a:ext>
          </a:extLst>
        </xdr:cNvPr>
        <xdr:cNvCxnSpPr/>
      </xdr:nvCxnSpPr>
      <xdr:spPr>
        <a:xfrm>
          <a:off x="5410200" y="124206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71</xdr:row>
      <xdr:rowOff>76200</xdr:rowOff>
    </xdr:from>
    <xdr:to>
      <xdr:col>11</xdr:col>
      <xdr:colOff>0</xdr:colOff>
      <xdr:row>74</xdr:row>
      <xdr:rowOff>76200</xdr:rowOff>
    </xdr:to>
    <xdr:cxnSp macro="">
      <xdr:nvCxnSpPr>
        <xdr:cNvPr id="5391" name="Solver_shapecon$N$75">
          <a:extLst>
            <a:ext uri="{FF2B5EF4-FFF2-40B4-BE49-F238E27FC236}">
              <a16:creationId xmlns:a16="http://schemas.microsoft.com/office/drawing/2014/main" id="{6A8856CB-F03A-4D03-962F-80A28E20C7BE}"/>
            </a:ext>
          </a:extLst>
        </xdr:cNvPr>
        <xdr:cNvCxnSpPr/>
      </xdr:nvCxnSpPr>
      <xdr:spPr>
        <a:xfrm>
          <a:off x="3248025" y="127635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74</xdr:row>
      <xdr:rowOff>0</xdr:rowOff>
    </xdr:from>
    <xdr:to>
      <xdr:col>14</xdr:col>
      <xdr:colOff>19050</xdr:colOff>
      <xdr:row>74</xdr:row>
      <xdr:rowOff>152400</xdr:rowOff>
    </xdr:to>
    <xdr:sp macro="" textlink="">
      <xdr:nvSpPr>
        <xdr:cNvPr id="5392" name="Solver_shape$N$75">
          <a:extLst>
            <a:ext uri="{FF2B5EF4-FFF2-40B4-BE49-F238E27FC236}">
              <a16:creationId xmlns:a16="http://schemas.microsoft.com/office/drawing/2014/main" id="{A8FC75D7-DDD0-4B45-AC49-614F3CC29FFC}"/>
            </a:ext>
          </a:extLst>
        </xdr:cNvPr>
        <xdr:cNvSpPr/>
      </xdr:nvSpPr>
      <xdr:spPr>
        <a:xfrm>
          <a:off x="5010150" y="13220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74</xdr:row>
      <xdr:rowOff>76200</xdr:rowOff>
    </xdr:from>
    <xdr:to>
      <xdr:col>13</xdr:col>
      <xdr:colOff>0</xdr:colOff>
      <xdr:row>74</xdr:row>
      <xdr:rowOff>76200</xdr:rowOff>
    </xdr:to>
    <xdr:cxnSp macro="">
      <xdr:nvCxnSpPr>
        <xdr:cNvPr id="5393" name="Solver_line$N$75">
          <a:extLst>
            <a:ext uri="{FF2B5EF4-FFF2-40B4-BE49-F238E27FC236}">
              <a16:creationId xmlns:a16="http://schemas.microsoft.com/office/drawing/2014/main" id="{D1B5B249-50FA-46FC-86C1-DEEBE85B6CBE}"/>
            </a:ext>
          </a:extLst>
        </xdr:cNvPr>
        <xdr:cNvCxnSpPr/>
      </xdr:nvCxnSpPr>
      <xdr:spPr>
        <a:xfrm>
          <a:off x="3495675" y="132969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74</xdr:row>
      <xdr:rowOff>76200</xdr:rowOff>
    </xdr:from>
    <xdr:to>
      <xdr:col>15</xdr:col>
      <xdr:colOff>0</xdr:colOff>
      <xdr:row>74</xdr:row>
      <xdr:rowOff>76200</xdr:rowOff>
    </xdr:to>
    <xdr:cxnSp macro="">
      <xdr:nvCxnSpPr>
        <xdr:cNvPr id="5394" name="Solver_shapecon$R$75">
          <a:extLst>
            <a:ext uri="{FF2B5EF4-FFF2-40B4-BE49-F238E27FC236}">
              <a16:creationId xmlns:a16="http://schemas.microsoft.com/office/drawing/2014/main" id="{04255367-B431-4244-A777-8010CCBE47FD}"/>
            </a:ext>
          </a:extLst>
        </xdr:cNvPr>
        <xdr:cNvCxnSpPr/>
      </xdr:nvCxnSpPr>
      <xdr:spPr>
        <a:xfrm>
          <a:off x="5162550" y="132969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74</xdr:row>
      <xdr:rowOff>0</xdr:rowOff>
    </xdr:from>
    <xdr:to>
      <xdr:col>18</xdr:col>
      <xdr:colOff>0</xdr:colOff>
      <xdr:row>74</xdr:row>
      <xdr:rowOff>152400</xdr:rowOff>
    </xdr:to>
    <xdr:sp macro="" textlink="">
      <xdr:nvSpPr>
        <xdr:cNvPr id="5395" name="Solver_shape$R$75">
          <a:extLst>
            <a:ext uri="{FF2B5EF4-FFF2-40B4-BE49-F238E27FC236}">
              <a16:creationId xmlns:a16="http://schemas.microsoft.com/office/drawing/2014/main" id="{6CC18C76-CFCF-4595-8F1F-21B1EF4F26AD}"/>
            </a:ext>
          </a:extLst>
        </xdr:cNvPr>
        <xdr:cNvSpPr/>
      </xdr:nvSpPr>
      <xdr:spPr>
        <a:xfrm rot="16200000">
          <a:off x="6076950" y="132207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74</xdr:row>
      <xdr:rowOff>76200</xdr:rowOff>
    </xdr:from>
    <xdr:to>
      <xdr:col>17</xdr:col>
      <xdr:colOff>0</xdr:colOff>
      <xdr:row>74</xdr:row>
      <xdr:rowOff>76200</xdr:rowOff>
    </xdr:to>
    <xdr:cxnSp macro="">
      <xdr:nvCxnSpPr>
        <xdr:cNvPr id="5396" name="Solver_line$R$75">
          <a:extLst>
            <a:ext uri="{FF2B5EF4-FFF2-40B4-BE49-F238E27FC236}">
              <a16:creationId xmlns:a16="http://schemas.microsoft.com/office/drawing/2014/main" id="{0CD1D516-E600-457E-AB3A-1F0D98136434}"/>
            </a:ext>
          </a:extLst>
        </xdr:cNvPr>
        <xdr:cNvCxnSpPr/>
      </xdr:nvCxnSpPr>
      <xdr:spPr>
        <a:xfrm>
          <a:off x="5410200" y="132969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76200</xdr:rowOff>
    </xdr:from>
    <xdr:to>
      <xdr:col>7</xdr:col>
      <xdr:colOff>0</xdr:colOff>
      <xdr:row>81</xdr:row>
      <xdr:rowOff>76200</xdr:rowOff>
    </xdr:to>
    <xdr:cxnSp macro="">
      <xdr:nvCxnSpPr>
        <xdr:cNvPr id="5397" name="Solver_shapecon$J$82">
          <a:extLst>
            <a:ext uri="{FF2B5EF4-FFF2-40B4-BE49-F238E27FC236}">
              <a16:creationId xmlns:a16="http://schemas.microsoft.com/office/drawing/2014/main" id="{351E5D86-4CE0-4DF5-9954-66696F532E9F}"/>
            </a:ext>
          </a:extLst>
        </xdr:cNvPr>
        <xdr:cNvCxnSpPr/>
      </xdr:nvCxnSpPr>
      <xdr:spPr>
        <a:xfrm>
          <a:off x="2143125" y="136398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81</xdr:row>
      <xdr:rowOff>0</xdr:rowOff>
    </xdr:from>
    <xdr:to>
      <xdr:col>10</xdr:col>
      <xdr:colOff>19050</xdr:colOff>
      <xdr:row>81</xdr:row>
      <xdr:rowOff>152400</xdr:rowOff>
    </xdr:to>
    <xdr:sp macro="" textlink="">
      <xdr:nvSpPr>
        <xdr:cNvPr id="5398" name="Solver_shape$J$82">
          <a:extLst>
            <a:ext uri="{FF2B5EF4-FFF2-40B4-BE49-F238E27FC236}">
              <a16:creationId xmlns:a16="http://schemas.microsoft.com/office/drawing/2014/main" id="{007E2ADF-02BE-4C93-8366-848277A5E8BA}"/>
            </a:ext>
          </a:extLst>
        </xdr:cNvPr>
        <xdr:cNvSpPr/>
      </xdr:nvSpPr>
      <xdr:spPr>
        <a:xfrm>
          <a:off x="3095625" y="14478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81</xdr:row>
      <xdr:rowOff>76200</xdr:rowOff>
    </xdr:from>
    <xdr:to>
      <xdr:col>9</xdr:col>
      <xdr:colOff>0</xdr:colOff>
      <xdr:row>81</xdr:row>
      <xdr:rowOff>76200</xdr:rowOff>
    </xdr:to>
    <xdr:cxnSp macro="">
      <xdr:nvCxnSpPr>
        <xdr:cNvPr id="5399" name="Solver_line$J$82">
          <a:extLst>
            <a:ext uri="{FF2B5EF4-FFF2-40B4-BE49-F238E27FC236}">
              <a16:creationId xmlns:a16="http://schemas.microsoft.com/office/drawing/2014/main" id="{58D655E2-61F3-4EB1-8BD5-F9941EF83B35}"/>
            </a:ext>
          </a:extLst>
        </xdr:cNvPr>
        <xdr:cNvCxnSpPr/>
      </xdr:nvCxnSpPr>
      <xdr:spPr>
        <a:xfrm>
          <a:off x="2390775" y="145542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79</xdr:row>
      <xdr:rowOff>76200</xdr:rowOff>
    </xdr:from>
    <xdr:to>
      <xdr:col>11</xdr:col>
      <xdr:colOff>0</xdr:colOff>
      <xdr:row>81</xdr:row>
      <xdr:rowOff>76200</xdr:rowOff>
    </xdr:to>
    <xdr:cxnSp macro="">
      <xdr:nvCxnSpPr>
        <xdr:cNvPr id="5400" name="Solver_shapecon$N$80">
          <a:extLst>
            <a:ext uri="{FF2B5EF4-FFF2-40B4-BE49-F238E27FC236}">
              <a16:creationId xmlns:a16="http://schemas.microsoft.com/office/drawing/2014/main" id="{CDFABC4A-4CE7-432A-8CDF-6DCB97F98CDC}"/>
            </a:ext>
          </a:extLst>
        </xdr:cNvPr>
        <xdr:cNvCxnSpPr/>
      </xdr:nvCxnSpPr>
      <xdr:spPr>
        <a:xfrm flipV="1">
          <a:off x="3248025" y="14173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79</xdr:row>
      <xdr:rowOff>0</xdr:rowOff>
    </xdr:from>
    <xdr:to>
      <xdr:col>14</xdr:col>
      <xdr:colOff>19050</xdr:colOff>
      <xdr:row>79</xdr:row>
      <xdr:rowOff>152400</xdr:rowOff>
    </xdr:to>
    <xdr:sp macro="" textlink="">
      <xdr:nvSpPr>
        <xdr:cNvPr id="5401" name="Solver_shape$N$80">
          <a:extLst>
            <a:ext uri="{FF2B5EF4-FFF2-40B4-BE49-F238E27FC236}">
              <a16:creationId xmlns:a16="http://schemas.microsoft.com/office/drawing/2014/main" id="{6EE6069C-0A27-4CB5-8463-02CCB323CF29}"/>
            </a:ext>
          </a:extLst>
        </xdr:cNvPr>
        <xdr:cNvSpPr/>
      </xdr:nvSpPr>
      <xdr:spPr>
        <a:xfrm rot="16200000">
          <a:off x="5010150" y="14097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79</xdr:row>
      <xdr:rowOff>76200</xdr:rowOff>
    </xdr:from>
    <xdr:to>
      <xdr:col>17</xdr:col>
      <xdr:colOff>0</xdr:colOff>
      <xdr:row>79</xdr:row>
      <xdr:rowOff>76200</xdr:rowOff>
    </xdr:to>
    <xdr:cxnSp macro="">
      <xdr:nvCxnSpPr>
        <xdr:cNvPr id="5402" name="Solver_dash$N$80">
          <a:extLst>
            <a:ext uri="{FF2B5EF4-FFF2-40B4-BE49-F238E27FC236}">
              <a16:creationId xmlns:a16="http://schemas.microsoft.com/office/drawing/2014/main" id="{072CA7F5-9271-461C-AC0B-EA2E76B96131}"/>
            </a:ext>
          </a:extLst>
        </xdr:cNvPr>
        <xdr:cNvCxnSpPr/>
      </xdr:nvCxnSpPr>
      <xdr:spPr>
        <a:xfrm>
          <a:off x="5162550" y="141732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79</xdr:row>
      <xdr:rowOff>76200</xdr:rowOff>
    </xdr:from>
    <xdr:to>
      <xdr:col>13</xdr:col>
      <xdr:colOff>0</xdr:colOff>
      <xdr:row>79</xdr:row>
      <xdr:rowOff>76200</xdr:rowOff>
    </xdr:to>
    <xdr:cxnSp macro="">
      <xdr:nvCxnSpPr>
        <xdr:cNvPr id="5403" name="Solver_line$N$80">
          <a:extLst>
            <a:ext uri="{FF2B5EF4-FFF2-40B4-BE49-F238E27FC236}">
              <a16:creationId xmlns:a16="http://schemas.microsoft.com/office/drawing/2014/main" id="{86714593-197D-410B-95C9-D69C6EA986E8}"/>
            </a:ext>
          </a:extLst>
        </xdr:cNvPr>
        <xdr:cNvCxnSpPr/>
      </xdr:nvCxnSpPr>
      <xdr:spPr>
        <a:xfrm>
          <a:off x="3495675" y="14173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81</xdr:row>
      <xdr:rowOff>76200</xdr:rowOff>
    </xdr:from>
    <xdr:to>
      <xdr:col>11</xdr:col>
      <xdr:colOff>0</xdr:colOff>
      <xdr:row>84</xdr:row>
      <xdr:rowOff>76200</xdr:rowOff>
    </xdr:to>
    <xdr:cxnSp macro="">
      <xdr:nvCxnSpPr>
        <xdr:cNvPr id="5404" name="Solver_shapecon$N$85">
          <a:extLst>
            <a:ext uri="{FF2B5EF4-FFF2-40B4-BE49-F238E27FC236}">
              <a16:creationId xmlns:a16="http://schemas.microsoft.com/office/drawing/2014/main" id="{0E941249-F04D-4732-B080-0E18B793AA90}"/>
            </a:ext>
          </a:extLst>
        </xdr:cNvPr>
        <xdr:cNvCxnSpPr/>
      </xdr:nvCxnSpPr>
      <xdr:spPr>
        <a:xfrm>
          <a:off x="3248025" y="14516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84</xdr:row>
      <xdr:rowOff>0</xdr:rowOff>
    </xdr:from>
    <xdr:to>
      <xdr:col>14</xdr:col>
      <xdr:colOff>19050</xdr:colOff>
      <xdr:row>84</xdr:row>
      <xdr:rowOff>152400</xdr:rowOff>
    </xdr:to>
    <xdr:sp macro="" textlink="">
      <xdr:nvSpPr>
        <xdr:cNvPr id="5405" name="Solver_shape$N$85">
          <a:extLst>
            <a:ext uri="{FF2B5EF4-FFF2-40B4-BE49-F238E27FC236}">
              <a16:creationId xmlns:a16="http://schemas.microsoft.com/office/drawing/2014/main" id="{AC49FE10-72E1-4842-9FC5-DC23921665BC}"/>
            </a:ext>
          </a:extLst>
        </xdr:cNvPr>
        <xdr:cNvSpPr/>
      </xdr:nvSpPr>
      <xdr:spPr>
        <a:xfrm rot="16200000">
          <a:off x="5010150" y="14973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84</xdr:row>
      <xdr:rowOff>76200</xdr:rowOff>
    </xdr:from>
    <xdr:to>
      <xdr:col>17</xdr:col>
      <xdr:colOff>0</xdr:colOff>
      <xdr:row>84</xdr:row>
      <xdr:rowOff>76200</xdr:rowOff>
    </xdr:to>
    <xdr:cxnSp macro="">
      <xdr:nvCxnSpPr>
        <xdr:cNvPr id="5406" name="Solver_dash$N$85">
          <a:extLst>
            <a:ext uri="{FF2B5EF4-FFF2-40B4-BE49-F238E27FC236}">
              <a16:creationId xmlns:a16="http://schemas.microsoft.com/office/drawing/2014/main" id="{8A7B0272-5E59-408A-813A-BBC3C5F1B626}"/>
            </a:ext>
          </a:extLst>
        </xdr:cNvPr>
        <xdr:cNvCxnSpPr/>
      </xdr:nvCxnSpPr>
      <xdr:spPr>
        <a:xfrm>
          <a:off x="5162550" y="150495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84</xdr:row>
      <xdr:rowOff>76200</xdr:rowOff>
    </xdr:from>
    <xdr:to>
      <xdr:col>13</xdr:col>
      <xdr:colOff>0</xdr:colOff>
      <xdr:row>84</xdr:row>
      <xdr:rowOff>76200</xdr:rowOff>
    </xdr:to>
    <xdr:cxnSp macro="">
      <xdr:nvCxnSpPr>
        <xdr:cNvPr id="5407" name="Solver_line$N$85">
          <a:extLst>
            <a:ext uri="{FF2B5EF4-FFF2-40B4-BE49-F238E27FC236}">
              <a16:creationId xmlns:a16="http://schemas.microsoft.com/office/drawing/2014/main" id="{1F8188EE-1FDC-4A63-A305-3A50A4BC7B67}"/>
            </a:ext>
          </a:extLst>
        </xdr:cNvPr>
        <xdr:cNvCxnSpPr/>
      </xdr:nvCxnSpPr>
      <xdr:spPr>
        <a:xfrm>
          <a:off x="3495675" y="150495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408" name="Solver_shapecon$F$97">
          <a:extLst>
            <a:ext uri="{FF2B5EF4-FFF2-40B4-BE49-F238E27FC236}">
              <a16:creationId xmlns:a16="http://schemas.microsoft.com/office/drawing/2014/main" id="{3AE61FB1-CF49-4984-B6B6-342630473D3E}"/>
            </a:ext>
          </a:extLst>
        </xdr:cNvPr>
        <xdr:cNvCxnSpPr/>
      </xdr:nvCxnSpPr>
      <xdr:spPr>
        <a:xfrm flipV="1">
          <a:off x="762000" y="17297400"/>
          <a:ext cx="247650" cy="3810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96</xdr:row>
      <xdr:rowOff>0</xdr:rowOff>
    </xdr:from>
    <xdr:to>
      <xdr:col>6</xdr:col>
      <xdr:colOff>0</xdr:colOff>
      <xdr:row>96</xdr:row>
      <xdr:rowOff>152400</xdr:rowOff>
    </xdr:to>
    <xdr:sp macro="" textlink="">
      <xdr:nvSpPr>
        <xdr:cNvPr id="5409" name="Solver_shape$F$97">
          <a:extLst>
            <a:ext uri="{FF2B5EF4-FFF2-40B4-BE49-F238E27FC236}">
              <a16:creationId xmlns:a16="http://schemas.microsoft.com/office/drawing/2014/main" id="{1646A178-FBB7-4B62-9FFC-DE5A5E51404E}"/>
            </a:ext>
          </a:extLst>
        </xdr:cNvPr>
        <xdr:cNvSpPr/>
      </xdr:nvSpPr>
      <xdr:spPr>
        <a:xfrm>
          <a:off x="1990725" y="17221200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76200</xdr:rowOff>
    </xdr:from>
    <xdr:to>
      <xdr:col>5</xdr:col>
      <xdr:colOff>0</xdr:colOff>
      <xdr:row>96</xdr:row>
      <xdr:rowOff>76200</xdr:rowOff>
    </xdr:to>
    <xdr:cxnSp macro="">
      <xdr:nvCxnSpPr>
        <xdr:cNvPr id="5410" name="Solver_line$F$97">
          <a:extLst>
            <a:ext uri="{FF2B5EF4-FFF2-40B4-BE49-F238E27FC236}">
              <a16:creationId xmlns:a16="http://schemas.microsoft.com/office/drawing/2014/main" id="{CD4C757A-392E-4CEA-954C-E7D4C481DC11}"/>
            </a:ext>
          </a:extLst>
        </xdr:cNvPr>
        <xdr:cNvCxnSpPr/>
      </xdr:nvCxnSpPr>
      <xdr:spPr>
        <a:xfrm>
          <a:off x="1009650" y="17297400"/>
          <a:ext cx="9810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91</xdr:row>
      <xdr:rowOff>76200</xdr:rowOff>
    </xdr:from>
    <xdr:to>
      <xdr:col>7</xdr:col>
      <xdr:colOff>0</xdr:colOff>
      <xdr:row>96</xdr:row>
      <xdr:rowOff>76200</xdr:rowOff>
    </xdr:to>
    <xdr:cxnSp macro="">
      <xdr:nvCxnSpPr>
        <xdr:cNvPr id="5411" name="Solver_shapecon$J$92">
          <a:extLst>
            <a:ext uri="{FF2B5EF4-FFF2-40B4-BE49-F238E27FC236}">
              <a16:creationId xmlns:a16="http://schemas.microsoft.com/office/drawing/2014/main" id="{B23DB355-FCAF-471F-AF8E-55607E498EE8}"/>
            </a:ext>
          </a:extLst>
        </xdr:cNvPr>
        <xdr:cNvCxnSpPr/>
      </xdr:nvCxnSpPr>
      <xdr:spPr>
        <a:xfrm flipV="1">
          <a:off x="2143125" y="16344900"/>
          <a:ext cx="247650" cy="9525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91</xdr:row>
      <xdr:rowOff>0</xdr:rowOff>
    </xdr:from>
    <xdr:to>
      <xdr:col>10</xdr:col>
      <xdr:colOff>19050</xdr:colOff>
      <xdr:row>91</xdr:row>
      <xdr:rowOff>152400</xdr:rowOff>
    </xdr:to>
    <xdr:sp macro="" textlink="">
      <xdr:nvSpPr>
        <xdr:cNvPr id="5412" name="Solver_shape$J$92">
          <a:extLst>
            <a:ext uri="{FF2B5EF4-FFF2-40B4-BE49-F238E27FC236}">
              <a16:creationId xmlns:a16="http://schemas.microsoft.com/office/drawing/2014/main" id="{4A4B0BB9-A1CB-4C09-B779-553F48DC64B2}"/>
            </a:ext>
          </a:extLst>
        </xdr:cNvPr>
        <xdr:cNvSpPr/>
      </xdr:nvSpPr>
      <xdr:spPr>
        <a:xfrm>
          <a:off x="3095625" y="16268700"/>
          <a:ext cx="152400" cy="152400"/>
        </a:xfrm>
        <a:prstGeom prst="flowChartConnector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91</xdr:row>
      <xdr:rowOff>76200</xdr:rowOff>
    </xdr:from>
    <xdr:to>
      <xdr:col>9</xdr:col>
      <xdr:colOff>0</xdr:colOff>
      <xdr:row>91</xdr:row>
      <xdr:rowOff>76200</xdr:rowOff>
    </xdr:to>
    <xdr:cxnSp macro="">
      <xdr:nvCxnSpPr>
        <xdr:cNvPr id="5413" name="Solver_line$J$92">
          <a:extLst>
            <a:ext uri="{FF2B5EF4-FFF2-40B4-BE49-F238E27FC236}">
              <a16:creationId xmlns:a16="http://schemas.microsoft.com/office/drawing/2014/main" id="{5A013482-00CE-4755-8A93-8516697FC629}"/>
            </a:ext>
          </a:extLst>
        </xdr:cNvPr>
        <xdr:cNvCxnSpPr/>
      </xdr:nvCxnSpPr>
      <xdr:spPr>
        <a:xfrm>
          <a:off x="2390775" y="16344900"/>
          <a:ext cx="7048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89</xdr:row>
      <xdr:rowOff>76200</xdr:rowOff>
    </xdr:from>
    <xdr:to>
      <xdr:col>11</xdr:col>
      <xdr:colOff>0</xdr:colOff>
      <xdr:row>91</xdr:row>
      <xdr:rowOff>76200</xdr:rowOff>
    </xdr:to>
    <xdr:cxnSp macro="">
      <xdr:nvCxnSpPr>
        <xdr:cNvPr id="5414" name="Solver_shapecon$N$90">
          <a:extLst>
            <a:ext uri="{FF2B5EF4-FFF2-40B4-BE49-F238E27FC236}">
              <a16:creationId xmlns:a16="http://schemas.microsoft.com/office/drawing/2014/main" id="{47CF1F5C-BAD7-4DAC-91A2-0745B25FE4E2}"/>
            </a:ext>
          </a:extLst>
        </xdr:cNvPr>
        <xdr:cNvCxnSpPr/>
      </xdr:nvCxnSpPr>
      <xdr:spPr>
        <a:xfrm flipV="1">
          <a:off x="3248025" y="15963900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89</xdr:row>
      <xdr:rowOff>0</xdr:rowOff>
    </xdr:from>
    <xdr:to>
      <xdr:col>14</xdr:col>
      <xdr:colOff>19050</xdr:colOff>
      <xdr:row>89</xdr:row>
      <xdr:rowOff>152400</xdr:rowOff>
    </xdr:to>
    <xdr:sp macro="" textlink="">
      <xdr:nvSpPr>
        <xdr:cNvPr id="5415" name="Solver_shape$N$90">
          <a:extLst>
            <a:ext uri="{FF2B5EF4-FFF2-40B4-BE49-F238E27FC236}">
              <a16:creationId xmlns:a16="http://schemas.microsoft.com/office/drawing/2014/main" id="{EAEF8036-6097-4C3D-93D0-993F89004997}"/>
            </a:ext>
          </a:extLst>
        </xdr:cNvPr>
        <xdr:cNvSpPr/>
      </xdr:nvSpPr>
      <xdr:spPr>
        <a:xfrm>
          <a:off x="5010150" y="158877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89</xdr:row>
      <xdr:rowOff>76200</xdr:rowOff>
    </xdr:from>
    <xdr:to>
      <xdr:col>13</xdr:col>
      <xdr:colOff>0</xdr:colOff>
      <xdr:row>89</xdr:row>
      <xdr:rowOff>76200</xdr:rowOff>
    </xdr:to>
    <xdr:cxnSp macro="">
      <xdr:nvCxnSpPr>
        <xdr:cNvPr id="5416" name="Solver_line$N$90">
          <a:extLst>
            <a:ext uri="{FF2B5EF4-FFF2-40B4-BE49-F238E27FC236}">
              <a16:creationId xmlns:a16="http://schemas.microsoft.com/office/drawing/2014/main" id="{B35871C4-5902-4723-9B70-588FB09FEF01}"/>
            </a:ext>
          </a:extLst>
        </xdr:cNvPr>
        <xdr:cNvCxnSpPr/>
      </xdr:nvCxnSpPr>
      <xdr:spPr>
        <a:xfrm>
          <a:off x="3495675" y="15963900"/>
          <a:ext cx="15144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89</xdr:row>
      <xdr:rowOff>76200</xdr:rowOff>
    </xdr:from>
    <xdr:to>
      <xdr:col>15</xdr:col>
      <xdr:colOff>0</xdr:colOff>
      <xdr:row>89</xdr:row>
      <xdr:rowOff>76200</xdr:rowOff>
    </xdr:to>
    <xdr:cxnSp macro="">
      <xdr:nvCxnSpPr>
        <xdr:cNvPr id="5417" name="Solver_shapecon$R$90">
          <a:extLst>
            <a:ext uri="{FF2B5EF4-FFF2-40B4-BE49-F238E27FC236}">
              <a16:creationId xmlns:a16="http://schemas.microsoft.com/office/drawing/2014/main" id="{52C2F064-7B7F-4227-B931-31504889EA2C}"/>
            </a:ext>
          </a:extLst>
        </xdr:cNvPr>
        <xdr:cNvCxnSpPr/>
      </xdr:nvCxnSpPr>
      <xdr:spPr>
        <a:xfrm>
          <a:off x="5162550" y="15963900"/>
          <a:ext cx="2476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89</xdr:row>
      <xdr:rowOff>0</xdr:rowOff>
    </xdr:from>
    <xdr:to>
      <xdr:col>18</xdr:col>
      <xdr:colOff>0</xdr:colOff>
      <xdr:row>89</xdr:row>
      <xdr:rowOff>152400</xdr:rowOff>
    </xdr:to>
    <xdr:sp macro="" textlink="">
      <xdr:nvSpPr>
        <xdr:cNvPr id="5418" name="Solver_shape$R$90">
          <a:extLst>
            <a:ext uri="{FF2B5EF4-FFF2-40B4-BE49-F238E27FC236}">
              <a16:creationId xmlns:a16="http://schemas.microsoft.com/office/drawing/2014/main" id="{52E7FB21-4095-4D8D-BF75-774B257B724D}"/>
            </a:ext>
          </a:extLst>
        </xdr:cNvPr>
        <xdr:cNvSpPr/>
      </xdr:nvSpPr>
      <xdr:spPr>
        <a:xfrm rot="16200000">
          <a:off x="6076950" y="158877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89</xdr:row>
      <xdr:rowOff>76200</xdr:rowOff>
    </xdr:from>
    <xdr:to>
      <xdr:col>17</xdr:col>
      <xdr:colOff>0</xdr:colOff>
      <xdr:row>89</xdr:row>
      <xdr:rowOff>76200</xdr:rowOff>
    </xdr:to>
    <xdr:cxnSp macro="">
      <xdr:nvCxnSpPr>
        <xdr:cNvPr id="5419" name="Solver_line$R$90">
          <a:extLst>
            <a:ext uri="{FF2B5EF4-FFF2-40B4-BE49-F238E27FC236}">
              <a16:creationId xmlns:a16="http://schemas.microsoft.com/office/drawing/2014/main" id="{4A99E45C-508D-4DCC-B50F-656E66AB82D7}"/>
            </a:ext>
          </a:extLst>
        </xdr:cNvPr>
        <xdr:cNvCxnSpPr/>
      </xdr:nvCxnSpPr>
      <xdr:spPr>
        <a:xfrm>
          <a:off x="5410200" y="15963900"/>
          <a:ext cx="6667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91</xdr:row>
      <xdr:rowOff>76200</xdr:rowOff>
    </xdr:from>
    <xdr:to>
      <xdr:col>11</xdr:col>
      <xdr:colOff>0</xdr:colOff>
      <xdr:row>94</xdr:row>
      <xdr:rowOff>76200</xdr:rowOff>
    </xdr:to>
    <xdr:cxnSp macro="">
      <xdr:nvCxnSpPr>
        <xdr:cNvPr id="5420" name="Solver_shapecon$N$95">
          <a:extLst>
            <a:ext uri="{FF2B5EF4-FFF2-40B4-BE49-F238E27FC236}">
              <a16:creationId xmlns:a16="http://schemas.microsoft.com/office/drawing/2014/main" id="{B1C305D8-2157-4726-B587-9A795BA60DF2}"/>
            </a:ext>
          </a:extLst>
        </xdr:cNvPr>
        <xdr:cNvCxnSpPr/>
      </xdr:nvCxnSpPr>
      <xdr:spPr>
        <a:xfrm>
          <a:off x="3248025" y="16306800"/>
          <a:ext cx="247650" cy="533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94</xdr:row>
      <xdr:rowOff>0</xdr:rowOff>
    </xdr:from>
    <xdr:to>
      <xdr:col>14</xdr:col>
      <xdr:colOff>19050</xdr:colOff>
      <xdr:row>94</xdr:row>
      <xdr:rowOff>152400</xdr:rowOff>
    </xdr:to>
    <xdr:sp macro="" textlink="">
      <xdr:nvSpPr>
        <xdr:cNvPr id="5421" name="Solver_shape$N$95">
          <a:extLst>
            <a:ext uri="{FF2B5EF4-FFF2-40B4-BE49-F238E27FC236}">
              <a16:creationId xmlns:a16="http://schemas.microsoft.com/office/drawing/2014/main" id="{D2CE7F3A-234B-4F15-AE14-107A496B3473}"/>
            </a:ext>
          </a:extLst>
        </xdr:cNvPr>
        <xdr:cNvSpPr/>
      </xdr:nvSpPr>
      <xdr:spPr>
        <a:xfrm>
          <a:off x="5010150" y="167640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94</xdr:row>
      <xdr:rowOff>76200</xdr:rowOff>
    </xdr:from>
    <xdr:to>
      <xdr:col>13</xdr:col>
      <xdr:colOff>0</xdr:colOff>
      <xdr:row>94</xdr:row>
      <xdr:rowOff>76200</xdr:rowOff>
    </xdr:to>
    <xdr:cxnSp macro="">
      <xdr:nvCxnSpPr>
        <xdr:cNvPr id="5422" name="Solver_line$N$95">
          <a:extLst>
            <a:ext uri="{FF2B5EF4-FFF2-40B4-BE49-F238E27FC236}">
              <a16:creationId xmlns:a16="http://schemas.microsoft.com/office/drawing/2014/main" id="{EDFE4441-8586-4A4E-82B2-E28B7CB22FEE}"/>
            </a:ext>
          </a:extLst>
        </xdr:cNvPr>
        <xdr:cNvCxnSpPr/>
      </xdr:nvCxnSpPr>
      <xdr:spPr>
        <a:xfrm>
          <a:off x="3495675" y="16840200"/>
          <a:ext cx="15144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94</xdr:row>
      <xdr:rowOff>76200</xdr:rowOff>
    </xdr:from>
    <xdr:to>
      <xdr:col>15</xdr:col>
      <xdr:colOff>0</xdr:colOff>
      <xdr:row>94</xdr:row>
      <xdr:rowOff>76200</xdr:rowOff>
    </xdr:to>
    <xdr:cxnSp macro="">
      <xdr:nvCxnSpPr>
        <xdr:cNvPr id="5423" name="Solver_shapecon$R$95">
          <a:extLst>
            <a:ext uri="{FF2B5EF4-FFF2-40B4-BE49-F238E27FC236}">
              <a16:creationId xmlns:a16="http://schemas.microsoft.com/office/drawing/2014/main" id="{DD9E7523-4D12-4132-9112-10224C4FA860}"/>
            </a:ext>
          </a:extLst>
        </xdr:cNvPr>
        <xdr:cNvCxnSpPr/>
      </xdr:nvCxnSpPr>
      <xdr:spPr>
        <a:xfrm>
          <a:off x="5162550" y="16840200"/>
          <a:ext cx="2476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94</xdr:row>
      <xdr:rowOff>0</xdr:rowOff>
    </xdr:from>
    <xdr:to>
      <xdr:col>18</xdr:col>
      <xdr:colOff>0</xdr:colOff>
      <xdr:row>94</xdr:row>
      <xdr:rowOff>152400</xdr:rowOff>
    </xdr:to>
    <xdr:sp macro="" textlink="">
      <xdr:nvSpPr>
        <xdr:cNvPr id="5424" name="Solver_shape$R$95">
          <a:extLst>
            <a:ext uri="{FF2B5EF4-FFF2-40B4-BE49-F238E27FC236}">
              <a16:creationId xmlns:a16="http://schemas.microsoft.com/office/drawing/2014/main" id="{22496081-0290-49BC-9DC8-B0E79A9F7B90}"/>
            </a:ext>
          </a:extLst>
        </xdr:cNvPr>
        <xdr:cNvSpPr/>
      </xdr:nvSpPr>
      <xdr:spPr>
        <a:xfrm rot="16200000">
          <a:off x="6076950" y="167640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94</xdr:row>
      <xdr:rowOff>76200</xdr:rowOff>
    </xdr:from>
    <xdr:to>
      <xdr:col>17</xdr:col>
      <xdr:colOff>0</xdr:colOff>
      <xdr:row>94</xdr:row>
      <xdr:rowOff>76200</xdr:rowOff>
    </xdr:to>
    <xdr:cxnSp macro="">
      <xdr:nvCxnSpPr>
        <xdr:cNvPr id="5425" name="Solver_line$R$95">
          <a:extLst>
            <a:ext uri="{FF2B5EF4-FFF2-40B4-BE49-F238E27FC236}">
              <a16:creationId xmlns:a16="http://schemas.microsoft.com/office/drawing/2014/main" id="{ED90E89C-A2D6-4BA2-8D0F-79655651CE07}"/>
            </a:ext>
          </a:extLst>
        </xdr:cNvPr>
        <xdr:cNvCxnSpPr/>
      </xdr:nvCxnSpPr>
      <xdr:spPr>
        <a:xfrm>
          <a:off x="5410200" y="16840200"/>
          <a:ext cx="6667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76200</xdr:rowOff>
    </xdr:from>
    <xdr:to>
      <xdr:col>7</xdr:col>
      <xdr:colOff>0</xdr:colOff>
      <xdr:row>101</xdr:row>
      <xdr:rowOff>76200</xdr:rowOff>
    </xdr:to>
    <xdr:cxnSp macro="">
      <xdr:nvCxnSpPr>
        <xdr:cNvPr id="5426" name="Solver_shapecon$J$102">
          <a:extLst>
            <a:ext uri="{FF2B5EF4-FFF2-40B4-BE49-F238E27FC236}">
              <a16:creationId xmlns:a16="http://schemas.microsoft.com/office/drawing/2014/main" id="{E79F4511-B2CB-4676-9490-F4F880FCD6BA}"/>
            </a:ext>
          </a:extLst>
        </xdr:cNvPr>
        <xdr:cNvCxnSpPr/>
      </xdr:nvCxnSpPr>
      <xdr:spPr>
        <a:xfrm>
          <a:off x="2143125" y="17183100"/>
          <a:ext cx="247650" cy="9144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101</xdr:row>
      <xdr:rowOff>0</xdr:rowOff>
    </xdr:from>
    <xdr:to>
      <xdr:col>10</xdr:col>
      <xdr:colOff>19050</xdr:colOff>
      <xdr:row>101</xdr:row>
      <xdr:rowOff>152400</xdr:rowOff>
    </xdr:to>
    <xdr:sp macro="" textlink="">
      <xdr:nvSpPr>
        <xdr:cNvPr id="5427" name="Solver_shape$J$102">
          <a:extLst>
            <a:ext uri="{FF2B5EF4-FFF2-40B4-BE49-F238E27FC236}">
              <a16:creationId xmlns:a16="http://schemas.microsoft.com/office/drawing/2014/main" id="{A9F80BB8-A4C5-4FC4-A26B-0947370FF793}"/>
            </a:ext>
          </a:extLst>
        </xdr:cNvPr>
        <xdr:cNvSpPr/>
      </xdr:nvSpPr>
      <xdr:spPr>
        <a:xfrm>
          <a:off x="3095625" y="18021300"/>
          <a:ext cx="152400" cy="152400"/>
        </a:xfrm>
        <a:prstGeom prst="flowChartProcess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101</xdr:row>
      <xdr:rowOff>76200</xdr:rowOff>
    </xdr:from>
    <xdr:to>
      <xdr:col>9</xdr:col>
      <xdr:colOff>0</xdr:colOff>
      <xdr:row>101</xdr:row>
      <xdr:rowOff>76200</xdr:rowOff>
    </xdr:to>
    <xdr:cxnSp macro="">
      <xdr:nvCxnSpPr>
        <xdr:cNvPr id="5428" name="Solver_line$J$102">
          <a:extLst>
            <a:ext uri="{FF2B5EF4-FFF2-40B4-BE49-F238E27FC236}">
              <a16:creationId xmlns:a16="http://schemas.microsoft.com/office/drawing/2014/main" id="{33E56F2B-6612-4523-9243-0138F6CAFFDA}"/>
            </a:ext>
          </a:extLst>
        </xdr:cNvPr>
        <xdr:cNvCxnSpPr/>
      </xdr:nvCxnSpPr>
      <xdr:spPr>
        <a:xfrm>
          <a:off x="2390775" y="18097500"/>
          <a:ext cx="704850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99</xdr:row>
      <xdr:rowOff>76200</xdr:rowOff>
    </xdr:from>
    <xdr:to>
      <xdr:col>11</xdr:col>
      <xdr:colOff>0</xdr:colOff>
      <xdr:row>101</xdr:row>
      <xdr:rowOff>76200</xdr:rowOff>
    </xdr:to>
    <xdr:cxnSp macro="">
      <xdr:nvCxnSpPr>
        <xdr:cNvPr id="5429" name="Solver_shapecon$N$100">
          <a:extLst>
            <a:ext uri="{FF2B5EF4-FFF2-40B4-BE49-F238E27FC236}">
              <a16:creationId xmlns:a16="http://schemas.microsoft.com/office/drawing/2014/main" id="{61451444-9FB5-407D-9684-776DCE3763D7}"/>
            </a:ext>
          </a:extLst>
        </xdr:cNvPr>
        <xdr:cNvCxnSpPr/>
      </xdr:nvCxnSpPr>
      <xdr:spPr>
        <a:xfrm flipV="1">
          <a:off x="3248025" y="17716500"/>
          <a:ext cx="247650" cy="38100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99</xdr:row>
      <xdr:rowOff>0</xdr:rowOff>
    </xdr:from>
    <xdr:to>
      <xdr:col>14</xdr:col>
      <xdr:colOff>19050</xdr:colOff>
      <xdr:row>99</xdr:row>
      <xdr:rowOff>152400</xdr:rowOff>
    </xdr:to>
    <xdr:sp macro="" textlink="">
      <xdr:nvSpPr>
        <xdr:cNvPr id="5430" name="Solver_shape$N$100">
          <a:extLst>
            <a:ext uri="{FF2B5EF4-FFF2-40B4-BE49-F238E27FC236}">
              <a16:creationId xmlns:a16="http://schemas.microsoft.com/office/drawing/2014/main" id="{3B6F5995-4719-43AE-A644-05D10B44934C}"/>
            </a:ext>
          </a:extLst>
        </xdr:cNvPr>
        <xdr:cNvSpPr/>
      </xdr:nvSpPr>
      <xdr:spPr>
        <a:xfrm rot="16200000">
          <a:off x="5010150" y="17640300"/>
          <a:ext cx="152400" cy="152400"/>
        </a:xfrm>
        <a:prstGeom prst="flowChartExtract">
          <a:avLst/>
        </a:prstGeom>
        <a:noFill/>
        <a:ln w="25400">
          <a:solidFill>
            <a:srgbClr val="00FF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99</xdr:row>
      <xdr:rowOff>76200</xdr:rowOff>
    </xdr:from>
    <xdr:to>
      <xdr:col>17</xdr:col>
      <xdr:colOff>0</xdr:colOff>
      <xdr:row>99</xdr:row>
      <xdr:rowOff>76200</xdr:rowOff>
    </xdr:to>
    <xdr:cxnSp macro="">
      <xdr:nvCxnSpPr>
        <xdr:cNvPr id="5431" name="Solver_dash$N$100">
          <a:extLst>
            <a:ext uri="{FF2B5EF4-FFF2-40B4-BE49-F238E27FC236}">
              <a16:creationId xmlns:a16="http://schemas.microsoft.com/office/drawing/2014/main" id="{1193F20C-86B7-42C6-AF56-6F534EC59BD5}"/>
            </a:ext>
          </a:extLst>
        </xdr:cNvPr>
        <xdr:cNvCxnSpPr/>
      </xdr:nvCxnSpPr>
      <xdr:spPr>
        <a:xfrm>
          <a:off x="5162550" y="177165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99</xdr:row>
      <xdr:rowOff>76200</xdr:rowOff>
    </xdr:from>
    <xdr:to>
      <xdr:col>13</xdr:col>
      <xdr:colOff>0</xdr:colOff>
      <xdr:row>99</xdr:row>
      <xdr:rowOff>76200</xdr:rowOff>
    </xdr:to>
    <xdr:cxnSp macro="">
      <xdr:nvCxnSpPr>
        <xdr:cNvPr id="5432" name="Solver_line$N$100">
          <a:extLst>
            <a:ext uri="{FF2B5EF4-FFF2-40B4-BE49-F238E27FC236}">
              <a16:creationId xmlns:a16="http://schemas.microsoft.com/office/drawing/2014/main" id="{1CB578E6-E121-4BDE-86B7-F4092D813EA7}"/>
            </a:ext>
          </a:extLst>
        </xdr:cNvPr>
        <xdr:cNvCxnSpPr/>
      </xdr:nvCxnSpPr>
      <xdr:spPr>
        <a:xfrm>
          <a:off x="3495675" y="17716500"/>
          <a:ext cx="1514475" cy="0"/>
        </a:xfrm>
        <a:prstGeom prst="line">
          <a:avLst/>
        </a:prstGeom>
        <a:ln w="254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101</xdr:row>
      <xdr:rowOff>76200</xdr:rowOff>
    </xdr:from>
    <xdr:to>
      <xdr:col>11</xdr:col>
      <xdr:colOff>0</xdr:colOff>
      <xdr:row>104</xdr:row>
      <xdr:rowOff>76200</xdr:rowOff>
    </xdr:to>
    <xdr:cxnSp macro="">
      <xdr:nvCxnSpPr>
        <xdr:cNvPr id="5433" name="Solver_shapecon$N$105">
          <a:extLst>
            <a:ext uri="{FF2B5EF4-FFF2-40B4-BE49-F238E27FC236}">
              <a16:creationId xmlns:a16="http://schemas.microsoft.com/office/drawing/2014/main" id="{1CBC46EB-236E-4070-A63E-178BC9C28012}"/>
            </a:ext>
          </a:extLst>
        </xdr:cNvPr>
        <xdr:cNvCxnSpPr/>
      </xdr:nvCxnSpPr>
      <xdr:spPr>
        <a:xfrm>
          <a:off x="3248025" y="180594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104</xdr:row>
      <xdr:rowOff>0</xdr:rowOff>
    </xdr:from>
    <xdr:to>
      <xdr:col>14</xdr:col>
      <xdr:colOff>19050</xdr:colOff>
      <xdr:row>104</xdr:row>
      <xdr:rowOff>152400</xdr:rowOff>
    </xdr:to>
    <xdr:sp macro="" textlink="">
      <xdr:nvSpPr>
        <xdr:cNvPr id="5434" name="Solver_shape$N$105">
          <a:extLst>
            <a:ext uri="{FF2B5EF4-FFF2-40B4-BE49-F238E27FC236}">
              <a16:creationId xmlns:a16="http://schemas.microsoft.com/office/drawing/2014/main" id="{2609BED5-663E-4CFB-B6DE-2DB8C3C6D9CA}"/>
            </a:ext>
          </a:extLst>
        </xdr:cNvPr>
        <xdr:cNvSpPr/>
      </xdr:nvSpPr>
      <xdr:spPr>
        <a:xfrm rot="16200000">
          <a:off x="5010150" y="18516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104</xdr:row>
      <xdr:rowOff>76200</xdr:rowOff>
    </xdr:from>
    <xdr:to>
      <xdr:col>17</xdr:col>
      <xdr:colOff>0</xdr:colOff>
      <xdr:row>104</xdr:row>
      <xdr:rowOff>76200</xdr:rowOff>
    </xdr:to>
    <xdr:cxnSp macro="">
      <xdr:nvCxnSpPr>
        <xdr:cNvPr id="5435" name="Solver_dash$N$105">
          <a:extLst>
            <a:ext uri="{FF2B5EF4-FFF2-40B4-BE49-F238E27FC236}">
              <a16:creationId xmlns:a16="http://schemas.microsoft.com/office/drawing/2014/main" id="{9FEA1E73-0E55-4AB9-85BA-2692933490A0}"/>
            </a:ext>
          </a:extLst>
        </xdr:cNvPr>
        <xdr:cNvCxnSpPr/>
      </xdr:nvCxnSpPr>
      <xdr:spPr>
        <a:xfrm>
          <a:off x="5162550" y="185928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104</xdr:row>
      <xdr:rowOff>76200</xdr:rowOff>
    </xdr:from>
    <xdr:to>
      <xdr:col>13</xdr:col>
      <xdr:colOff>0</xdr:colOff>
      <xdr:row>104</xdr:row>
      <xdr:rowOff>76200</xdr:rowOff>
    </xdr:to>
    <xdr:cxnSp macro="">
      <xdr:nvCxnSpPr>
        <xdr:cNvPr id="5436" name="Solver_line$N$105">
          <a:extLst>
            <a:ext uri="{FF2B5EF4-FFF2-40B4-BE49-F238E27FC236}">
              <a16:creationId xmlns:a16="http://schemas.microsoft.com/office/drawing/2014/main" id="{A239C830-19B8-412F-9D3F-7F35DF282545}"/>
            </a:ext>
          </a:extLst>
        </xdr:cNvPr>
        <xdr:cNvCxnSpPr/>
      </xdr:nvCxnSpPr>
      <xdr:spPr>
        <a:xfrm>
          <a:off x="3495675" y="18592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116</xdr:row>
      <xdr:rowOff>76200</xdr:rowOff>
    </xdr:to>
    <xdr:cxnSp macro="">
      <xdr:nvCxnSpPr>
        <xdr:cNvPr id="5437" name="Solver_shapecon$F$117">
          <a:extLst>
            <a:ext uri="{FF2B5EF4-FFF2-40B4-BE49-F238E27FC236}">
              <a16:creationId xmlns:a16="http://schemas.microsoft.com/office/drawing/2014/main" id="{1D85ED31-DD0A-42E4-94AD-FAEACFF2B156}"/>
            </a:ext>
          </a:extLst>
        </xdr:cNvPr>
        <xdr:cNvCxnSpPr/>
      </xdr:nvCxnSpPr>
      <xdr:spPr>
        <a:xfrm>
          <a:off x="762000" y="208407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116</xdr:row>
      <xdr:rowOff>0</xdr:rowOff>
    </xdr:from>
    <xdr:to>
      <xdr:col>6</xdr:col>
      <xdr:colOff>0</xdr:colOff>
      <xdr:row>116</xdr:row>
      <xdr:rowOff>152400</xdr:rowOff>
    </xdr:to>
    <xdr:sp macro="" textlink="">
      <xdr:nvSpPr>
        <xdr:cNvPr id="5438" name="Solver_shape$F$117">
          <a:extLst>
            <a:ext uri="{FF2B5EF4-FFF2-40B4-BE49-F238E27FC236}">
              <a16:creationId xmlns:a16="http://schemas.microsoft.com/office/drawing/2014/main" id="{BB39B189-BBDA-4E91-9D32-6BA3DF074E5F}"/>
            </a:ext>
          </a:extLst>
        </xdr:cNvPr>
        <xdr:cNvSpPr/>
      </xdr:nvSpPr>
      <xdr:spPr>
        <a:xfrm>
          <a:off x="1990725" y="20764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76200</xdr:rowOff>
    </xdr:from>
    <xdr:to>
      <xdr:col>5</xdr:col>
      <xdr:colOff>0</xdr:colOff>
      <xdr:row>116</xdr:row>
      <xdr:rowOff>76200</xdr:rowOff>
    </xdr:to>
    <xdr:cxnSp macro="">
      <xdr:nvCxnSpPr>
        <xdr:cNvPr id="5439" name="Solver_line$F$117">
          <a:extLst>
            <a:ext uri="{FF2B5EF4-FFF2-40B4-BE49-F238E27FC236}">
              <a16:creationId xmlns:a16="http://schemas.microsoft.com/office/drawing/2014/main" id="{DE1A78DA-05D4-4B56-B284-67ABF05E6A5E}"/>
            </a:ext>
          </a:extLst>
        </xdr:cNvPr>
        <xdr:cNvCxnSpPr/>
      </xdr:nvCxnSpPr>
      <xdr:spPr>
        <a:xfrm>
          <a:off x="1009650" y="208407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111</xdr:row>
      <xdr:rowOff>76200</xdr:rowOff>
    </xdr:from>
    <xdr:to>
      <xdr:col>7</xdr:col>
      <xdr:colOff>0</xdr:colOff>
      <xdr:row>116</xdr:row>
      <xdr:rowOff>76200</xdr:rowOff>
    </xdr:to>
    <xdr:cxnSp macro="">
      <xdr:nvCxnSpPr>
        <xdr:cNvPr id="5440" name="Solver_shapecon$J$112">
          <a:extLst>
            <a:ext uri="{FF2B5EF4-FFF2-40B4-BE49-F238E27FC236}">
              <a16:creationId xmlns:a16="http://schemas.microsoft.com/office/drawing/2014/main" id="{91E4EE70-AB8D-4C86-9A07-7970455A22F4}"/>
            </a:ext>
          </a:extLst>
        </xdr:cNvPr>
        <xdr:cNvCxnSpPr/>
      </xdr:nvCxnSpPr>
      <xdr:spPr>
        <a:xfrm flipV="1">
          <a:off x="2143125" y="1988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111</xdr:row>
      <xdr:rowOff>0</xdr:rowOff>
    </xdr:from>
    <xdr:to>
      <xdr:col>10</xdr:col>
      <xdr:colOff>19050</xdr:colOff>
      <xdr:row>111</xdr:row>
      <xdr:rowOff>152400</xdr:rowOff>
    </xdr:to>
    <xdr:sp macro="" textlink="">
      <xdr:nvSpPr>
        <xdr:cNvPr id="5441" name="Solver_shape$J$112">
          <a:extLst>
            <a:ext uri="{FF2B5EF4-FFF2-40B4-BE49-F238E27FC236}">
              <a16:creationId xmlns:a16="http://schemas.microsoft.com/office/drawing/2014/main" id="{12AA332B-DD8F-49DC-9E00-657434801E98}"/>
            </a:ext>
          </a:extLst>
        </xdr:cNvPr>
        <xdr:cNvSpPr/>
      </xdr:nvSpPr>
      <xdr:spPr>
        <a:xfrm>
          <a:off x="3095625" y="1981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111</xdr:row>
      <xdr:rowOff>76200</xdr:rowOff>
    </xdr:from>
    <xdr:to>
      <xdr:col>9</xdr:col>
      <xdr:colOff>0</xdr:colOff>
      <xdr:row>111</xdr:row>
      <xdr:rowOff>76200</xdr:rowOff>
    </xdr:to>
    <xdr:cxnSp macro="">
      <xdr:nvCxnSpPr>
        <xdr:cNvPr id="5442" name="Solver_line$J$112">
          <a:extLst>
            <a:ext uri="{FF2B5EF4-FFF2-40B4-BE49-F238E27FC236}">
              <a16:creationId xmlns:a16="http://schemas.microsoft.com/office/drawing/2014/main" id="{7B5269E2-A2B8-477D-B86F-8134B9F06B44}"/>
            </a:ext>
          </a:extLst>
        </xdr:cNvPr>
        <xdr:cNvCxnSpPr/>
      </xdr:nvCxnSpPr>
      <xdr:spPr>
        <a:xfrm>
          <a:off x="2390775" y="198882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109</xdr:row>
      <xdr:rowOff>76200</xdr:rowOff>
    </xdr:from>
    <xdr:to>
      <xdr:col>11</xdr:col>
      <xdr:colOff>0</xdr:colOff>
      <xdr:row>111</xdr:row>
      <xdr:rowOff>76200</xdr:rowOff>
    </xdr:to>
    <xdr:cxnSp macro="">
      <xdr:nvCxnSpPr>
        <xdr:cNvPr id="5443" name="Solver_shapecon$N$110">
          <a:extLst>
            <a:ext uri="{FF2B5EF4-FFF2-40B4-BE49-F238E27FC236}">
              <a16:creationId xmlns:a16="http://schemas.microsoft.com/office/drawing/2014/main" id="{6D736DC6-4E3E-4E15-AA01-A0448DD421B1}"/>
            </a:ext>
          </a:extLst>
        </xdr:cNvPr>
        <xdr:cNvCxnSpPr/>
      </xdr:nvCxnSpPr>
      <xdr:spPr>
        <a:xfrm flipV="1">
          <a:off x="3248025" y="1950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109</xdr:row>
      <xdr:rowOff>0</xdr:rowOff>
    </xdr:from>
    <xdr:to>
      <xdr:col>14</xdr:col>
      <xdr:colOff>19050</xdr:colOff>
      <xdr:row>109</xdr:row>
      <xdr:rowOff>152400</xdr:rowOff>
    </xdr:to>
    <xdr:sp macro="" textlink="">
      <xdr:nvSpPr>
        <xdr:cNvPr id="5444" name="Solver_shape$N$110">
          <a:extLst>
            <a:ext uri="{FF2B5EF4-FFF2-40B4-BE49-F238E27FC236}">
              <a16:creationId xmlns:a16="http://schemas.microsoft.com/office/drawing/2014/main" id="{F48428C9-2C61-4979-A948-AC20096BEA5D}"/>
            </a:ext>
          </a:extLst>
        </xdr:cNvPr>
        <xdr:cNvSpPr/>
      </xdr:nvSpPr>
      <xdr:spPr>
        <a:xfrm>
          <a:off x="5010150" y="19431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109</xdr:row>
      <xdr:rowOff>76200</xdr:rowOff>
    </xdr:from>
    <xdr:to>
      <xdr:col>13</xdr:col>
      <xdr:colOff>0</xdr:colOff>
      <xdr:row>109</xdr:row>
      <xdr:rowOff>76200</xdr:rowOff>
    </xdr:to>
    <xdr:cxnSp macro="">
      <xdr:nvCxnSpPr>
        <xdr:cNvPr id="5445" name="Solver_line$N$110">
          <a:extLst>
            <a:ext uri="{FF2B5EF4-FFF2-40B4-BE49-F238E27FC236}">
              <a16:creationId xmlns:a16="http://schemas.microsoft.com/office/drawing/2014/main" id="{4489598A-C5FE-47DC-8A19-61518F7B9664}"/>
            </a:ext>
          </a:extLst>
        </xdr:cNvPr>
        <xdr:cNvCxnSpPr/>
      </xdr:nvCxnSpPr>
      <xdr:spPr>
        <a:xfrm>
          <a:off x="3495675" y="195072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109</xdr:row>
      <xdr:rowOff>76200</xdr:rowOff>
    </xdr:from>
    <xdr:to>
      <xdr:col>15</xdr:col>
      <xdr:colOff>0</xdr:colOff>
      <xdr:row>109</xdr:row>
      <xdr:rowOff>76200</xdr:rowOff>
    </xdr:to>
    <xdr:cxnSp macro="">
      <xdr:nvCxnSpPr>
        <xdr:cNvPr id="5446" name="Solver_shapecon$R$110">
          <a:extLst>
            <a:ext uri="{FF2B5EF4-FFF2-40B4-BE49-F238E27FC236}">
              <a16:creationId xmlns:a16="http://schemas.microsoft.com/office/drawing/2014/main" id="{74F10C8E-950A-4E06-AEF8-123D080661CA}"/>
            </a:ext>
          </a:extLst>
        </xdr:cNvPr>
        <xdr:cNvCxnSpPr/>
      </xdr:nvCxnSpPr>
      <xdr:spPr>
        <a:xfrm>
          <a:off x="5162550" y="195072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109</xdr:row>
      <xdr:rowOff>0</xdr:rowOff>
    </xdr:from>
    <xdr:to>
      <xdr:col>18</xdr:col>
      <xdr:colOff>0</xdr:colOff>
      <xdr:row>109</xdr:row>
      <xdr:rowOff>152400</xdr:rowOff>
    </xdr:to>
    <xdr:sp macro="" textlink="">
      <xdr:nvSpPr>
        <xdr:cNvPr id="5447" name="Solver_shape$R$110">
          <a:extLst>
            <a:ext uri="{FF2B5EF4-FFF2-40B4-BE49-F238E27FC236}">
              <a16:creationId xmlns:a16="http://schemas.microsoft.com/office/drawing/2014/main" id="{7263BB33-3B42-43FE-8FFA-62EF26F5D785}"/>
            </a:ext>
          </a:extLst>
        </xdr:cNvPr>
        <xdr:cNvSpPr/>
      </xdr:nvSpPr>
      <xdr:spPr>
        <a:xfrm rot="16200000">
          <a:off x="6076950" y="1943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109</xdr:row>
      <xdr:rowOff>76200</xdr:rowOff>
    </xdr:from>
    <xdr:to>
      <xdr:col>17</xdr:col>
      <xdr:colOff>0</xdr:colOff>
      <xdr:row>109</xdr:row>
      <xdr:rowOff>76200</xdr:rowOff>
    </xdr:to>
    <xdr:cxnSp macro="">
      <xdr:nvCxnSpPr>
        <xdr:cNvPr id="5448" name="Solver_line$R$110">
          <a:extLst>
            <a:ext uri="{FF2B5EF4-FFF2-40B4-BE49-F238E27FC236}">
              <a16:creationId xmlns:a16="http://schemas.microsoft.com/office/drawing/2014/main" id="{24D7D65B-3603-42E6-AB93-538E17D201EF}"/>
            </a:ext>
          </a:extLst>
        </xdr:cNvPr>
        <xdr:cNvCxnSpPr/>
      </xdr:nvCxnSpPr>
      <xdr:spPr>
        <a:xfrm>
          <a:off x="5410200" y="195072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111</xdr:row>
      <xdr:rowOff>76200</xdr:rowOff>
    </xdr:from>
    <xdr:to>
      <xdr:col>11</xdr:col>
      <xdr:colOff>0</xdr:colOff>
      <xdr:row>114</xdr:row>
      <xdr:rowOff>76200</xdr:rowOff>
    </xdr:to>
    <xdr:cxnSp macro="">
      <xdr:nvCxnSpPr>
        <xdr:cNvPr id="5449" name="Solver_shapecon$N$115">
          <a:extLst>
            <a:ext uri="{FF2B5EF4-FFF2-40B4-BE49-F238E27FC236}">
              <a16:creationId xmlns:a16="http://schemas.microsoft.com/office/drawing/2014/main" id="{F2EF72B3-63BF-4CCB-8799-D164415D20C4}"/>
            </a:ext>
          </a:extLst>
        </xdr:cNvPr>
        <xdr:cNvCxnSpPr/>
      </xdr:nvCxnSpPr>
      <xdr:spPr>
        <a:xfrm>
          <a:off x="3248025" y="1985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114</xdr:row>
      <xdr:rowOff>0</xdr:rowOff>
    </xdr:from>
    <xdr:to>
      <xdr:col>14</xdr:col>
      <xdr:colOff>19050</xdr:colOff>
      <xdr:row>114</xdr:row>
      <xdr:rowOff>152400</xdr:rowOff>
    </xdr:to>
    <xdr:sp macro="" textlink="">
      <xdr:nvSpPr>
        <xdr:cNvPr id="5450" name="Solver_shape$N$115">
          <a:extLst>
            <a:ext uri="{FF2B5EF4-FFF2-40B4-BE49-F238E27FC236}">
              <a16:creationId xmlns:a16="http://schemas.microsoft.com/office/drawing/2014/main" id="{EC73FF88-FFC3-4A1C-B44D-6BBE916B65A8}"/>
            </a:ext>
          </a:extLst>
        </xdr:cNvPr>
        <xdr:cNvSpPr/>
      </xdr:nvSpPr>
      <xdr:spPr>
        <a:xfrm>
          <a:off x="5010150" y="203073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114</xdr:row>
      <xdr:rowOff>76200</xdr:rowOff>
    </xdr:from>
    <xdr:to>
      <xdr:col>13</xdr:col>
      <xdr:colOff>0</xdr:colOff>
      <xdr:row>114</xdr:row>
      <xdr:rowOff>76200</xdr:rowOff>
    </xdr:to>
    <xdr:cxnSp macro="">
      <xdr:nvCxnSpPr>
        <xdr:cNvPr id="5451" name="Solver_line$N$115">
          <a:extLst>
            <a:ext uri="{FF2B5EF4-FFF2-40B4-BE49-F238E27FC236}">
              <a16:creationId xmlns:a16="http://schemas.microsoft.com/office/drawing/2014/main" id="{0B1CDB21-F016-4960-8516-7A09E8778EA3}"/>
            </a:ext>
          </a:extLst>
        </xdr:cNvPr>
        <xdr:cNvCxnSpPr/>
      </xdr:nvCxnSpPr>
      <xdr:spPr>
        <a:xfrm>
          <a:off x="3495675" y="203835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114</xdr:row>
      <xdr:rowOff>76200</xdr:rowOff>
    </xdr:from>
    <xdr:to>
      <xdr:col>15</xdr:col>
      <xdr:colOff>0</xdr:colOff>
      <xdr:row>114</xdr:row>
      <xdr:rowOff>76200</xdr:rowOff>
    </xdr:to>
    <xdr:cxnSp macro="">
      <xdr:nvCxnSpPr>
        <xdr:cNvPr id="5452" name="Solver_shapecon$R$115">
          <a:extLst>
            <a:ext uri="{FF2B5EF4-FFF2-40B4-BE49-F238E27FC236}">
              <a16:creationId xmlns:a16="http://schemas.microsoft.com/office/drawing/2014/main" id="{14E9DF85-553C-4578-BD52-EACA77AEDB5D}"/>
            </a:ext>
          </a:extLst>
        </xdr:cNvPr>
        <xdr:cNvCxnSpPr/>
      </xdr:nvCxnSpPr>
      <xdr:spPr>
        <a:xfrm>
          <a:off x="5162550" y="203835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114</xdr:row>
      <xdr:rowOff>0</xdr:rowOff>
    </xdr:from>
    <xdr:to>
      <xdr:col>18</xdr:col>
      <xdr:colOff>0</xdr:colOff>
      <xdr:row>114</xdr:row>
      <xdr:rowOff>152400</xdr:rowOff>
    </xdr:to>
    <xdr:sp macro="" textlink="">
      <xdr:nvSpPr>
        <xdr:cNvPr id="5453" name="Solver_shape$R$115">
          <a:extLst>
            <a:ext uri="{FF2B5EF4-FFF2-40B4-BE49-F238E27FC236}">
              <a16:creationId xmlns:a16="http://schemas.microsoft.com/office/drawing/2014/main" id="{23F09BC0-960F-4CA2-AB8C-A3D8DDBA9A83}"/>
            </a:ext>
          </a:extLst>
        </xdr:cNvPr>
        <xdr:cNvSpPr/>
      </xdr:nvSpPr>
      <xdr:spPr>
        <a:xfrm rot="16200000">
          <a:off x="6076950" y="2030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114</xdr:row>
      <xdr:rowOff>76200</xdr:rowOff>
    </xdr:from>
    <xdr:to>
      <xdr:col>17</xdr:col>
      <xdr:colOff>0</xdr:colOff>
      <xdr:row>114</xdr:row>
      <xdr:rowOff>76200</xdr:rowOff>
    </xdr:to>
    <xdr:cxnSp macro="">
      <xdr:nvCxnSpPr>
        <xdr:cNvPr id="5454" name="Solver_line$R$115">
          <a:extLst>
            <a:ext uri="{FF2B5EF4-FFF2-40B4-BE49-F238E27FC236}">
              <a16:creationId xmlns:a16="http://schemas.microsoft.com/office/drawing/2014/main" id="{183CE4BE-1926-4190-8794-D656ED75EA00}"/>
            </a:ext>
          </a:extLst>
        </xdr:cNvPr>
        <xdr:cNvCxnSpPr/>
      </xdr:nvCxnSpPr>
      <xdr:spPr>
        <a:xfrm>
          <a:off x="5410200" y="203835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116</xdr:row>
      <xdr:rowOff>76200</xdr:rowOff>
    </xdr:from>
    <xdr:to>
      <xdr:col>7</xdr:col>
      <xdr:colOff>0</xdr:colOff>
      <xdr:row>121</xdr:row>
      <xdr:rowOff>76200</xdr:rowOff>
    </xdr:to>
    <xdr:cxnSp macro="">
      <xdr:nvCxnSpPr>
        <xdr:cNvPr id="5455" name="Solver_shapecon$J$122">
          <a:extLst>
            <a:ext uri="{FF2B5EF4-FFF2-40B4-BE49-F238E27FC236}">
              <a16:creationId xmlns:a16="http://schemas.microsoft.com/office/drawing/2014/main" id="{14BDBABE-CDE0-47D1-BB87-ECE715643E98}"/>
            </a:ext>
          </a:extLst>
        </xdr:cNvPr>
        <xdr:cNvCxnSpPr/>
      </xdr:nvCxnSpPr>
      <xdr:spPr>
        <a:xfrm>
          <a:off x="2143125" y="2072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121</xdr:row>
      <xdr:rowOff>0</xdr:rowOff>
    </xdr:from>
    <xdr:to>
      <xdr:col>10</xdr:col>
      <xdr:colOff>19050</xdr:colOff>
      <xdr:row>121</xdr:row>
      <xdr:rowOff>152400</xdr:rowOff>
    </xdr:to>
    <xdr:sp macro="" textlink="">
      <xdr:nvSpPr>
        <xdr:cNvPr id="5456" name="Solver_shape$J$122">
          <a:extLst>
            <a:ext uri="{FF2B5EF4-FFF2-40B4-BE49-F238E27FC236}">
              <a16:creationId xmlns:a16="http://schemas.microsoft.com/office/drawing/2014/main" id="{989D11A7-D206-4BF5-962E-C76064D9B4FC}"/>
            </a:ext>
          </a:extLst>
        </xdr:cNvPr>
        <xdr:cNvSpPr/>
      </xdr:nvSpPr>
      <xdr:spPr>
        <a:xfrm>
          <a:off x="3095625" y="215646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121</xdr:row>
      <xdr:rowOff>76200</xdr:rowOff>
    </xdr:from>
    <xdr:to>
      <xdr:col>9</xdr:col>
      <xdr:colOff>0</xdr:colOff>
      <xdr:row>121</xdr:row>
      <xdr:rowOff>76200</xdr:rowOff>
    </xdr:to>
    <xdr:cxnSp macro="">
      <xdr:nvCxnSpPr>
        <xdr:cNvPr id="5457" name="Solver_line$J$122">
          <a:extLst>
            <a:ext uri="{FF2B5EF4-FFF2-40B4-BE49-F238E27FC236}">
              <a16:creationId xmlns:a16="http://schemas.microsoft.com/office/drawing/2014/main" id="{5E5D58A8-021F-465F-8F2E-A99D44A1463A}"/>
            </a:ext>
          </a:extLst>
        </xdr:cNvPr>
        <xdr:cNvCxnSpPr/>
      </xdr:nvCxnSpPr>
      <xdr:spPr>
        <a:xfrm>
          <a:off x="2390775" y="216408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119</xdr:row>
      <xdr:rowOff>76200</xdr:rowOff>
    </xdr:from>
    <xdr:to>
      <xdr:col>11</xdr:col>
      <xdr:colOff>0</xdr:colOff>
      <xdr:row>121</xdr:row>
      <xdr:rowOff>76200</xdr:rowOff>
    </xdr:to>
    <xdr:cxnSp macro="">
      <xdr:nvCxnSpPr>
        <xdr:cNvPr id="5458" name="Solver_shapecon$N$120">
          <a:extLst>
            <a:ext uri="{FF2B5EF4-FFF2-40B4-BE49-F238E27FC236}">
              <a16:creationId xmlns:a16="http://schemas.microsoft.com/office/drawing/2014/main" id="{473212C6-D53A-496F-A09E-526BE63826F2}"/>
            </a:ext>
          </a:extLst>
        </xdr:cNvPr>
        <xdr:cNvCxnSpPr/>
      </xdr:nvCxnSpPr>
      <xdr:spPr>
        <a:xfrm flipV="1">
          <a:off x="3248025" y="2125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119</xdr:row>
      <xdr:rowOff>0</xdr:rowOff>
    </xdr:from>
    <xdr:to>
      <xdr:col>14</xdr:col>
      <xdr:colOff>19050</xdr:colOff>
      <xdr:row>119</xdr:row>
      <xdr:rowOff>152400</xdr:rowOff>
    </xdr:to>
    <xdr:sp macro="" textlink="">
      <xdr:nvSpPr>
        <xdr:cNvPr id="5459" name="Solver_shape$N$120">
          <a:extLst>
            <a:ext uri="{FF2B5EF4-FFF2-40B4-BE49-F238E27FC236}">
              <a16:creationId xmlns:a16="http://schemas.microsoft.com/office/drawing/2014/main" id="{92211408-7472-4B59-8547-AF736A4C2220}"/>
            </a:ext>
          </a:extLst>
        </xdr:cNvPr>
        <xdr:cNvSpPr/>
      </xdr:nvSpPr>
      <xdr:spPr>
        <a:xfrm rot="16200000">
          <a:off x="5010150" y="2118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119</xdr:row>
      <xdr:rowOff>76200</xdr:rowOff>
    </xdr:from>
    <xdr:to>
      <xdr:col>17</xdr:col>
      <xdr:colOff>0</xdr:colOff>
      <xdr:row>119</xdr:row>
      <xdr:rowOff>76200</xdr:rowOff>
    </xdr:to>
    <xdr:cxnSp macro="">
      <xdr:nvCxnSpPr>
        <xdr:cNvPr id="5460" name="Solver_dash$N$120">
          <a:extLst>
            <a:ext uri="{FF2B5EF4-FFF2-40B4-BE49-F238E27FC236}">
              <a16:creationId xmlns:a16="http://schemas.microsoft.com/office/drawing/2014/main" id="{7D26E6E1-57FA-45F3-8E0B-30263F836919}"/>
            </a:ext>
          </a:extLst>
        </xdr:cNvPr>
        <xdr:cNvCxnSpPr/>
      </xdr:nvCxnSpPr>
      <xdr:spPr>
        <a:xfrm>
          <a:off x="5162550" y="212598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119</xdr:row>
      <xdr:rowOff>76200</xdr:rowOff>
    </xdr:from>
    <xdr:to>
      <xdr:col>13</xdr:col>
      <xdr:colOff>0</xdr:colOff>
      <xdr:row>119</xdr:row>
      <xdr:rowOff>76200</xdr:rowOff>
    </xdr:to>
    <xdr:cxnSp macro="">
      <xdr:nvCxnSpPr>
        <xdr:cNvPr id="5461" name="Solver_line$N$120">
          <a:extLst>
            <a:ext uri="{FF2B5EF4-FFF2-40B4-BE49-F238E27FC236}">
              <a16:creationId xmlns:a16="http://schemas.microsoft.com/office/drawing/2014/main" id="{1BE66DBF-3CFF-46FB-B1C3-89DF5A095FC1}"/>
            </a:ext>
          </a:extLst>
        </xdr:cNvPr>
        <xdr:cNvCxnSpPr/>
      </xdr:nvCxnSpPr>
      <xdr:spPr>
        <a:xfrm>
          <a:off x="3495675" y="21259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121</xdr:row>
      <xdr:rowOff>76200</xdr:rowOff>
    </xdr:from>
    <xdr:to>
      <xdr:col>11</xdr:col>
      <xdr:colOff>0</xdr:colOff>
      <xdr:row>124</xdr:row>
      <xdr:rowOff>76200</xdr:rowOff>
    </xdr:to>
    <xdr:cxnSp macro="">
      <xdr:nvCxnSpPr>
        <xdr:cNvPr id="5462" name="Solver_shapecon$N$125">
          <a:extLst>
            <a:ext uri="{FF2B5EF4-FFF2-40B4-BE49-F238E27FC236}">
              <a16:creationId xmlns:a16="http://schemas.microsoft.com/office/drawing/2014/main" id="{1FF83368-10DD-4788-B31C-FC249309F84C}"/>
            </a:ext>
          </a:extLst>
        </xdr:cNvPr>
        <xdr:cNvCxnSpPr/>
      </xdr:nvCxnSpPr>
      <xdr:spPr>
        <a:xfrm>
          <a:off x="3248025" y="2160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124</xdr:row>
      <xdr:rowOff>0</xdr:rowOff>
    </xdr:from>
    <xdr:to>
      <xdr:col>14</xdr:col>
      <xdr:colOff>19050</xdr:colOff>
      <xdr:row>124</xdr:row>
      <xdr:rowOff>152400</xdr:rowOff>
    </xdr:to>
    <xdr:sp macro="" textlink="">
      <xdr:nvSpPr>
        <xdr:cNvPr id="5463" name="Solver_shape$N$125">
          <a:extLst>
            <a:ext uri="{FF2B5EF4-FFF2-40B4-BE49-F238E27FC236}">
              <a16:creationId xmlns:a16="http://schemas.microsoft.com/office/drawing/2014/main" id="{B99B5FCA-CA34-4FE7-9575-15CEE694C204}"/>
            </a:ext>
          </a:extLst>
        </xdr:cNvPr>
        <xdr:cNvSpPr/>
      </xdr:nvSpPr>
      <xdr:spPr>
        <a:xfrm rot="16200000">
          <a:off x="5010150" y="2205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124</xdr:row>
      <xdr:rowOff>76200</xdr:rowOff>
    </xdr:from>
    <xdr:to>
      <xdr:col>17</xdr:col>
      <xdr:colOff>0</xdr:colOff>
      <xdr:row>124</xdr:row>
      <xdr:rowOff>76200</xdr:rowOff>
    </xdr:to>
    <xdr:cxnSp macro="">
      <xdr:nvCxnSpPr>
        <xdr:cNvPr id="5464" name="Solver_dash$N$125">
          <a:extLst>
            <a:ext uri="{FF2B5EF4-FFF2-40B4-BE49-F238E27FC236}">
              <a16:creationId xmlns:a16="http://schemas.microsoft.com/office/drawing/2014/main" id="{E1E8EB9B-472D-4F42-AC87-7E208C909A4B}"/>
            </a:ext>
          </a:extLst>
        </xdr:cNvPr>
        <xdr:cNvCxnSpPr/>
      </xdr:nvCxnSpPr>
      <xdr:spPr>
        <a:xfrm>
          <a:off x="5162550" y="221361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124</xdr:row>
      <xdr:rowOff>76200</xdr:rowOff>
    </xdr:from>
    <xdr:to>
      <xdr:col>13</xdr:col>
      <xdr:colOff>0</xdr:colOff>
      <xdr:row>124</xdr:row>
      <xdr:rowOff>76200</xdr:rowOff>
    </xdr:to>
    <xdr:cxnSp macro="">
      <xdr:nvCxnSpPr>
        <xdr:cNvPr id="5465" name="Solver_line$N$125">
          <a:extLst>
            <a:ext uri="{FF2B5EF4-FFF2-40B4-BE49-F238E27FC236}">
              <a16:creationId xmlns:a16="http://schemas.microsoft.com/office/drawing/2014/main" id="{019EFC81-6BDE-42A4-8805-68A130A92CFD}"/>
            </a:ext>
          </a:extLst>
        </xdr:cNvPr>
        <xdr:cNvCxnSpPr/>
      </xdr:nvCxnSpPr>
      <xdr:spPr>
        <a:xfrm>
          <a:off x="3495675" y="221361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136</xdr:row>
      <xdr:rowOff>76200</xdr:rowOff>
    </xdr:to>
    <xdr:cxnSp macro="">
      <xdr:nvCxnSpPr>
        <xdr:cNvPr id="5466" name="Solver_shapecon$F$137">
          <a:extLst>
            <a:ext uri="{FF2B5EF4-FFF2-40B4-BE49-F238E27FC236}">
              <a16:creationId xmlns:a16="http://schemas.microsoft.com/office/drawing/2014/main" id="{13503671-DC1E-4D5D-BECA-9C48E56CCA53}"/>
            </a:ext>
          </a:extLst>
        </xdr:cNvPr>
        <xdr:cNvCxnSpPr/>
      </xdr:nvCxnSpPr>
      <xdr:spPr>
        <a:xfrm>
          <a:off x="762000" y="20726400"/>
          <a:ext cx="247650" cy="36576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136</xdr:row>
      <xdr:rowOff>0</xdr:rowOff>
    </xdr:from>
    <xdr:to>
      <xdr:col>6</xdr:col>
      <xdr:colOff>0</xdr:colOff>
      <xdr:row>136</xdr:row>
      <xdr:rowOff>152400</xdr:rowOff>
    </xdr:to>
    <xdr:sp macro="" textlink="">
      <xdr:nvSpPr>
        <xdr:cNvPr id="5467" name="Solver_shape$F$137">
          <a:extLst>
            <a:ext uri="{FF2B5EF4-FFF2-40B4-BE49-F238E27FC236}">
              <a16:creationId xmlns:a16="http://schemas.microsoft.com/office/drawing/2014/main" id="{7DD19488-1A73-4D47-A426-CEF778184163}"/>
            </a:ext>
          </a:extLst>
        </xdr:cNvPr>
        <xdr:cNvSpPr/>
      </xdr:nvSpPr>
      <xdr:spPr>
        <a:xfrm>
          <a:off x="1990725" y="24307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76200</xdr:rowOff>
    </xdr:from>
    <xdr:to>
      <xdr:col>5</xdr:col>
      <xdr:colOff>0</xdr:colOff>
      <xdr:row>136</xdr:row>
      <xdr:rowOff>76200</xdr:rowOff>
    </xdr:to>
    <xdr:cxnSp macro="">
      <xdr:nvCxnSpPr>
        <xdr:cNvPr id="5468" name="Solver_line$F$137">
          <a:extLst>
            <a:ext uri="{FF2B5EF4-FFF2-40B4-BE49-F238E27FC236}">
              <a16:creationId xmlns:a16="http://schemas.microsoft.com/office/drawing/2014/main" id="{E522B871-4938-4AA0-BC8D-C22951A7B063}"/>
            </a:ext>
          </a:extLst>
        </xdr:cNvPr>
        <xdr:cNvCxnSpPr/>
      </xdr:nvCxnSpPr>
      <xdr:spPr>
        <a:xfrm>
          <a:off x="1009650" y="243840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131</xdr:row>
      <xdr:rowOff>76200</xdr:rowOff>
    </xdr:from>
    <xdr:to>
      <xdr:col>7</xdr:col>
      <xdr:colOff>0</xdr:colOff>
      <xdr:row>136</xdr:row>
      <xdr:rowOff>76200</xdr:rowOff>
    </xdr:to>
    <xdr:cxnSp macro="">
      <xdr:nvCxnSpPr>
        <xdr:cNvPr id="5469" name="Solver_shapecon$J$132">
          <a:extLst>
            <a:ext uri="{FF2B5EF4-FFF2-40B4-BE49-F238E27FC236}">
              <a16:creationId xmlns:a16="http://schemas.microsoft.com/office/drawing/2014/main" id="{707E5AD7-9102-4173-ACBE-6FCB664DABB8}"/>
            </a:ext>
          </a:extLst>
        </xdr:cNvPr>
        <xdr:cNvCxnSpPr/>
      </xdr:nvCxnSpPr>
      <xdr:spPr>
        <a:xfrm flipV="1">
          <a:off x="2143125" y="234315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131</xdr:row>
      <xdr:rowOff>0</xdr:rowOff>
    </xdr:from>
    <xdr:to>
      <xdr:col>10</xdr:col>
      <xdr:colOff>19050</xdr:colOff>
      <xdr:row>131</xdr:row>
      <xdr:rowOff>152400</xdr:rowOff>
    </xdr:to>
    <xdr:sp macro="" textlink="">
      <xdr:nvSpPr>
        <xdr:cNvPr id="5470" name="Solver_shape$J$132">
          <a:extLst>
            <a:ext uri="{FF2B5EF4-FFF2-40B4-BE49-F238E27FC236}">
              <a16:creationId xmlns:a16="http://schemas.microsoft.com/office/drawing/2014/main" id="{0BD2008E-11A9-43E9-AD18-F30AE4D48E4A}"/>
            </a:ext>
          </a:extLst>
        </xdr:cNvPr>
        <xdr:cNvSpPr/>
      </xdr:nvSpPr>
      <xdr:spPr>
        <a:xfrm>
          <a:off x="3095625" y="233553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131</xdr:row>
      <xdr:rowOff>76200</xdr:rowOff>
    </xdr:from>
    <xdr:to>
      <xdr:col>9</xdr:col>
      <xdr:colOff>0</xdr:colOff>
      <xdr:row>131</xdr:row>
      <xdr:rowOff>76200</xdr:rowOff>
    </xdr:to>
    <xdr:cxnSp macro="">
      <xdr:nvCxnSpPr>
        <xdr:cNvPr id="5471" name="Solver_line$J$132">
          <a:extLst>
            <a:ext uri="{FF2B5EF4-FFF2-40B4-BE49-F238E27FC236}">
              <a16:creationId xmlns:a16="http://schemas.microsoft.com/office/drawing/2014/main" id="{FAE6EF33-3CC1-475E-8211-60CE34AB2EFA}"/>
            </a:ext>
          </a:extLst>
        </xdr:cNvPr>
        <xdr:cNvCxnSpPr/>
      </xdr:nvCxnSpPr>
      <xdr:spPr>
        <a:xfrm>
          <a:off x="2390775" y="234315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129</xdr:row>
      <xdr:rowOff>76200</xdr:rowOff>
    </xdr:from>
    <xdr:to>
      <xdr:col>11</xdr:col>
      <xdr:colOff>0</xdr:colOff>
      <xdr:row>131</xdr:row>
      <xdr:rowOff>76200</xdr:rowOff>
    </xdr:to>
    <xdr:cxnSp macro="">
      <xdr:nvCxnSpPr>
        <xdr:cNvPr id="5472" name="Solver_shapecon$N$130">
          <a:extLst>
            <a:ext uri="{FF2B5EF4-FFF2-40B4-BE49-F238E27FC236}">
              <a16:creationId xmlns:a16="http://schemas.microsoft.com/office/drawing/2014/main" id="{4E14A4B0-223E-4994-87C7-7F4C88E5718C}"/>
            </a:ext>
          </a:extLst>
        </xdr:cNvPr>
        <xdr:cNvCxnSpPr/>
      </xdr:nvCxnSpPr>
      <xdr:spPr>
        <a:xfrm flipV="1">
          <a:off x="3248025" y="230505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129</xdr:row>
      <xdr:rowOff>0</xdr:rowOff>
    </xdr:from>
    <xdr:to>
      <xdr:col>14</xdr:col>
      <xdr:colOff>19050</xdr:colOff>
      <xdr:row>129</xdr:row>
      <xdr:rowOff>152400</xdr:rowOff>
    </xdr:to>
    <xdr:sp macro="" textlink="">
      <xdr:nvSpPr>
        <xdr:cNvPr id="5473" name="Solver_shape$N$130">
          <a:extLst>
            <a:ext uri="{FF2B5EF4-FFF2-40B4-BE49-F238E27FC236}">
              <a16:creationId xmlns:a16="http://schemas.microsoft.com/office/drawing/2014/main" id="{AB949E6D-A3CE-42CC-9F31-2CCE3679E408}"/>
            </a:ext>
          </a:extLst>
        </xdr:cNvPr>
        <xdr:cNvSpPr/>
      </xdr:nvSpPr>
      <xdr:spPr>
        <a:xfrm>
          <a:off x="5010150" y="229743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129</xdr:row>
      <xdr:rowOff>76200</xdr:rowOff>
    </xdr:from>
    <xdr:to>
      <xdr:col>13</xdr:col>
      <xdr:colOff>0</xdr:colOff>
      <xdr:row>129</xdr:row>
      <xdr:rowOff>76200</xdr:rowOff>
    </xdr:to>
    <xdr:cxnSp macro="">
      <xdr:nvCxnSpPr>
        <xdr:cNvPr id="5474" name="Solver_line$N$130">
          <a:extLst>
            <a:ext uri="{FF2B5EF4-FFF2-40B4-BE49-F238E27FC236}">
              <a16:creationId xmlns:a16="http://schemas.microsoft.com/office/drawing/2014/main" id="{FDF12E58-E1C5-4B13-8443-3EBB76EB1EF2}"/>
            </a:ext>
          </a:extLst>
        </xdr:cNvPr>
        <xdr:cNvCxnSpPr/>
      </xdr:nvCxnSpPr>
      <xdr:spPr>
        <a:xfrm>
          <a:off x="3495675" y="230505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129</xdr:row>
      <xdr:rowOff>76200</xdr:rowOff>
    </xdr:from>
    <xdr:to>
      <xdr:col>15</xdr:col>
      <xdr:colOff>0</xdr:colOff>
      <xdr:row>129</xdr:row>
      <xdr:rowOff>76200</xdr:rowOff>
    </xdr:to>
    <xdr:cxnSp macro="">
      <xdr:nvCxnSpPr>
        <xdr:cNvPr id="5475" name="Solver_shapecon$R$130">
          <a:extLst>
            <a:ext uri="{FF2B5EF4-FFF2-40B4-BE49-F238E27FC236}">
              <a16:creationId xmlns:a16="http://schemas.microsoft.com/office/drawing/2014/main" id="{71F87619-C40F-481F-BA2F-5A5D3B55FF6B}"/>
            </a:ext>
          </a:extLst>
        </xdr:cNvPr>
        <xdr:cNvCxnSpPr/>
      </xdr:nvCxnSpPr>
      <xdr:spPr>
        <a:xfrm>
          <a:off x="5162550" y="230505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129</xdr:row>
      <xdr:rowOff>0</xdr:rowOff>
    </xdr:from>
    <xdr:to>
      <xdr:col>18</xdr:col>
      <xdr:colOff>0</xdr:colOff>
      <xdr:row>129</xdr:row>
      <xdr:rowOff>152400</xdr:rowOff>
    </xdr:to>
    <xdr:sp macro="" textlink="">
      <xdr:nvSpPr>
        <xdr:cNvPr id="5476" name="Solver_shape$R$130">
          <a:extLst>
            <a:ext uri="{FF2B5EF4-FFF2-40B4-BE49-F238E27FC236}">
              <a16:creationId xmlns:a16="http://schemas.microsoft.com/office/drawing/2014/main" id="{030B3950-13AA-4511-9448-78171BA68851}"/>
            </a:ext>
          </a:extLst>
        </xdr:cNvPr>
        <xdr:cNvSpPr/>
      </xdr:nvSpPr>
      <xdr:spPr>
        <a:xfrm rot="16200000">
          <a:off x="6076950" y="22974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129</xdr:row>
      <xdr:rowOff>76200</xdr:rowOff>
    </xdr:from>
    <xdr:to>
      <xdr:col>17</xdr:col>
      <xdr:colOff>0</xdr:colOff>
      <xdr:row>129</xdr:row>
      <xdr:rowOff>76200</xdr:rowOff>
    </xdr:to>
    <xdr:cxnSp macro="">
      <xdr:nvCxnSpPr>
        <xdr:cNvPr id="5477" name="Solver_line$R$130">
          <a:extLst>
            <a:ext uri="{FF2B5EF4-FFF2-40B4-BE49-F238E27FC236}">
              <a16:creationId xmlns:a16="http://schemas.microsoft.com/office/drawing/2014/main" id="{90565DD3-D2FD-4DC6-91D7-3570B201BE36}"/>
            </a:ext>
          </a:extLst>
        </xdr:cNvPr>
        <xdr:cNvCxnSpPr/>
      </xdr:nvCxnSpPr>
      <xdr:spPr>
        <a:xfrm>
          <a:off x="5410200" y="230505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131</xdr:row>
      <xdr:rowOff>76200</xdr:rowOff>
    </xdr:from>
    <xdr:to>
      <xdr:col>11</xdr:col>
      <xdr:colOff>0</xdr:colOff>
      <xdr:row>134</xdr:row>
      <xdr:rowOff>76200</xdr:rowOff>
    </xdr:to>
    <xdr:cxnSp macro="">
      <xdr:nvCxnSpPr>
        <xdr:cNvPr id="5478" name="Solver_shapecon$N$135">
          <a:extLst>
            <a:ext uri="{FF2B5EF4-FFF2-40B4-BE49-F238E27FC236}">
              <a16:creationId xmlns:a16="http://schemas.microsoft.com/office/drawing/2014/main" id="{936E0385-DC50-4F09-94BB-64AE7EEDDCCF}"/>
            </a:ext>
          </a:extLst>
        </xdr:cNvPr>
        <xdr:cNvCxnSpPr/>
      </xdr:nvCxnSpPr>
      <xdr:spPr>
        <a:xfrm>
          <a:off x="3248025" y="233934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134</xdr:row>
      <xdr:rowOff>0</xdr:rowOff>
    </xdr:from>
    <xdr:to>
      <xdr:col>14</xdr:col>
      <xdr:colOff>19050</xdr:colOff>
      <xdr:row>134</xdr:row>
      <xdr:rowOff>152400</xdr:rowOff>
    </xdr:to>
    <xdr:sp macro="" textlink="">
      <xdr:nvSpPr>
        <xdr:cNvPr id="5479" name="Solver_shape$N$135">
          <a:extLst>
            <a:ext uri="{FF2B5EF4-FFF2-40B4-BE49-F238E27FC236}">
              <a16:creationId xmlns:a16="http://schemas.microsoft.com/office/drawing/2014/main" id="{46E22F7F-11C6-44B6-A37C-5F3F159D8DDC}"/>
            </a:ext>
          </a:extLst>
        </xdr:cNvPr>
        <xdr:cNvSpPr/>
      </xdr:nvSpPr>
      <xdr:spPr>
        <a:xfrm>
          <a:off x="5010150" y="238506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134</xdr:row>
      <xdr:rowOff>76200</xdr:rowOff>
    </xdr:from>
    <xdr:to>
      <xdr:col>13</xdr:col>
      <xdr:colOff>0</xdr:colOff>
      <xdr:row>134</xdr:row>
      <xdr:rowOff>76200</xdr:rowOff>
    </xdr:to>
    <xdr:cxnSp macro="">
      <xdr:nvCxnSpPr>
        <xdr:cNvPr id="5480" name="Solver_line$N$135">
          <a:extLst>
            <a:ext uri="{FF2B5EF4-FFF2-40B4-BE49-F238E27FC236}">
              <a16:creationId xmlns:a16="http://schemas.microsoft.com/office/drawing/2014/main" id="{57212571-FA6D-4487-9156-BD6D708C7B4E}"/>
            </a:ext>
          </a:extLst>
        </xdr:cNvPr>
        <xdr:cNvCxnSpPr/>
      </xdr:nvCxnSpPr>
      <xdr:spPr>
        <a:xfrm>
          <a:off x="3495675" y="23926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134</xdr:row>
      <xdr:rowOff>76200</xdr:rowOff>
    </xdr:from>
    <xdr:to>
      <xdr:col>15</xdr:col>
      <xdr:colOff>0</xdr:colOff>
      <xdr:row>134</xdr:row>
      <xdr:rowOff>76200</xdr:rowOff>
    </xdr:to>
    <xdr:cxnSp macro="">
      <xdr:nvCxnSpPr>
        <xdr:cNvPr id="5481" name="Solver_shapecon$R$135">
          <a:extLst>
            <a:ext uri="{FF2B5EF4-FFF2-40B4-BE49-F238E27FC236}">
              <a16:creationId xmlns:a16="http://schemas.microsoft.com/office/drawing/2014/main" id="{F91998B0-B692-4814-898B-448C65D8F974}"/>
            </a:ext>
          </a:extLst>
        </xdr:cNvPr>
        <xdr:cNvCxnSpPr/>
      </xdr:nvCxnSpPr>
      <xdr:spPr>
        <a:xfrm>
          <a:off x="5162550" y="239268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134</xdr:row>
      <xdr:rowOff>0</xdr:rowOff>
    </xdr:from>
    <xdr:to>
      <xdr:col>18</xdr:col>
      <xdr:colOff>0</xdr:colOff>
      <xdr:row>134</xdr:row>
      <xdr:rowOff>152400</xdr:rowOff>
    </xdr:to>
    <xdr:sp macro="" textlink="">
      <xdr:nvSpPr>
        <xdr:cNvPr id="5482" name="Solver_shape$R$135">
          <a:extLst>
            <a:ext uri="{FF2B5EF4-FFF2-40B4-BE49-F238E27FC236}">
              <a16:creationId xmlns:a16="http://schemas.microsoft.com/office/drawing/2014/main" id="{FB85414E-6EE7-4418-A369-C4DA5CA4693B}"/>
            </a:ext>
          </a:extLst>
        </xdr:cNvPr>
        <xdr:cNvSpPr/>
      </xdr:nvSpPr>
      <xdr:spPr>
        <a:xfrm rot="16200000">
          <a:off x="6076950" y="23850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134</xdr:row>
      <xdr:rowOff>76200</xdr:rowOff>
    </xdr:from>
    <xdr:to>
      <xdr:col>17</xdr:col>
      <xdr:colOff>0</xdr:colOff>
      <xdr:row>134</xdr:row>
      <xdr:rowOff>76200</xdr:rowOff>
    </xdr:to>
    <xdr:cxnSp macro="">
      <xdr:nvCxnSpPr>
        <xdr:cNvPr id="5483" name="Solver_line$R$135">
          <a:extLst>
            <a:ext uri="{FF2B5EF4-FFF2-40B4-BE49-F238E27FC236}">
              <a16:creationId xmlns:a16="http://schemas.microsoft.com/office/drawing/2014/main" id="{831EDE85-7872-48F8-B755-D09F526DF7C3}"/>
            </a:ext>
          </a:extLst>
        </xdr:cNvPr>
        <xdr:cNvCxnSpPr/>
      </xdr:nvCxnSpPr>
      <xdr:spPr>
        <a:xfrm>
          <a:off x="5410200" y="239268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136</xdr:row>
      <xdr:rowOff>76200</xdr:rowOff>
    </xdr:from>
    <xdr:to>
      <xdr:col>7</xdr:col>
      <xdr:colOff>0</xdr:colOff>
      <xdr:row>141</xdr:row>
      <xdr:rowOff>76200</xdr:rowOff>
    </xdr:to>
    <xdr:cxnSp macro="">
      <xdr:nvCxnSpPr>
        <xdr:cNvPr id="5484" name="Solver_shapecon$J$142">
          <a:extLst>
            <a:ext uri="{FF2B5EF4-FFF2-40B4-BE49-F238E27FC236}">
              <a16:creationId xmlns:a16="http://schemas.microsoft.com/office/drawing/2014/main" id="{8EB78286-0115-41D8-844C-38D3E7FF834B}"/>
            </a:ext>
          </a:extLst>
        </xdr:cNvPr>
        <xdr:cNvCxnSpPr/>
      </xdr:nvCxnSpPr>
      <xdr:spPr>
        <a:xfrm>
          <a:off x="2143125" y="242697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141</xdr:row>
      <xdr:rowOff>0</xdr:rowOff>
    </xdr:from>
    <xdr:to>
      <xdr:col>10</xdr:col>
      <xdr:colOff>19050</xdr:colOff>
      <xdr:row>141</xdr:row>
      <xdr:rowOff>152400</xdr:rowOff>
    </xdr:to>
    <xdr:sp macro="" textlink="">
      <xdr:nvSpPr>
        <xdr:cNvPr id="5485" name="Solver_shape$J$142">
          <a:extLst>
            <a:ext uri="{FF2B5EF4-FFF2-40B4-BE49-F238E27FC236}">
              <a16:creationId xmlns:a16="http://schemas.microsoft.com/office/drawing/2014/main" id="{F6093CF0-DEBF-4E60-841E-90188017347D}"/>
            </a:ext>
          </a:extLst>
        </xdr:cNvPr>
        <xdr:cNvSpPr/>
      </xdr:nvSpPr>
      <xdr:spPr>
        <a:xfrm>
          <a:off x="3095625" y="251079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141</xdr:row>
      <xdr:rowOff>76200</xdr:rowOff>
    </xdr:from>
    <xdr:to>
      <xdr:col>9</xdr:col>
      <xdr:colOff>0</xdr:colOff>
      <xdr:row>141</xdr:row>
      <xdr:rowOff>76200</xdr:rowOff>
    </xdr:to>
    <xdr:cxnSp macro="">
      <xdr:nvCxnSpPr>
        <xdr:cNvPr id="5486" name="Solver_line$J$142">
          <a:extLst>
            <a:ext uri="{FF2B5EF4-FFF2-40B4-BE49-F238E27FC236}">
              <a16:creationId xmlns:a16="http://schemas.microsoft.com/office/drawing/2014/main" id="{A6A25DFF-7CF5-459B-A7D5-C3184E27E360}"/>
            </a:ext>
          </a:extLst>
        </xdr:cNvPr>
        <xdr:cNvCxnSpPr/>
      </xdr:nvCxnSpPr>
      <xdr:spPr>
        <a:xfrm>
          <a:off x="2390775" y="251841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139</xdr:row>
      <xdr:rowOff>76200</xdr:rowOff>
    </xdr:from>
    <xdr:to>
      <xdr:col>11</xdr:col>
      <xdr:colOff>0</xdr:colOff>
      <xdr:row>141</xdr:row>
      <xdr:rowOff>76200</xdr:rowOff>
    </xdr:to>
    <xdr:cxnSp macro="">
      <xdr:nvCxnSpPr>
        <xdr:cNvPr id="5487" name="Solver_shapecon$N$140">
          <a:extLst>
            <a:ext uri="{FF2B5EF4-FFF2-40B4-BE49-F238E27FC236}">
              <a16:creationId xmlns:a16="http://schemas.microsoft.com/office/drawing/2014/main" id="{0E8D0E26-4B63-4B00-A0E1-DAEFD3E4D52C}"/>
            </a:ext>
          </a:extLst>
        </xdr:cNvPr>
        <xdr:cNvCxnSpPr/>
      </xdr:nvCxnSpPr>
      <xdr:spPr>
        <a:xfrm flipV="1">
          <a:off x="3248025" y="248031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139</xdr:row>
      <xdr:rowOff>0</xdr:rowOff>
    </xdr:from>
    <xdr:to>
      <xdr:col>14</xdr:col>
      <xdr:colOff>19050</xdr:colOff>
      <xdr:row>139</xdr:row>
      <xdr:rowOff>152400</xdr:rowOff>
    </xdr:to>
    <xdr:sp macro="" textlink="">
      <xdr:nvSpPr>
        <xdr:cNvPr id="5488" name="Solver_shape$N$140">
          <a:extLst>
            <a:ext uri="{FF2B5EF4-FFF2-40B4-BE49-F238E27FC236}">
              <a16:creationId xmlns:a16="http://schemas.microsoft.com/office/drawing/2014/main" id="{1BF27E4A-C105-49C2-971B-4986967F8837}"/>
            </a:ext>
          </a:extLst>
        </xdr:cNvPr>
        <xdr:cNvSpPr/>
      </xdr:nvSpPr>
      <xdr:spPr>
        <a:xfrm rot="16200000">
          <a:off x="5010150" y="24726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139</xdr:row>
      <xdr:rowOff>76200</xdr:rowOff>
    </xdr:from>
    <xdr:to>
      <xdr:col>17</xdr:col>
      <xdr:colOff>0</xdr:colOff>
      <xdr:row>139</xdr:row>
      <xdr:rowOff>76200</xdr:rowOff>
    </xdr:to>
    <xdr:cxnSp macro="">
      <xdr:nvCxnSpPr>
        <xdr:cNvPr id="5489" name="Solver_dash$N$140">
          <a:extLst>
            <a:ext uri="{FF2B5EF4-FFF2-40B4-BE49-F238E27FC236}">
              <a16:creationId xmlns:a16="http://schemas.microsoft.com/office/drawing/2014/main" id="{EE9709DD-FDDD-416A-AA0B-E7CC29F2330B}"/>
            </a:ext>
          </a:extLst>
        </xdr:cNvPr>
        <xdr:cNvCxnSpPr/>
      </xdr:nvCxnSpPr>
      <xdr:spPr>
        <a:xfrm>
          <a:off x="5162550" y="248031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139</xdr:row>
      <xdr:rowOff>76200</xdr:rowOff>
    </xdr:from>
    <xdr:to>
      <xdr:col>13</xdr:col>
      <xdr:colOff>0</xdr:colOff>
      <xdr:row>139</xdr:row>
      <xdr:rowOff>76200</xdr:rowOff>
    </xdr:to>
    <xdr:cxnSp macro="">
      <xdr:nvCxnSpPr>
        <xdr:cNvPr id="5490" name="Solver_line$N$140">
          <a:extLst>
            <a:ext uri="{FF2B5EF4-FFF2-40B4-BE49-F238E27FC236}">
              <a16:creationId xmlns:a16="http://schemas.microsoft.com/office/drawing/2014/main" id="{7E5A4D65-3BD8-4626-A6E1-F1DC5A4C7504}"/>
            </a:ext>
          </a:extLst>
        </xdr:cNvPr>
        <xdr:cNvCxnSpPr/>
      </xdr:nvCxnSpPr>
      <xdr:spPr>
        <a:xfrm>
          <a:off x="3495675" y="248031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141</xdr:row>
      <xdr:rowOff>76200</xdr:rowOff>
    </xdr:from>
    <xdr:to>
      <xdr:col>11</xdr:col>
      <xdr:colOff>0</xdr:colOff>
      <xdr:row>144</xdr:row>
      <xdr:rowOff>76200</xdr:rowOff>
    </xdr:to>
    <xdr:cxnSp macro="">
      <xdr:nvCxnSpPr>
        <xdr:cNvPr id="5491" name="Solver_shapecon$N$145">
          <a:extLst>
            <a:ext uri="{FF2B5EF4-FFF2-40B4-BE49-F238E27FC236}">
              <a16:creationId xmlns:a16="http://schemas.microsoft.com/office/drawing/2014/main" id="{57EB29B3-1BE1-4FDD-9128-6112DF85C5DA}"/>
            </a:ext>
          </a:extLst>
        </xdr:cNvPr>
        <xdr:cNvCxnSpPr/>
      </xdr:nvCxnSpPr>
      <xdr:spPr>
        <a:xfrm>
          <a:off x="3248025" y="251460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144</xdr:row>
      <xdr:rowOff>0</xdr:rowOff>
    </xdr:from>
    <xdr:to>
      <xdr:col>14</xdr:col>
      <xdr:colOff>19050</xdr:colOff>
      <xdr:row>144</xdr:row>
      <xdr:rowOff>152400</xdr:rowOff>
    </xdr:to>
    <xdr:sp macro="" textlink="">
      <xdr:nvSpPr>
        <xdr:cNvPr id="5492" name="Solver_shape$N$145">
          <a:extLst>
            <a:ext uri="{FF2B5EF4-FFF2-40B4-BE49-F238E27FC236}">
              <a16:creationId xmlns:a16="http://schemas.microsoft.com/office/drawing/2014/main" id="{58614741-219A-4456-973F-939E4364A5E4}"/>
            </a:ext>
          </a:extLst>
        </xdr:cNvPr>
        <xdr:cNvSpPr/>
      </xdr:nvSpPr>
      <xdr:spPr>
        <a:xfrm rot="16200000">
          <a:off x="5010150" y="25603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144</xdr:row>
      <xdr:rowOff>76200</xdr:rowOff>
    </xdr:from>
    <xdr:to>
      <xdr:col>17</xdr:col>
      <xdr:colOff>0</xdr:colOff>
      <xdr:row>144</xdr:row>
      <xdr:rowOff>76200</xdr:rowOff>
    </xdr:to>
    <xdr:cxnSp macro="">
      <xdr:nvCxnSpPr>
        <xdr:cNvPr id="5493" name="Solver_dash$N$145">
          <a:extLst>
            <a:ext uri="{FF2B5EF4-FFF2-40B4-BE49-F238E27FC236}">
              <a16:creationId xmlns:a16="http://schemas.microsoft.com/office/drawing/2014/main" id="{C3BF29AC-8830-45DA-8FCE-2C12F808C6B3}"/>
            </a:ext>
          </a:extLst>
        </xdr:cNvPr>
        <xdr:cNvCxnSpPr/>
      </xdr:nvCxnSpPr>
      <xdr:spPr>
        <a:xfrm>
          <a:off x="5162550" y="256794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144</xdr:row>
      <xdr:rowOff>76200</xdr:rowOff>
    </xdr:from>
    <xdr:to>
      <xdr:col>13</xdr:col>
      <xdr:colOff>0</xdr:colOff>
      <xdr:row>144</xdr:row>
      <xdr:rowOff>76200</xdr:rowOff>
    </xdr:to>
    <xdr:cxnSp macro="">
      <xdr:nvCxnSpPr>
        <xdr:cNvPr id="5494" name="Solver_line$N$145">
          <a:extLst>
            <a:ext uri="{FF2B5EF4-FFF2-40B4-BE49-F238E27FC236}">
              <a16:creationId xmlns:a16="http://schemas.microsoft.com/office/drawing/2014/main" id="{5D05DBBB-834D-4340-9282-42B43F4D4C27}"/>
            </a:ext>
          </a:extLst>
        </xdr:cNvPr>
        <xdr:cNvCxnSpPr/>
      </xdr:nvCxnSpPr>
      <xdr:spPr>
        <a:xfrm>
          <a:off x="3495675" y="25679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156</xdr:row>
      <xdr:rowOff>76200</xdr:rowOff>
    </xdr:to>
    <xdr:cxnSp macro="">
      <xdr:nvCxnSpPr>
        <xdr:cNvPr id="5495" name="Solver_shapecon$F$157">
          <a:extLst>
            <a:ext uri="{FF2B5EF4-FFF2-40B4-BE49-F238E27FC236}">
              <a16:creationId xmlns:a16="http://schemas.microsoft.com/office/drawing/2014/main" id="{4F7DD36E-69DB-4C85-9572-BC8F8B7760E8}"/>
            </a:ext>
          </a:extLst>
        </xdr:cNvPr>
        <xdr:cNvCxnSpPr/>
      </xdr:nvCxnSpPr>
      <xdr:spPr>
        <a:xfrm>
          <a:off x="762000" y="20726400"/>
          <a:ext cx="247650" cy="7200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156</xdr:row>
      <xdr:rowOff>0</xdr:rowOff>
    </xdr:from>
    <xdr:to>
      <xdr:col>6</xdr:col>
      <xdr:colOff>0</xdr:colOff>
      <xdr:row>156</xdr:row>
      <xdr:rowOff>152400</xdr:rowOff>
    </xdr:to>
    <xdr:sp macro="" textlink="">
      <xdr:nvSpPr>
        <xdr:cNvPr id="5496" name="Solver_shape$F$157">
          <a:extLst>
            <a:ext uri="{FF2B5EF4-FFF2-40B4-BE49-F238E27FC236}">
              <a16:creationId xmlns:a16="http://schemas.microsoft.com/office/drawing/2014/main" id="{1201DF22-FF17-43DD-A5EE-453C26A1983A}"/>
            </a:ext>
          </a:extLst>
        </xdr:cNvPr>
        <xdr:cNvSpPr/>
      </xdr:nvSpPr>
      <xdr:spPr>
        <a:xfrm>
          <a:off x="1990725" y="278511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76200</xdr:rowOff>
    </xdr:from>
    <xdr:to>
      <xdr:col>5</xdr:col>
      <xdr:colOff>0</xdr:colOff>
      <xdr:row>156</xdr:row>
      <xdr:rowOff>76200</xdr:rowOff>
    </xdr:to>
    <xdr:cxnSp macro="">
      <xdr:nvCxnSpPr>
        <xdr:cNvPr id="5497" name="Solver_line$F$157">
          <a:extLst>
            <a:ext uri="{FF2B5EF4-FFF2-40B4-BE49-F238E27FC236}">
              <a16:creationId xmlns:a16="http://schemas.microsoft.com/office/drawing/2014/main" id="{6436D617-49AD-4B65-8165-56B5814E1F6F}"/>
            </a:ext>
          </a:extLst>
        </xdr:cNvPr>
        <xdr:cNvCxnSpPr/>
      </xdr:nvCxnSpPr>
      <xdr:spPr>
        <a:xfrm>
          <a:off x="1009650" y="279273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151</xdr:row>
      <xdr:rowOff>76200</xdr:rowOff>
    </xdr:from>
    <xdr:to>
      <xdr:col>7</xdr:col>
      <xdr:colOff>0</xdr:colOff>
      <xdr:row>156</xdr:row>
      <xdr:rowOff>76200</xdr:rowOff>
    </xdr:to>
    <xdr:cxnSp macro="">
      <xdr:nvCxnSpPr>
        <xdr:cNvPr id="5498" name="Solver_shapecon$J$152">
          <a:extLst>
            <a:ext uri="{FF2B5EF4-FFF2-40B4-BE49-F238E27FC236}">
              <a16:creationId xmlns:a16="http://schemas.microsoft.com/office/drawing/2014/main" id="{E78A1CBD-7D60-4BD7-AFFE-82A1FED87B27}"/>
            </a:ext>
          </a:extLst>
        </xdr:cNvPr>
        <xdr:cNvCxnSpPr/>
      </xdr:nvCxnSpPr>
      <xdr:spPr>
        <a:xfrm flipV="1">
          <a:off x="2143125" y="269748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151</xdr:row>
      <xdr:rowOff>0</xdr:rowOff>
    </xdr:from>
    <xdr:to>
      <xdr:col>10</xdr:col>
      <xdr:colOff>19050</xdr:colOff>
      <xdr:row>151</xdr:row>
      <xdr:rowOff>152400</xdr:rowOff>
    </xdr:to>
    <xdr:sp macro="" textlink="">
      <xdr:nvSpPr>
        <xdr:cNvPr id="5499" name="Solver_shape$J$152">
          <a:extLst>
            <a:ext uri="{FF2B5EF4-FFF2-40B4-BE49-F238E27FC236}">
              <a16:creationId xmlns:a16="http://schemas.microsoft.com/office/drawing/2014/main" id="{AE160FE4-CA01-4704-86E4-B0DC284704B9}"/>
            </a:ext>
          </a:extLst>
        </xdr:cNvPr>
        <xdr:cNvSpPr/>
      </xdr:nvSpPr>
      <xdr:spPr>
        <a:xfrm>
          <a:off x="3095625" y="26898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151</xdr:row>
      <xdr:rowOff>76200</xdr:rowOff>
    </xdr:from>
    <xdr:to>
      <xdr:col>9</xdr:col>
      <xdr:colOff>0</xdr:colOff>
      <xdr:row>151</xdr:row>
      <xdr:rowOff>76200</xdr:rowOff>
    </xdr:to>
    <xdr:cxnSp macro="">
      <xdr:nvCxnSpPr>
        <xdr:cNvPr id="5500" name="Solver_line$J$152">
          <a:extLst>
            <a:ext uri="{FF2B5EF4-FFF2-40B4-BE49-F238E27FC236}">
              <a16:creationId xmlns:a16="http://schemas.microsoft.com/office/drawing/2014/main" id="{7AB925D1-831A-4599-AD74-7EFB685464D3}"/>
            </a:ext>
          </a:extLst>
        </xdr:cNvPr>
        <xdr:cNvCxnSpPr/>
      </xdr:nvCxnSpPr>
      <xdr:spPr>
        <a:xfrm>
          <a:off x="2390775" y="269748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149</xdr:row>
      <xdr:rowOff>76200</xdr:rowOff>
    </xdr:from>
    <xdr:to>
      <xdr:col>11</xdr:col>
      <xdr:colOff>0</xdr:colOff>
      <xdr:row>151</xdr:row>
      <xdr:rowOff>76200</xdr:rowOff>
    </xdr:to>
    <xdr:cxnSp macro="">
      <xdr:nvCxnSpPr>
        <xdr:cNvPr id="5501" name="Solver_shapecon$N$150">
          <a:extLst>
            <a:ext uri="{FF2B5EF4-FFF2-40B4-BE49-F238E27FC236}">
              <a16:creationId xmlns:a16="http://schemas.microsoft.com/office/drawing/2014/main" id="{149CA6EC-2ECD-4568-B999-DBCE8CEAC1BB}"/>
            </a:ext>
          </a:extLst>
        </xdr:cNvPr>
        <xdr:cNvCxnSpPr/>
      </xdr:nvCxnSpPr>
      <xdr:spPr>
        <a:xfrm flipV="1">
          <a:off x="3248025" y="26593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149</xdr:row>
      <xdr:rowOff>0</xdr:rowOff>
    </xdr:from>
    <xdr:to>
      <xdr:col>14</xdr:col>
      <xdr:colOff>19050</xdr:colOff>
      <xdr:row>149</xdr:row>
      <xdr:rowOff>152400</xdr:rowOff>
    </xdr:to>
    <xdr:sp macro="" textlink="">
      <xdr:nvSpPr>
        <xdr:cNvPr id="5502" name="Solver_shape$N$150">
          <a:extLst>
            <a:ext uri="{FF2B5EF4-FFF2-40B4-BE49-F238E27FC236}">
              <a16:creationId xmlns:a16="http://schemas.microsoft.com/office/drawing/2014/main" id="{DDF61A49-B42B-412E-BFFE-9ADCF921EE49}"/>
            </a:ext>
          </a:extLst>
        </xdr:cNvPr>
        <xdr:cNvSpPr/>
      </xdr:nvSpPr>
      <xdr:spPr>
        <a:xfrm>
          <a:off x="5010150" y="265176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149</xdr:row>
      <xdr:rowOff>76200</xdr:rowOff>
    </xdr:from>
    <xdr:to>
      <xdr:col>13</xdr:col>
      <xdr:colOff>0</xdr:colOff>
      <xdr:row>149</xdr:row>
      <xdr:rowOff>76200</xdr:rowOff>
    </xdr:to>
    <xdr:cxnSp macro="">
      <xdr:nvCxnSpPr>
        <xdr:cNvPr id="5503" name="Solver_line$N$150">
          <a:extLst>
            <a:ext uri="{FF2B5EF4-FFF2-40B4-BE49-F238E27FC236}">
              <a16:creationId xmlns:a16="http://schemas.microsoft.com/office/drawing/2014/main" id="{EF2B0B1D-1DF0-4F53-9AF5-883F1EC039BC}"/>
            </a:ext>
          </a:extLst>
        </xdr:cNvPr>
        <xdr:cNvCxnSpPr/>
      </xdr:nvCxnSpPr>
      <xdr:spPr>
        <a:xfrm>
          <a:off x="3495675" y="265938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76200</xdr:rowOff>
    </xdr:from>
    <xdr:to>
      <xdr:col>15</xdr:col>
      <xdr:colOff>0</xdr:colOff>
      <xdr:row>149</xdr:row>
      <xdr:rowOff>76200</xdr:rowOff>
    </xdr:to>
    <xdr:cxnSp macro="">
      <xdr:nvCxnSpPr>
        <xdr:cNvPr id="5504" name="Solver_shapecon$R$150">
          <a:extLst>
            <a:ext uri="{FF2B5EF4-FFF2-40B4-BE49-F238E27FC236}">
              <a16:creationId xmlns:a16="http://schemas.microsoft.com/office/drawing/2014/main" id="{A98B17CA-F3C2-46DE-9D8D-2EB31424D550}"/>
            </a:ext>
          </a:extLst>
        </xdr:cNvPr>
        <xdr:cNvCxnSpPr/>
      </xdr:nvCxnSpPr>
      <xdr:spPr>
        <a:xfrm>
          <a:off x="5162550" y="265938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149</xdr:row>
      <xdr:rowOff>0</xdr:rowOff>
    </xdr:from>
    <xdr:to>
      <xdr:col>18</xdr:col>
      <xdr:colOff>0</xdr:colOff>
      <xdr:row>149</xdr:row>
      <xdr:rowOff>152400</xdr:rowOff>
    </xdr:to>
    <xdr:sp macro="" textlink="">
      <xdr:nvSpPr>
        <xdr:cNvPr id="5505" name="Solver_shape$R$150">
          <a:extLst>
            <a:ext uri="{FF2B5EF4-FFF2-40B4-BE49-F238E27FC236}">
              <a16:creationId xmlns:a16="http://schemas.microsoft.com/office/drawing/2014/main" id="{6B22D280-0E28-4169-8D1F-19DC30CF44E4}"/>
            </a:ext>
          </a:extLst>
        </xdr:cNvPr>
        <xdr:cNvSpPr/>
      </xdr:nvSpPr>
      <xdr:spPr>
        <a:xfrm rot="16200000">
          <a:off x="6076950" y="26517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149</xdr:row>
      <xdr:rowOff>76200</xdr:rowOff>
    </xdr:from>
    <xdr:to>
      <xdr:col>17</xdr:col>
      <xdr:colOff>0</xdr:colOff>
      <xdr:row>149</xdr:row>
      <xdr:rowOff>76200</xdr:rowOff>
    </xdr:to>
    <xdr:cxnSp macro="">
      <xdr:nvCxnSpPr>
        <xdr:cNvPr id="5506" name="Solver_line$R$150">
          <a:extLst>
            <a:ext uri="{FF2B5EF4-FFF2-40B4-BE49-F238E27FC236}">
              <a16:creationId xmlns:a16="http://schemas.microsoft.com/office/drawing/2014/main" id="{8ED49351-0EE5-497D-82B9-39C0528322A7}"/>
            </a:ext>
          </a:extLst>
        </xdr:cNvPr>
        <xdr:cNvCxnSpPr/>
      </xdr:nvCxnSpPr>
      <xdr:spPr>
        <a:xfrm>
          <a:off x="5410200" y="265938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151</xdr:row>
      <xdr:rowOff>76200</xdr:rowOff>
    </xdr:from>
    <xdr:to>
      <xdr:col>11</xdr:col>
      <xdr:colOff>0</xdr:colOff>
      <xdr:row>154</xdr:row>
      <xdr:rowOff>76200</xdr:rowOff>
    </xdr:to>
    <xdr:cxnSp macro="">
      <xdr:nvCxnSpPr>
        <xdr:cNvPr id="5507" name="Solver_shapecon$N$155">
          <a:extLst>
            <a:ext uri="{FF2B5EF4-FFF2-40B4-BE49-F238E27FC236}">
              <a16:creationId xmlns:a16="http://schemas.microsoft.com/office/drawing/2014/main" id="{CA502D42-CBED-45F0-B768-65A0C37546E7}"/>
            </a:ext>
          </a:extLst>
        </xdr:cNvPr>
        <xdr:cNvCxnSpPr/>
      </xdr:nvCxnSpPr>
      <xdr:spPr>
        <a:xfrm>
          <a:off x="3248025" y="26936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154</xdr:row>
      <xdr:rowOff>0</xdr:rowOff>
    </xdr:from>
    <xdr:to>
      <xdr:col>14</xdr:col>
      <xdr:colOff>19050</xdr:colOff>
      <xdr:row>154</xdr:row>
      <xdr:rowOff>152400</xdr:rowOff>
    </xdr:to>
    <xdr:sp macro="" textlink="">
      <xdr:nvSpPr>
        <xdr:cNvPr id="5508" name="Solver_shape$N$155">
          <a:extLst>
            <a:ext uri="{FF2B5EF4-FFF2-40B4-BE49-F238E27FC236}">
              <a16:creationId xmlns:a16="http://schemas.microsoft.com/office/drawing/2014/main" id="{0368D483-637A-4463-BEB9-D2494B3580D3}"/>
            </a:ext>
          </a:extLst>
        </xdr:cNvPr>
        <xdr:cNvSpPr/>
      </xdr:nvSpPr>
      <xdr:spPr>
        <a:xfrm>
          <a:off x="5010150" y="273939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154</xdr:row>
      <xdr:rowOff>76200</xdr:rowOff>
    </xdr:from>
    <xdr:to>
      <xdr:col>13</xdr:col>
      <xdr:colOff>0</xdr:colOff>
      <xdr:row>154</xdr:row>
      <xdr:rowOff>76200</xdr:rowOff>
    </xdr:to>
    <xdr:cxnSp macro="">
      <xdr:nvCxnSpPr>
        <xdr:cNvPr id="5509" name="Solver_line$N$155">
          <a:extLst>
            <a:ext uri="{FF2B5EF4-FFF2-40B4-BE49-F238E27FC236}">
              <a16:creationId xmlns:a16="http://schemas.microsoft.com/office/drawing/2014/main" id="{69EC0772-CF07-4304-A6C8-3D8F61364B5E}"/>
            </a:ext>
          </a:extLst>
        </xdr:cNvPr>
        <xdr:cNvCxnSpPr/>
      </xdr:nvCxnSpPr>
      <xdr:spPr>
        <a:xfrm>
          <a:off x="3495675" y="274701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154</xdr:row>
      <xdr:rowOff>76200</xdr:rowOff>
    </xdr:from>
    <xdr:to>
      <xdr:col>15</xdr:col>
      <xdr:colOff>0</xdr:colOff>
      <xdr:row>154</xdr:row>
      <xdr:rowOff>76200</xdr:rowOff>
    </xdr:to>
    <xdr:cxnSp macro="">
      <xdr:nvCxnSpPr>
        <xdr:cNvPr id="5510" name="Solver_shapecon$R$155">
          <a:extLst>
            <a:ext uri="{FF2B5EF4-FFF2-40B4-BE49-F238E27FC236}">
              <a16:creationId xmlns:a16="http://schemas.microsoft.com/office/drawing/2014/main" id="{A962A1C7-C009-428B-972E-C474045A97D0}"/>
            </a:ext>
          </a:extLst>
        </xdr:cNvPr>
        <xdr:cNvCxnSpPr/>
      </xdr:nvCxnSpPr>
      <xdr:spPr>
        <a:xfrm>
          <a:off x="5162550" y="274701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154</xdr:row>
      <xdr:rowOff>0</xdr:rowOff>
    </xdr:from>
    <xdr:to>
      <xdr:col>18</xdr:col>
      <xdr:colOff>0</xdr:colOff>
      <xdr:row>154</xdr:row>
      <xdr:rowOff>152400</xdr:rowOff>
    </xdr:to>
    <xdr:sp macro="" textlink="">
      <xdr:nvSpPr>
        <xdr:cNvPr id="5511" name="Solver_shape$R$155">
          <a:extLst>
            <a:ext uri="{FF2B5EF4-FFF2-40B4-BE49-F238E27FC236}">
              <a16:creationId xmlns:a16="http://schemas.microsoft.com/office/drawing/2014/main" id="{2B2266A0-8C15-4B9D-A2AF-84AB4B8C69F6}"/>
            </a:ext>
          </a:extLst>
        </xdr:cNvPr>
        <xdr:cNvSpPr/>
      </xdr:nvSpPr>
      <xdr:spPr>
        <a:xfrm rot="16200000">
          <a:off x="6076950" y="27393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154</xdr:row>
      <xdr:rowOff>76200</xdr:rowOff>
    </xdr:from>
    <xdr:to>
      <xdr:col>17</xdr:col>
      <xdr:colOff>0</xdr:colOff>
      <xdr:row>154</xdr:row>
      <xdr:rowOff>76200</xdr:rowOff>
    </xdr:to>
    <xdr:cxnSp macro="">
      <xdr:nvCxnSpPr>
        <xdr:cNvPr id="5512" name="Solver_line$R$155">
          <a:extLst>
            <a:ext uri="{FF2B5EF4-FFF2-40B4-BE49-F238E27FC236}">
              <a16:creationId xmlns:a16="http://schemas.microsoft.com/office/drawing/2014/main" id="{A208E0B6-47A7-43D2-8E47-922A9D01FCE5}"/>
            </a:ext>
          </a:extLst>
        </xdr:cNvPr>
        <xdr:cNvCxnSpPr/>
      </xdr:nvCxnSpPr>
      <xdr:spPr>
        <a:xfrm>
          <a:off x="5410200" y="274701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156</xdr:row>
      <xdr:rowOff>76200</xdr:rowOff>
    </xdr:from>
    <xdr:to>
      <xdr:col>7</xdr:col>
      <xdr:colOff>0</xdr:colOff>
      <xdr:row>161</xdr:row>
      <xdr:rowOff>76200</xdr:rowOff>
    </xdr:to>
    <xdr:cxnSp macro="">
      <xdr:nvCxnSpPr>
        <xdr:cNvPr id="5513" name="Solver_shapecon$J$162">
          <a:extLst>
            <a:ext uri="{FF2B5EF4-FFF2-40B4-BE49-F238E27FC236}">
              <a16:creationId xmlns:a16="http://schemas.microsoft.com/office/drawing/2014/main" id="{B6C81300-0424-4DF7-ACC5-8C41FF9AFDDB}"/>
            </a:ext>
          </a:extLst>
        </xdr:cNvPr>
        <xdr:cNvCxnSpPr/>
      </xdr:nvCxnSpPr>
      <xdr:spPr>
        <a:xfrm>
          <a:off x="2143125" y="278130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161</xdr:row>
      <xdr:rowOff>0</xdr:rowOff>
    </xdr:from>
    <xdr:to>
      <xdr:col>10</xdr:col>
      <xdr:colOff>19050</xdr:colOff>
      <xdr:row>161</xdr:row>
      <xdr:rowOff>152400</xdr:rowOff>
    </xdr:to>
    <xdr:sp macro="" textlink="">
      <xdr:nvSpPr>
        <xdr:cNvPr id="5514" name="Solver_shape$J$162">
          <a:extLst>
            <a:ext uri="{FF2B5EF4-FFF2-40B4-BE49-F238E27FC236}">
              <a16:creationId xmlns:a16="http://schemas.microsoft.com/office/drawing/2014/main" id="{48505D65-360E-4895-BCA7-2D414906E3B3}"/>
            </a:ext>
          </a:extLst>
        </xdr:cNvPr>
        <xdr:cNvSpPr/>
      </xdr:nvSpPr>
      <xdr:spPr>
        <a:xfrm>
          <a:off x="3095625" y="286512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161</xdr:row>
      <xdr:rowOff>76200</xdr:rowOff>
    </xdr:from>
    <xdr:to>
      <xdr:col>9</xdr:col>
      <xdr:colOff>0</xdr:colOff>
      <xdr:row>161</xdr:row>
      <xdr:rowOff>76200</xdr:rowOff>
    </xdr:to>
    <xdr:cxnSp macro="">
      <xdr:nvCxnSpPr>
        <xdr:cNvPr id="5515" name="Solver_line$J$162">
          <a:extLst>
            <a:ext uri="{FF2B5EF4-FFF2-40B4-BE49-F238E27FC236}">
              <a16:creationId xmlns:a16="http://schemas.microsoft.com/office/drawing/2014/main" id="{AC64E33F-6D2D-4F3E-87F7-DE14A56BA5ED}"/>
            </a:ext>
          </a:extLst>
        </xdr:cNvPr>
        <xdr:cNvCxnSpPr/>
      </xdr:nvCxnSpPr>
      <xdr:spPr>
        <a:xfrm>
          <a:off x="2390775" y="287274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159</xdr:row>
      <xdr:rowOff>76200</xdr:rowOff>
    </xdr:from>
    <xdr:to>
      <xdr:col>11</xdr:col>
      <xdr:colOff>0</xdr:colOff>
      <xdr:row>161</xdr:row>
      <xdr:rowOff>76200</xdr:rowOff>
    </xdr:to>
    <xdr:cxnSp macro="">
      <xdr:nvCxnSpPr>
        <xdr:cNvPr id="5516" name="Solver_shapecon$N$160">
          <a:extLst>
            <a:ext uri="{FF2B5EF4-FFF2-40B4-BE49-F238E27FC236}">
              <a16:creationId xmlns:a16="http://schemas.microsoft.com/office/drawing/2014/main" id="{F6372D93-9B1A-493A-9007-D02F619A2503}"/>
            </a:ext>
          </a:extLst>
        </xdr:cNvPr>
        <xdr:cNvCxnSpPr/>
      </xdr:nvCxnSpPr>
      <xdr:spPr>
        <a:xfrm flipV="1">
          <a:off x="3248025" y="28346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159</xdr:row>
      <xdr:rowOff>0</xdr:rowOff>
    </xdr:from>
    <xdr:to>
      <xdr:col>14</xdr:col>
      <xdr:colOff>19050</xdr:colOff>
      <xdr:row>159</xdr:row>
      <xdr:rowOff>152400</xdr:rowOff>
    </xdr:to>
    <xdr:sp macro="" textlink="">
      <xdr:nvSpPr>
        <xdr:cNvPr id="5517" name="Solver_shape$N$160">
          <a:extLst>
            <a:ext uri="{FF2B5EF4-FFF2-40B4-BE49-F238E27FC236}">
              <a16:creationId xmlns:a16="http://schemas.microsoft.com/office/drawing/2014/main" id="{BBDE71ED-937A-4885-ACD2-10E560D6C228}"/>
            </a:ext>
          </a:extLst>
        </xdr:cNvPr>
        <xdr:cNvSpPr/>
      </xdr:nvSpPr>
      <xdr:spPr>
        <a:xfrm rot="16200000">
          <a:off x="5010150" y="28270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159</xdr:row>
      <xdr:rowOff>76200</xdr:rowOff>
    </xdr:from>
    <xdr:to>
      <xdr:col>17</xdr:col>
      <xdr:colOff>0</xdr:colOff>
      <xdr:row>159</xdr:row>
      <xdr:rowOff>76200</xdr:rowOff>
    </xdr:to>
    <xdr:cxnSp macro="">
      <xdr:nvCxnSpPr>
        <xdr:cNvPr id="5518" name="Solver_dash$N$160">
          <a:extLst>
            <a:ext uri="{FF2B5EF4-FFF2-40B4-BE49-F238E27FC236}">
              <a16:creationId xmlns:a16="http://schemas.microsoft.com/office/drawing/2014/main" id="{53519EF1-F6F0-427C-9F71-7413DF2C0E37}"/>
            </a:ext>
          </a:extLst>
        </xdr:cNvPr>
        <xdr:cNvCxnSpPr/>
      </xdr:nvCxnSpPr>
      <xdr:spPr>
        <a:xfrm>
          <a:off x="5162550" y="283464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159</xdr:row>
      <xdr:rowOff>76200</xdr:rowOff>
    </xdr:from>
    <xdr:to>
      <xdr:col>13</xdr:col>
      <xdr:colOff>0</xdr:colOff>
      <xdr:row>159</xdr:row>
      <xdr:rowOff>76200</xdr:rowOff>
    </xdr:to>
    <xdr:cxnSp macro="">
      <xdr:nvCxnSpPr>
        <xdr:cNvPr id="5519" name="Solver_line$N$160">
          <a:extLst>
            <a:ext uri="{FF2B5EF4-FFF2-40B4-BE49-F238E27FC236}">
              <a16:creationId xmlns:a16="http://schemas.microsoft.com/office/drawing/2014/main" id="{BE2B8059-C4EF-4716-8407-31ACFDC25F35}"/>
            </a:ext>
          </a:extLst>
        </xdr:cNvPr>
        <xdr:cNvCxnSpPr/>
      </xdr:nvCxnSpPr>
      <xdr:spPr>
        <a:xfrm>
          <a:off x="3495675" y="28346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161</xdr:row>
      <xdr:rowOff>76200</xdr:rowOff>
    </xdr:from>
    <xdr:to>
      <xdr:col>11</xdr:col>
      <xdr:colOff>0</xdr:colOff>
      <xdr:row>164</xdr:row>
      <xdr:rowOff>76200</xdr:rowOff>
    </xdr:to>
    <xdr:cxnSp macro="">
      <xdr:nvCxnSpPr>
        <xdr:cNvPr id="5520" name="Solver_shapecon$N$165">
          <a:extLst>
            <a:ext uri="{FF2B5EF4-FFF2-40B4-BE49-F238E27FC236}">
              <a16:creationId xmlns:a16="http://schemas.microsoft.com/office/drawing/2014/main" id="{99906DCC-5A87-4BF4-95E1-AF38E14A3F8E}"/>
            </a:ext>
          </a:extLst>
        </xdr:cNvPr>
        <xdr:cNvCxnSpPr/>
      </xdr:nvCxnSpPr>
      <xdr:spPr>
        <a:xfrm>
          <a:off x="3248025" y="28689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164</xdr:row>
      <xdr:rowOff>0</xdr:rowOff>
    </xdr:from>
    <xdr:to>
      <xdr:col>14</xdr:col>
      <xdr:colOff>19050</xdr:colOff>
      <xdr:row>164</xdr:row>
      <xdr:rowOff>152400</xdr:rowOff>
    </xdr:to>
    <xdr:sp macro="" textlink="">
      <xdr:nvSpPr>
        <xdr:cNvPr id="5521" name="Solver_shape$N$165">
          <a:extLst>
            <a:ext uri="{FF2B5EF4-FFF2-40B4-BE49-F238E27FC236}">
              <a16:creationId xmlns:a16="http://schemas.microsoft.com/office/drawing/2014/main" id="{ECB5584C-2CCF-4340-8BF8-4F85E949B970}"/>
            </a:ext>
          </a:extLst>
        </xdr:cNvPr>
        <xdr:cNvSpPr/>
      </xdr:nvSpPr>
      <xdr:spPr>
        <a:xfrm rot="16200000">
          <a:off x="5010150" y="29146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164</xdr:row>
      <xdr:rowOff>76200</xdr:rowOff>
    </xdr:from>
    <xdr:to>
      <xdr:col>17</xdr:col>
      <xdr:colOff>0</xdr:colOff>
      <xdr:row>164</xdr:row>
      <xdr:rowOff>76200</xdr:rowOff>
    </xdr:to>
    <xdr:cxnSp macro="">
      <xdr:nvCxnSpPr>
        <xdr:cNvPr id="5522" name="Solver_dash$N$165">
          <a:extLst>
            <a:ext uri="{FF2B5EF4-FFF2-40B4-BE49-F238E27FC236}">
              <a16:creationId xmlns:a16="http://schemas.microsoft.com/office/drawing/2014/main" id="{7E047608-553D-4D9B-9F25-15630592A476}"/>
            </a:ext>
          </a:extLst>
        </xdr:cNvPr>
        <xdr:cNvCxnSpPr/>
      </xdr:nvCxnSpPr>
      <xdr:spPr>
        <a:xfrm>
          <a:off x="5162550" y="292227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164</xdr:row>
      <xdr:rowOff>76200</xdr:rowOff>
    </xdr:from>
    <xdr:to>
      <xdr:col>13</xdr:col>
      <xdr:colOff>0</xdr:colOff>
      <xdr:row>164</xdr:row>
      <xdr:rowOff>76200</xdr:rowOff>
    </xdr:to>
    <xdr:cxnSp macro="">
      <xdr:nvCxnSpPr>
        <xdr:cNvPr id="5523" name="Solver_line$N$165">
          <a:extLst>
            <a:ext uri="{FF2B5EF4-FFF2-40B4-BE49-F238E27FC236}">
              <a16:creationId xmlns:a16="http://schemas.microsoft.com/office/drawing/2014/main" id="{DEBF580A-51B8-49DB-A896-D05E779AC1B7}"/>
            </a:ext>
          </a:extLst>
        </xdr:cNvPr>
        <xdr:cNvCxnSpPr/>
      </xdr:nvCxnSpPr>
      <xdr:spPr>
        <a:xfrm>
          <a:off x="3495675" y="292227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176</xdr:row>
      <xdr:rowOff>76200</xdr:rowOff>
    </xdr:to>
    <xdr:cxnSp macro="">
      <xdr:nvCxnSpPr>
        <xdr:cNvPr id="5524" name="Solver_shapecon$F$177">
          <a:extLst>
            <a:ext uri="{FF2B5EF4-FFF2-40B4-BE49-F238E27FC236}">
              <a16:creationId xmlns:a16="http://schemas.microsoft.com/office/drawing/2014/main" id="{8B199D71-0C89-4F64-9166-6DAB559382DF}"/>
            </a:ext>
          </a:extLst>
        </xdr:cNvPr>
        <xdr:cNvCxnSpPr/>
      </xdr:nvCxnSpPr>
      <xdr:spPr>
        <a:xfrm>
          <a:off x="762000" y="20726400"/>
          <a:ext cx="247650" cy="107442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176</xdr:row>
      <xdr:rowOff>0</xdr:rowOff>
    </xdr:from>
    <xdr:to>
      <xdr:col>6</xdr:col>
      <xdr:colOff>0</xdr:colOff>
      <xdr:row>176</xdr:row>
      <xdr:rowOff>152400</xdr:rowOff>
    </xdr:to>
    <xdr:sp macro="" textlink="">
      <xdr:nvSpPr>
        <xdr:cNvPr id="5525" name="Solver_shape$F$177">
          <a:extLst>
            <a:ext uri="{FF2B5EF4-FFF2-40B4-BE49-F238E27FC236}">
              <a16:creationId xmlns:a16="http://schemas.microsoft.com/office/drawing/2014/main" id="{AE9AC621-D593-48CA-BBBE-EC1E53BE5C56}"/>
            </a:ext>
          </a:extLst>
        </xdr:cNvPr>
        <xdr:cNvSpPr/>
      </xdr:nvSpPr>
      <xdr:spPr>
        <a:xfrm>
          <a:off x="1990725" y="313944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76200</xdr:rowOff>
    </xdr:from>
    <xdr:to>
      <xdr:col>5</xdr:col>
      <xdr:colOff>0</xdr:colOff>
      <xdr:row>176</xdr:row>
      <xdr:rowOff>76200</xdr:rowOff>
    </xdr:to>
    <xdr:cxnSp macro="">
      <xdr:nvCxnSpPr>
        <xdr:cNvPr id="5526" name="Solver_line$F$177">
          <a:extLst>
            <a:ext uri="{FF2B5EF4-FFF2-40B4-BE49-F238E27FC236}">
              <a16:creationId xmlns:a16="http://schemas.microsoft.com/office/drawing/2014/main" id="{BEEEE229-3361-4FBB-94F3-C3B14906C259}"/>
            </a:ext>
          </a:extLst>
        </xdr:cNvPr>
        <xdr:cNvCxnSpPr/>
      </xdr:nvCxnSpPr>
      <xdr:spPr>
        <a:xfrm>
          <a:off x="1009650" y="314706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171</xdr:row>
      <xdr:rowOff>76200</xdr:rowOff>
    </xdr:from>
    <xdr:to>
      <xdr:col>7</xdr:col>
      <xdr:colOff>0</xdr:colOff>
      <xdr:row>176</xdr:row>
      <xdr:rowOff>76200</xdr:rowOff>
    </xdr:to>
    <xdr:cxnSp macro="">
      <xdr:nvCxnSpPr>
        <xdr:cNvPr id="5527" name="Solver_shapecon$J$172">
          <a:extLst>
            <a:ext uri="{FF2B5EF4-FFF2-40B4-BE49-F238E27FC236}">
              <a16:creationId xmlns:a16="http://schemas.microsoft.com/office/drawing/2014/main" id="{7688B4A1-1CD5-4977-A9CB-F30F1121F62A}"/>
            </a:ext>
          </a:extLst>
        </xdr:cNvPr>
        <xdr:cNvCxnSpPr/>
      </xdr:nvCxnSpPr>
      <xdr:spPr>
        <a:xfrm flipV="1">
          <a:off x="2143125" y="305181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171</xdr:row>
      <xdr:rowOff>0</xdr:rowOff>
    </xdr:from>
    <xdr:to>
      <xdr:col>10</xdr:col>
      <xdr:colOff>19050</xdr:colOff>
      <xdr:row>171</xdr:row>
      <xdr:rowOff>152400</xdr:rowOff>
    </xdr:to>
    <xdr:sp macro="" textlink="">
      <xdr:nvSpPr>
        <xdr:cNvPr id="5528" name="Solver_shape$J$172">
          <a:extLst>
            <a:ext uri="{FF2B5EF4-FFF2-40B4-BE49-F238E27FC236}">
              <a16:creationId xmlns:a16="http://schemas.microsoft.com/office/drawing/2014/main" id="{EF01C109-924E-4961-9EF4-0FAFF7892C7E}"/>
            </a:ext>
          </a:extLst>
        </xdr:cNvPr>
        <xdr:cNvSpPr/>
      </xdr:nvSpPr>
      <xdr:spPr>
        <a:xfrm>
          <a:off x="3095625" y="304419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171</xdr:row>
      <xdr:rowOff>76200</xdr:rowOff>
    </xdr:from>
    <xdr:to>
      <xdr:col>9</xdr:col>
      <xdr:colOff>0</xdr:colOff>
      <xdr:row>171</xdr:row>
      <xdr:rowOff>76200</xdr:rowOff>
    </xdr:to>
    <xdr:cxnSp macro="">
      <xdr:nvCxnSpPr>
        <xdr:cNvPr id="5529" name="Solver_line$J$172">
          <a:extLst>
            <a:ext uri="{FF2B5EF4-FFF2-40B4-BE49-F238E27FC236}">
              <a16:creationId xmlns:a16="http://schemas.microsoft.com/office/drawing/2014/main" id="{59AAD4BA-2B5E-4083-81C8-F05554A3E1E1}"/>
            </a:ext>
          </a:extLst>
        </xdr:cNvPr>
        <xdr:cNvCxnSpPr/>
      </xdr:nvCxnSpPr>
      <xdr:spPr>
        <a:xfrm>
          <a:off x="2390775" y="305181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169</xdr:row>
      <xdr:rowOff>76200</xdr:rowOff>
    </xdr:from>
    <xdr:to>
      <xdr:col>11</xdr:col>
      <xdr:colOff>0</xdr:colOff>
      <xdr:row>171</xdr:row>
      <xdr:rowOff>76200</xdr:rowOff>
    </xdr:to>
    <xdr:cxnSp macro="">
      <xdr:nvCxnSpPr>
        <xdr:cNvPr id="5530" name="Solver_shapecon$N$170">
          <a:extLst>
            <a:ext uri="{FF2B5EF4-FFF2-40B4-BE49-F238E27FC236}">
              <a16:creationId xmlns:a16="http://schemas.microsoft.com/office/drawing/2014/main" id="{9353A8F0-15DD-499B-BA1F-1F331D3E92DA}"/>
            </a:ext>
          </a:extLst>
        </xdr:cNvPr>
        <xdr:cNvCxnSpPr/>
      </xdr:nvCxnSpPr>
      <xdr:spPr>
        <a:xfrm flipV="1">
          <a:off x="3248025" y="301371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169</xdr:row>
      <xdr:rowOff>0</xdr:rowOff>
    </xdr:from>
    <xdr:to>
      <xdr:col>14</xdr:col>
      <xdr:colOff>19050</xdr:colOff>
      <xdr:row>169</xdr:row>
      <xdr:rowOff>152400</xdr:rowOff>
    </xdr:to>
    <xdr:sp macro="" textlink="">
      <xdr:nvSpPr>
        <xdr:cNvPr id="5531" name="Solver_shape$N$170">
          <a:extLst>
            <a:ext uri="{FF2B5EF4-FFF2-40B4-BE49-F238E27FC236}">
              <a16:creationId xmlns:a16="http://schemas.microsoft.com/office/drawing/2014/main" id="{E2F7EE27-22C5-4CE5-A69A-C6F548096A29}"/>
            </a:ext>
          </a:extLst>
        </xdr:cNvPr>
        <xdr:cNvSpPr/>
      </xdr:nvSpPr>
      <xdr:spPr>
        <a:xfrm>
          <a:off x="5010150" y="300609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169</xdr:row>
      <xdr:rowOff>76200</xdr:rowOff>
    </xdr:from>
    <xdr:to>
      <xdr:col>13</xdr:col>
      <xdr:colOff>0</xdr:colOff>
      <xdr:row>169</xdr:row>
      <xdr:rowOff>76200</xdr:rowOff>
    </xdr:to>
    <xdr:cxnSp macro="">
      <xdr:nvCxnSpPr>
        <xdr:cNvPr id="5532" name="Solver_line$N$170">
          <a:extLst>
            <a:ext uri="{FF2B5EF4-FFF2-40B4-BE49-F238E27FC236}">
              <a16:creationId xmlns:a16="http://schemas.microsoft.com/office/drawing/2014/main" id="{01DCFB0D-F387-41EB-96FB-574ECDB7AA71}"/>
            </a:ext>
          </a:extLst>
        </xdr:cNvPr>
        <xdr:cNvCxnSpPr/>
      </xdr:nvCxnSpPr>
      <xdr:spPr>
        <a:xfrm>
          <a:off x="3495675" y="301371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169</xdr:row>
      <xdr:rowOff>76200</xdr:rowOff>
    </xdr:from>
    <xdr:to>
      <xdr:col>15</xdr:col>
      <xdr:colOff>0</xdr:colOff>
      <xdr:row>169</xdr:row>
      <xdr:rowOff>76200</xdr:rowOff>
    </xdr:to>
    <xdr:cxnSp macro="">
      <xdr:nvCxnSpPr>
        <xdr:cNvPr id="5533" name="Solver_shapecon$R$170">
          <a:extLst>
            <a:ext uri="{FF2B5EF4-FFF2-40B4-BE49-F238E27FC236}">
              <a16:creationId xmlns:a16="http://schemas.microsoft.com/office/drawing/2014/main" id="{936B0D17-2C15-469C-B92B-F90385A50D5E}"/>
            </a:ext>
          </a:extLst>
        </xdr:cNvPr>
        <xdr:cNvCxnSpPr/>
      </xdr:nvCxnSpPr>
      <xdr:spPr>
        <a:xfrm>
          <a:off x="5162550" y="301371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169</xdr:row>
      <xdr:rowOff>0</xdr:rowOff>
    </xdr:from>
    <xdr:to>
      <xdr:col>18</xdr:col>
      <xdr:colOff>0</xdr:colOff>
      <xdr:row>169</xdr:row>
      <xdr:rowOff>152400</xdr:rowOff>
    </xdr:to>
    <xdr:sp macro="" textlink="">
      <xdr:nvSpPr>
        <xdr:cNvPr id="5534" name="Solver_shape$R$170">
          <a:extLst>
            <a:ext uri="{FF2B5EF4-FFF2-40B4-BE49-F238E27FC236}">
              <a16:creationId xmlns:a16="http://schemas.microsoft.com/office/drawing/2014/main" id="{C9C8E5E9-1F1C-458F-8829-1DE3080C05A2}"/>
            </a:ext>
          </a:extLst>
        </xdr:cNvPr>
        <xdr:cNvSpPr/>
      </xdr:nvSpPr>
      <xdr:spPr>
        <a:xfrm rot="16200000">
          <a:off x="6076950" y="30060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169</xdr:row>
      <xdr:rowOff>76200</xdr:rowOff>
    </xdr:from>
    <xdr:to>
      <xdr:col>17</xdr:col>
      <xdr:colOff>0</xdr:colOff>
      <xdr:row>169</xdr:row>
      <xdr:rowOff>76200</xdr:rowOff>
    </xdr:to>
    <xdr:cxnSp macro="">
      <xdr:nvCxnSpPr>
        <xdr:cNvPr id="5535" name="Solver_line$R$170">
          <a:extLst>
            <a:ext uri="{FF2B5EF4-FFF2-40B4-BE49-F238E27FC236}">
              <a16:creationId xmlns:a16="http://schemas.microsoft.com/office/drawing/2014/main" id="{20A3C94F-D4A6-4190-BD26-94D0AF08A778}"/>
            </a:ext>
          </a:extLst>
        </xdr:cNvPr>
        <xdr:cNvCxnSpPr/>
      </xdr:nvCxnSpPr>
      <xdr:spPr>
        <a:xfrm>
          <a:off x="5410200" y="301371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171</xdr:row>
      <xdr:rowOff>76200</xdr:rowOff>
    </xdr:from>
    <xdr:to>
      <xdr:col>11</xdr:col>
      <xdr:colOff>0</xdr:colOff>
      <xdr:row>174</xdr:row>
      <xdr:rowOff>76200</xdr:rowOff>
    </xdr:to>
    <xdr:cxnSp macro="">
      <xdr:nvCxnSpPr>
        <xdr:cNvPr id="5536" name="Solver_shapecon$N$175">
          <a:extLst>
            <a:ext uri="{FF2B5EF4-FFF2-40B4-BE49-F238E27FC236}">
              <a16:creationId xmlns:a16="http://schemas.microsoft.com/office/drawing/2014/main" id="{70DE1A75-6113-42F2-A2B1-33E7FFC9AED2}"/>
            </a:ext>
          </a:extLst>
        </xdr:cNvPr>
        <xdr:cNvCxnSpPr/>
      </xdr:nvCxnSpPr>
      <xdr:spPr>
        <a:xfrm>
          <a:off x="3248025" y="304800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174</xdr:row>
      <xdr:rowOff>0</xdr:rowOff>
    </xdr:from>
    <xdr:to>
      <xdr:col>14</xdr:col>
      <xdr:colOff>19050</xdr:colOff>
      <xdr:row>174</xdr:row>
      <xdr:rowOff>152400</xdr:rowOff>
    </xdr:to>
    <xdr:sp macro="" textlink="">
      <xdr:nvSpPr>
        <xdr:cNvPr id="5537" name="Solver_shape$N$175">
          <a:extLst>
            <a:ext uri="{FF2B5EF4-FFF2-40B4-BE49-F238E27FC236}">
              <a16:creationId xmlns:a16="http://schemas.microsoft.com/office/drawing/2014/main" id="{37EE0374-EEAF-4798-8927-52C53696C8D6}"/>
            </a:ext>
          </a:extLst>
        </xdr:cNvPr>
        <xdr:cNvSpPr/>
      </xdr:nvSpPr>
      <xdr:spPr>
        <a:xfrm>
          <a:off x="5010150" y="309372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174</xdr:row>
      <xdr:rowOff>76200</xdr:rowOff>
    </xdr:from>
    <xdr:to>
      <xdr:col>13</xdr:col>
      <xdr:colOff>0</xdr:colOff>
      <xdr:row>174</xdr:row>
      <xdr:rowOff>76200</xdr:rowOff>
    </xdr:to>
    <xdr:cxnSp macro="">
      <xdr:nvCxnSpPr>
        <xdr:cNvPr id="5538" name="Solver_line$N$175">
          <a:extLst>
            <a:ext uri="{FF2B5EF4-FFF2-40B4-BE49-F238E27FC236}">
              <a16:creationId xmlns:a16="http://schemas.microsoft.com/office/drawing/2014/main" id="{B0BCDEB5-0042-4473-9138-DB27E951A5CB}"/>
            </a:ext>
          </a:extLst>
        </xdr:cNvPr>
        <xdr:cNvCxnSpPr/>
      </xdr:nvCxnSpPr>
      <xdr:spPr>
        <a:xfrm>
          <a:off x="3495675" y="31013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174</xdr:row>
      <xdr:rowOff>76200</xdr:rowOff>
    </xdr:from>
    <xdr:to>
      <xdr:col>15</xdr:col>
      <xdr:colOff>0</xdr:colOff>
      <xdr:row>174</xdr:row>
      <xdr:rowOff>76200</xdr:rowOff>
    </xdr:to>
    <xdr:cxnSp macro="">
      <xdr:nvCxnSpPr>
        <xdr:cNvPr id="5539" name="Solver_shapecon$R$175">
          <a:extLst>
            <a:ext uri="{FF2B5EF4-FFF2-40B4-BE49-F238E27FC236}">
              <a16:creationId xmlns:a16="http://schemas.microsoft.com/office/drawing/2014/main" id="{9B974B81-89E7-4CBE-9695-3DA1D2D9A9FA}"/>
            </a:ext>
          </a:extLst>
        </xdr:cNvPr>
        <xdr:cNvCxnSpPr/>
      </xdr:nvCxnSpPr>
      <xdr:spPr>
        <a:xfrm>
          <a:off x="5162550" y="310134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174</xdr:row>
      <xdr:rowOff>0</xdr:rowOff>
    </xdr:from>
    <xdr:to>
      <xdr:col>18</xdr:col>
      <xdr:colOff>0</xdr:colOff>
      <xdr:row>174</xdr:row>
      <xdr:rowOff>152400</xdr:rowOff>
    </xdr:to>
    <xdr:sp macro="" textlink="">
      <xdr:nvSpPr>
        <xdr:cNvPr id="5540" name="Solver_shape$R$175">
          <a:extLst>
            <a:ext uri="{FF2B5EF4-FFF2-40B4-BE49-F238E27FC236}">
              <a16:creationId xmlns:a16="http://schemas.microsoft.com/office/drawing/2014/main" id="{E81FF7A8-0AB0-4BB4-9F76-155FE8A4952E}"/>
            </a:ext>
          </a:extLst>
        </xdr:cNvPr>
        <xdr:cNvSpPr/>
      </xdr:nvSpPr>
      <xdr:spPr>
        <a:xfrm rot="16200000">
          <a:off x="6076950" y="30937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174</xdr:row>
      <xdr:rowOff>76200</xdr:rowOff>
    </xdr:from>
    <xdr:to>
      <xdr:col>17</xdr:col>
      <xdr:colOff>0</xdr:colOff>
      <xdr:row>174</xdr:row>
      <xdr:rowOff>76200</xdr:rowOff>
    </xdr:to>
    <xdr:cxnSp macro="">
      <xdr:nvCxnSpPr>
        <xdr:cNvPr id="5541" name="Solver_line$R$175">
          <a:extLst>
            <a:ext uri="{FF2B5EF4-FFF2-40B4-BE49-F238E27FC236}">
              <a16:creationId xmlns:a16="http://schemas.microsoft.com/office/drawing/2014/main" id="{0DBCFB40-E3AC-4459-9CA9-329769A54FC4}"/>
            </a:ext>
          </a:extLst>
        </xdr:cNvPr>
        <xdr:cNvCxnSpPr/>
      </xdr:nvCxnSpPr>
      <xdr:spPr>
        <a:xfrm>
          <a:off x="5410200" y="310134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176</xdr:row>
      <xdr:rowOff>76200</xdr:rowOff>
    </xdr:from>
    <xdr:to>
      <xdr:col>7</xdr:col>
      <xdr:colOff>0</xdr:colOff>
      <xdr:row>181</xdr:row>
      <xdr:rowOff>76200</xdr:rowOff>
    </xdr:to>
    <xdr:cxnSp macro="">
      <xdr:nvCxnSpPr>
        <xdr:cNvPr id="5542" name="Solver_shapecon$J$182">
          <a:extLst>
            <a:ext uri="{FF2B5EF4-FFF2-40B4-BE49-F238E27FC236}">
              <a16:creationId xmlns:a16="http://schemas.microsoft.com/office/drawing/2014/main" id="{D31293CD-7E0C-4F0D-A19D-299E567E7D69}"/>
            </a:ext>
          </a:extLst>
        </xdr:cNvPr>
        <xdr:cNvCxnSpPr/>
      </xdr:nvCxnSpPr>
      <xdr:spPr>
        <a:xfrm>
          <a:off x="2143125" y="313563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181</xdr:row>
      <xdr:rowOff>0</xdr:rowOff>
    </xdr:from>
    <xdr:to>
      <xdr:col>10</xdr:col>
      <xdr:colOff>19050</xdr:colOff>
      <xdr:row>181</xdr:row>
      <xdr:rowOff>152400</xdr:rowOff>
    </xdr:to>
    <xdr:sp macro="" textlink="">
      <xdr:nvSpPr>
        <xdr:cNvPr id="5543" name="Solver_shape$J$182">
          <a:extLst>
            <a:ext uri="{FF2B5EF4-FFF2-40B4-BE49-F238E27FC236}">
              <a16:creationId xmlns:a16="http://schemas.microsoft.com/office/drawing/2014/main" id="{43606A60-F299-44E2-8509-206B072551C2}"/>
            </a:ext>
          </a:extLst>
        </xdr:cNvPr>
        <xdr:cNvSpPr/>
      </xdr:nvSpPr>
      <xdr:spPr>
        <a:xfrm>
          <a:off x="3095625" y="3219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181</xdr:row>
      <xdr:rowOff>76200</xdr:rowOff>
    </xdr:from>
    <xdr:to>
      <xdr:col>9</xdr:col>
      <xdr:colOff>0</xdr:colOff>
      <xdr:row>181</xdr:row>
      <xdr:rowOff>76200</xdr:rowOff>
    </xdr:to>
    <xdr:cxnSp macro="">
      <xdr:nvCxnSpPr>
        <xdr:cNvPr id="5544" name="Solver_line$J$182">
          <a:extLst>
            <a:ext uri="{FF2B5EF4-FFF2-40B4-BE49-F238E27FC236}">
              <a16:creationId xmlns:a16="http://schemas.microsoft.com/office/drawing/2014/main" id="{B43BC9B0-FC92-4301-ADE6-8CBE0D69411D}"/>
            </a:ext>
          </a:extLst>
        </xdr:cNvPr>
        <xdr:cNvCxnSpPr/>
      </xdr:nvCxnSpPr>
      <xdr:spPr>
        <a:xfrm>
          <a:off x="2390775" y="322707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179</xdr:row>
      <xdr:rowOff>76200</xdr:rowOff>
    </xdr:from>
    <xdr:to>
      <xdr:col>11</xdr:col>
      <xdr:colOff>0</xdr:colOff>
      <xdr:row>181</xdr:row>
      <xdr:rowOff>76200</xdr:rowOff>
    </xdr:to>
    <xdr:cxnSp macro="">
      <xdr:nvCxnSpPr>
        <xdr:cNvPr id="5545" name="Solver_shapecon$N$180">
          <a:extLst>
            <a:ext uri="{FF2B5EF4-FFF2-40B4-BE49-F238E27FC236}">
              <a16:creationId xmlns:a16="http://schemas.microsoft.com/office/drawing/2014/main" id="{6DFEB677-7DFB-484A-8F64-DE6EC09119E8}"/>
            </a:ext>
          </a:extLst>
        </xdr:cNvPr>
        <xdr:cNvCxnSpPr/>
      </xdr:nvCxnSpPr>
      <xdr:spPr>
        <a:xfrm flipV="1">
          <a:off x="3248025" y="318897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179</xdr:row>
      <xdr:rowOff>0</xdr:rowOff>
    </xdr:from>
    <xdr:to>
      <xdr:col>14</xdr:col>
      <xdr:colOff>19050</xdr:colOff>
      <xdr:row>179</xdr:row>
      <xdr:rowOff>152400</xdr:rowOff>
    </xdr:to>
    <xdr:sp macro="" textlink="">
      <xdr:nvSpPr>
        <xdr:cNvPr id="5546" name="Solver_shape$N$180">
          <a:extLst>
            <a:ext uri="{FF2B5EF4-FFF2-40B4-BE49-F238E27FC236}">
              <a16:creationId xmlns:a16="http://schemas.microsoft.com/office/drawing/2014/main" id="{0674F9AE-DCC0-4CB7-8E75-50CB91525D3B}"/>
            </a:ext>
          </a:extLst>
        </xdr:cNvPr>
        <xdr:cNvSpPr/>
      </xdr:nvSpPr>
      <xdr:spPr>
        <a:xfrm rot="16200000">
          <a:off x="5010150" y="31813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179</xdr:row>
      <xdr:rowOff>76200</xdr:rowOff>
    </xdr:from>
    <xdr:to>
      <xdr:col>17</xdr:col>
      <xdr:colOff>0</xdr:colOff>
      <xdr:row>179</xdr:row>
      <xdr:rowOff>76200</xdr:rowOff>
    </xdr:to>
    <xdr:cxnSp macro="">
      <xdr:nvCxnSpPr>
        <xdr:cNvPr id="5547" name="Solver_dash$N$180">
          <a:extLst>
            <a:ext uri="{FF2B5EF4-FFF2-40B4-BE49-F238E27FC236}">
              <a16:creationId xmlns:a16="http://schemas.microsoft.com/office/drawing/2014/main" id="{A17A77A9-511F-432C-AD2B-71964E1086A5}"/>
            </a:ext>
          </a:extLst>
        </xdr:cNvPr>
        <xdr:cNvCxnSpPr/>
      </xdr:nvCxnSpPr>
      <xdr:spPr>
        <a:xfrm>
          <a:off x="5162550" y="318897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179</xdr:row>
      <xdr:rowOff>76200</xdr:rowOff>
    </xdr:from>
    <xdr:to>
      <xdr:col>13</xdr:col>
      <xdr:colOff>0</xdr:colOff>
      <xdr:row>179</xdr:row>
      <xdr:rowOff>76200</xdr:rowOff>
    </xdr:to>
    <xdr:cxnSp macro="">
      <xdr:nvCxnSpPr>
        <xdr:cNvPr id="5548" name="Solver_line$N$180">
          <a:extLst>
            <a:ext uri="{FF2B5EF4-FFF2-40B4-BE49-F238E27FC236}">
              <a16:creationId xmlns:a16="http://schemas.microsoft.com/office/drawing/2014/main" id="{CA342E2F-7CCB-4654-9C2B-4B7E52B36DE6}"/>
            </a:ext>
          </a:extLst>
        </xdr:cNvPr>
        <xdr:cNvCxnSpPr/>
      </xdr:nvCxnSpPr>
      <xdr:spPr>
        <a:xfrm>
          <a:off x="3495675" y="318897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181</xdr:row>
      <xdr:rowOff>76200</xdr:rowOff>
    </xdr:from>
    <xdr:to>
      <xdr:col>11</xdr:col>
      <xdr:colOff>0</xdr:colOff>
      <xdr:row>184</xdr:row>
      <xdr:rowOff>76200</xdr:rowOff>
    </xdr:to>
    <xdr:cxnSp macro="">
      <xdr:nvCxnSpPr>
        <xdr:cNvPr id="5549" name="Solver_shapecon$N$185">
          <a:extLst>
            <a:ext uri="{FF2B5EF4-FFF2-40B4-BE49-F238E27FC236}">
              <a16:creationId xmlns:a16="http://schemas.microsoft.com/office/drawing/2014/main" id="{8BC60F05-6FFE-4EAC-A25C-7D37F031E0DC}"/>
            </a:ext>
          </a:extLst>
        </xdr:cNvPr>
        <xdr:cNvCxnSpPr/>
      </xdr:nvCxnSpPr>
      <xdr:spPr>
        <a:xfrm>
          <a:off x="3248025" y="322326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184</xdr:row>
      <xdr:rowOff>0</xdr:rowOff>
    </xdr:from>
    <xdr:to>
      <xdr:col>14</xdr:col>
      <xdr:colOff>19050</xdr:colOff>
      <xdr:row>184</xdr:row>
      <xdr:rowOff>152400</xdr:rowOff>
    </xdr:to>
    <xdr:sp macro="" textlink="">
      <xdr:nvSpPr>
        <xdr:cNvPr id="5550" name="Solver_shape$N$185">
          <a:extLst>
            <a:ext uri="{FF2B5EF4-FFF2-40B4-BE49-F238E27FC236}">
              <a16:creationId xmlns:a16="http://schemas.microsoft.com/office/drawing/2014/main" id="{13308DD7-AFC6-4FA8-A601-1A934009C21A}"/>
            </a:ext>
          </a:extLst>
        </xdr:cNvPr>
        <xdr:cNvSpPr/>
      </xdr:nvSpPr>
      <xdr:spPr>
        <a:xfrm rot="16200000">
          <a:off x="5010150" y="32689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184</xdr:row>
      <xdr:rowOff>76200</xdr:rowOff>
    </xdr:from>
    <xdr:to>
      <xdr:col>17</xdr:col>
      <xdr:colOff>0</xdr:colOff>
      <xdr:row>184</xdr:row>
      <xdr:rowOff>76200</xdr:rowOff>
    </xdr:to>
    <xdr:cxnSp macro="">
      <xdr:nvCxnSpPr>
        <xdr:cNvPr id="5551" name="Solver_dash$N$185">
          <a:extLst>
            <a:ext uri="{FF2B5EF4-FFF2-40B4-BE49-F238E27FC236}">
              <a16:creationId xmlns:a16="http://schemas.microsoft.com/office/drawing/2014/main" id="{98EF1534-1E55-4862-A336-A044E8703D36}"/>
            </a:ext>
          </a:extLst>
        </xdr:cNvPr>
        <xdr:cNvCxnSpPr/>
      </xdr:nvCxnSpPr>
      <xdr:spPr>
        <a:xfrm>
          <a:off x="5162550" y="327660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184</xdr:row>
      <xdr:rowOff>76200</xdr:rowOff>
    </xdr:from>
    <xdr:to>
      <xdr:col>13</xdr:col>
      <xdr:colOff>0</xdr:colOff>
      <xdr:row>184</xdr:row>
      <xdr:rowOff>76200</xdr:rowOff>
    </xdr:to>
    <xdr:cxnSp macro="">
      <xdr:nvCxnSpPr>
        <xdr:cNvPr id="5552" name="Solver_line$N$185">
          <a:extLst>
            <a:ext uri="{FF2B5EF4-FFF2-40B4-BE49-F238E27FC236}">
              <a16:creationId xmlns:a16="http://schemas.microsoft.com/office/drawing/2014/main" id="{5DF82DB1-4C5D-408B-9690-E27C6D2994FB}"/>
            </a:ext>
          </a:extLst>
        </xdr:cNvPr>
        <xdr:cNvCxnSpPr/>
      </xdr:nvCxnSpPr>
      <xdr:spPr>
        <a:xfrm>
          <a:off x="3495675" y="32766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196</xdr:row>
      <xdr:rowOff>76200</xdr:rowOff>
    </xdr:to>
    <xdr:cxnSp macro="">
      <xdr:nvCxnSpPr>
        <xdr:cNvPr id="5553" name="Solver_shapecon$F$197">
          <a:extLst>
            <a:ext uri="{FF2B5EF4-FFF2-40B4-BE49-F238E27FC236}">
              <a16:creationId xmlns:a16="http://schemas.microsoft.com/office/drawing/2014/main" id="{E334C397-BC5B-4631-A3E3-E61629F91840}"/>
            </a:ext>
          </a:extLst>
        </xdr:cNvPr>
        <xdr:cNvCxnSpPr/>
      </xdr:nvCxnSpPr>
      <xdr:spPr>
        <a:xfrm>
          <a:off x="762000" y="20726400"/>
          <a:ext cx="247650" cy="1428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196</xdr:row>
      <xdr:rowOff>0</xdr:rowOff>
    </xdr:from>
    <xdr:to>
      <xdr:col>6</xdr:col>
      <xdr:colOff>0</xdr:colOff>
      <xdr:row>196</xdr:row>
      <xdr:rowOff>152400</xdr:rowOff>
    </xdr:to>
    <xdr:sp macro="" textlink="">
      <xdr:nvSpPr>
        <xdr:cNvPr id="5554" name="Solver_shape$F$197">
          <a:extLst>
            <a:ext uri="{FF2B5EF4-FFF2-40B4-BE49-F238E27FC236}">
              <a16:creationId xmlns:a16="http://schemas.microsoft.com/office/drawing/2014/main" id="{1101825A-2F2B-4B08-BCC4-1062D66FBAB4}"/>
            </a:ext>
          </a:extLst>
        </xdr:cNvPr>
        <xdr:cNvSpPr/>
      </xdr:nvSpPr>
      <xdr:spPr>
        <a:xfrm>
          <a:off x="1990725" y="349377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76200</xdr:rowOff>
    </xdr:from>
    <xdr:to>
      <xdr:col>5</xdr:col>
      <xdr:colOff>0</xdr:colOff>
      <xdr:row>196</xdr:row>
      <xdr:rowOff>76200</xdr:rowOff>
    </xdr:to>
    <xdr:cxnSp macro="">
      <xdr:nvCxnSpPr>
        <xdr:cNvPr id="5555" name="Solver_line$F$197">
          <a:extLst>
            <a:ext uri="{FF2B5EF4-FFF2-40B4-BE49-F238E27FC236}">
              <a16:creationId xmlns:a16="http://schemas.microsoft.com/office/drawing/2014/main" id="{A9D37ADD-1E9C-4AEC-B78E-E14B2BB890C9}"/>
            </a:ext>
          </a:extLst>
        </xdr:cNvPr>
        <xdr:cNvCxnSpPr/>
      </xdr:nvCxnSpPr>
      <xdr:spPr>
        <a:xfrm>
          <a:off x="1009650" y="350139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191</xdr:row>
      <xdr:rowOff>76200</xdr:rowOff>
    </xdr:from>
    <xdr:to>
      <xdr:col>7</xdr:col>
      <xdr:colOff>0</xdr:colOff>
      <xdr:row>196</xdr:row>
      <xdr:rowOff>76200</xdr:rowOff>
    </xdr:to>
    <xdr:cxnSp macro="">
      <xdr:nvCxnSpPr>
        <xdr:cNvPr id="5556" name="Solver_shapecon$J$192">
          <a:extLst>
            <a:ext uri="{FF2B5EF4-FFF2-40B4-BE49-F238E27FC236}">
              <a16:creationId xmlns:a16="http://schemas.microsoft.com/office/drawing/2014/main" id="{5F84B6A7-E3AE-4756-8704-7A3CEEE5D4EF}"/>
            </a:ext>
          </a:extLst>
        </xdr:cNvPr>
        <xdr:cNvCxnSpPr/>
      </xdr:nvCxnSpPr>
      <xdr:spPr>
        <a:xfrm flipV="1">
          <a:off x="2143125" y="34061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191</xdr:row>
      <xdr:rowOff>0</xdr:rowOff>
    </xdr:from>
    <xdr:to>
      <xdr:col>10</xdr:col>
      <xdr:colOff>19050</xdr:colOff>
      <xdr:row>191</xdr:row>
      <xdr:rowOff>152400</xdr:rowOff>
    </xdr:to>
    <xdr:sp macro="" textlink="">
      <xdr:nvSpPr>
        <xdr:cNvPr id="5557" name="Solver_shape$J$192">
          <a:extLst>
            <a:ext uri="{FF2B5EF4-FFF2-40B4-BE49-F238E27FC236}">
              <a16:creationId xmlns:a16="http://schemas.microsoft.com/office/drawing/2014/main" id="{BD57FBDD-B1D6-4EBF-96A0-F54FACBAF595}"/>
            </a:ext>
          </a:extLst>
        </xdr:cNvPr>
        <xdr:cNvSpPr/>
      </xdr:nvSpPr>
      <xdr:spPr>
        <a:xfrm>
          <a:off x="3095625" y="339852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191</xdr:row>
      <xdr:rowOff>76200</xdr:rowOff>
    </xdr:from>
    <xdr:to>
      <xdr:col>9</xdr:col>
      <xdr:colOff>0</xdr:colOff>
      <xdr:row>191</xdr:row>
      <xdr:rowOff>76200</xdr:rowOff>
    </xdr:to>
    <xdr:cxnSp macro="">
      <xdr:nvCxnSpPr>
        <xdr:cNvPr id="5558" name="Solver_line$J$192">
          <a:extLst>
            <a:ext uri="{FF2B5EF4-FFF2-40B4-BE49-F238E27FC236}">
              <a16:creationId xmlns:a16="http://schemas.microsoft.com/office/drawing/2014/main" id="{C63FE257-B178-472D-90BD-FBFE6BE80C3C}"/>
            </a:ext>
          </a:extLst>
        </xdr:cNvPr>
        <xdr:cNvCxnSpPr/>
      </xdr:nvCxnSpPr>
      <xdr:spPr>
        <a:xfrm>
          <a:off x="2390775" y="340614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189</xdr:row>
      <xdr:rowOff>76200</xdr:rowOff>
    </xdr:from>
    <xdr:to>
      <xdr:col>11</xdr:col>
      <xdr:colOff>0</xdr:colOff>
      <xdr:row>191</xdr:row>
      <xdr:rowOff>76200</xdr:rowOff>
    </xdr:to>
    <xdr:cxnSp macro="">
      <xdr:nvCxnSpPr>
        <xdr:cNvPr id="5559" name="Solver_shapecon$N$190">
          <a:extLst>
            <a:ext uri="{FF2B5EF4-FFF2-40B4-BE49-F238E27FC236}">
              <a16:creationId xmlns:a16="http://schemas.microsoft.com/office/drawing/2014/main" id="{092F6398-9EE3-46DB-B17A-ADE59396458F}"/>
            </a:ext>
          </a:extLst>
        </xdr:cNvPr>
        <xdr:cNvCxnSpPr/>
      </xdr:nvCxnSpPr>
      <xdr:spPr>
        <a:xfrm flipV="1">
          <a:off x="3248025" y="33680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189</xdr:row>
      <xdr:rowOff>0</xdr:rowOff>
    </xdr:from>
    <xdr:to>
      <xdr:col>14</xdr:col>
      <xdr:colOff>19050</xdr:colOff>
      <xdr:row>189</xdr:row>
      <xdr:rowOff>152400</xdr:rowOff>
    </xdr:to>
    <xdr:sp macro="" textlink="">
      <xdr:nvSpPr>
        <xdr:cNvPr id="5560" name="Solver_shape$N$190">
          <a:extLst>
            <a:ext uri="{FF2B5EF4-FFF2-40B4-BE49-F238E27FC236}">
              <a16:creationId xmlns:a16="http://schemas.microsoft.com/office/drawing/2014/main" id="{F2BE21CF-E30A-424D-A34C-5CF5AF4CD531}"/>
            </a:ext>
          </a:extLst>
        </xdr:cNvPr>
        <xdr:cNvSpPr/>
      </xdr:nvSpPr>
      <xdr:spPr>
        <a:xfrm>
          <a:off x="5010150" y="336042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189</xdr:row>
      <xdr:rowOff>76200</xdr:rowOff>
    </xdr:from>
    <xdr:to>
      <xdr:col>13</xdr:col>
      <xdr:colOff>0</xdr:colOff>
      <xdr:row>189</xdr:row>
      <xdr:rowOff>76200</xdr:rowOff>
    </xdr:to>
    <xdr:cxnSp macro="">
      <xdr:nvCxnSpPr>
        <xdr:cNvPr id="5561" name="Solver_line$N$190">
          <a:extLst>
            <a:ext uri="{FF2B5EF4-FFF2-40B4-BE49-F238E27FC236}">
              <a16:creationId xmlns:a16="http://schemas.microsoft.com/office/drawing/2014/main" id="{278C665E-7C8C-45FE-B158-D8DD63F0F111}"/>
            </a:ext>
          </a:extLst>
        </xdr:cNvPr>
        <xdr:cNvCxnSpPr/>
      </xdr:nvCxnSpPr>
      <xdr:spPr>
        <a:xfrm>
          <a:off x="3495675" y="336804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189</xdr:row>
      <xdr:rowOff>76200</xdr:rowOff>
    </xdr:from>
    <xdr:to>
      <xdr:col>15</xdr:col>
      <xdr:colOff>0</xdr:colOff>
      <xdr:row>189</xdr:row>
      <xdr:rowOff>76200</xdr:rowOff>
    </xdr:to>
    <xdr:cxnSp macro="">
      <xdr:nvCxnSpPr>
        <xdr:cNvPr id="5562" name="Solver_shapecon$R$190">
          <a:extLst>
            <a:ext uri="{FF2B5EF4-FFF2-40B4-BE49-F238E27FC236}">
              <a16:creationId xmlns:a16="http://schemas.microsoft.com/office/drawing/2014/main" id="{CDED7AA5-44F5-44F3-88FF-70DB5621A19B}"/>
            </a:ext>
          </a:extLst>
        </xdr:cNvPr>
        <xdr:cNvCxnSpPr/>
      </xdr:nvCxnSpPr>
      <xdr:spPr>
        <a:xfrm>
          <a:off x="5162550" y="336804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189</xdr:row>
      <xdr:rowOff>0</xdr:rowOff>
    </xdr:from>
    <xdr:to>
      <xdr:col>18</xdr:col>
      <xdr:colOff>0</xdr:colOff>
      <xdr:row>189</xdr:row>
      <xdr:rowOff>152400</xdr:rowOff>
    </xdr:to>
    <xdr:sp macro="" textlink="">
      <xdr:nvSpPr>
        <xdr:cNvPr id="5563" name="Solver_shape$R$190">
          <a:extLst>
            <a:ext uri="{FF2B5EF4-FFF2-40B4-BE49-F238E27FC236}">
              <a16:creationId xmlns:a16="http://schemas.microsoft.com/office/drawing/2014/main" id="{9C37D776-531E-4FCC-90E2-F5DE5D039FCE}"/>
            </a:ext>
          </a:extLst>
        </xdr:cNvPr>
        <xdr:cNvSpPr/>
      </xdr:nvSpPr>
      <xdr:spPr>
        <a:xfrm rot="16200000">
          <a:off x="6076950" y="33604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189</xdr:row>
      <xdr:rowOff>76200</xdr:rowOff>
    </xdr:from>
    <xdr:to>
      <xdr:col>17</xdr:col>
      <xdr:colOff>0</xdr:colOff>
      <xdr:row>189</xdr:row>
      <xdr:rowOff>76200</xdr:rowOff>
    </xdr:to>
    <xdr:cxnSp macro="">
      <xdr:nvCxnSpPr>
        <xdr:cNvPr id="5564" name="Solver_line$R$190">
          <a:extLst>
            <a:ext uri="{FF2B5EF4-FFF2-40B4-BE49-F238E27FC236}">
              <a16:creationId xmlns:a16="http://schemas.microsoft.com/office/drawing/2014/main" id="{A2CC4868-9DDA-4B8C-BE10-7F0DA2428B07}"/>
            </a:ext>
          </a:extLst>
        </xdr:cNvPr>
        <xdr:cNvCxnSpPr/>
      </xdr:nvCxnSpPr>
      <xdr:spPr>
        <a:xfrm>
          <a:off x="5410200" y="336804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191</xdr:row>
      <xdr:rowOff>76200</xdr:rowOff>
    </xdr:from>
    <xdr:to>
      <xdr:col>11</xdr:col>
      <xdr:colOff>0</xdr:colOff>
      <xdr:row>194</xdr:row>
      <xdr:rowOff>76200</xdr:rowOff>
    </xdr:to>
    <xdr:cxnSp macro="">
      <xdr:nvCxnSpPr>
        <xdr:cNvPr id="5565" name="Solver_shapecon$N$195">
          <a:extLst>
            <a:ext uri="{FF2B5EF4-FFF2-40B4-BE49-F238E27FC236}">
              <a16:creationId xmlns:a16="http://schemas.microsoft.com/office/drawing/2014/main" id="{DBAC0080-2BBB-4415-A0D8-B3D1B578F9F6}"/>
            </a:ext>
          </a:extLst>
        </xdr:cNvPr>
        <xdr:cNvCxnSpPr/>
      </xdr:nvCxnSpPr>
      <xdr:spPr>
        <a:xfrm>
          <a:off x="3248025" y="34023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194</xdr:row>
      <xdr:rowOff>0</xdr:rowOff>
    </xdr:from>
    <xdr:to>
      <xdr:col>14</xdr:col>
      <xdr:colOff>19050</xdr:colOff>
      <xdr:row>194</xdr:row>
      <xdr:rowOff>152400</xdr:rowOff>
    </xdr:to>
    <xdr:sp macro="" textlink="">
      <xdr:nvSpPr>
        <xdr:cNvPr id="5566" name="Solver_shape$N$195">
          <a:extLst>
            <a:ext uri="{FF2B5EF4-FFF2-40B4-BE49-F238E27FC236}">
              <a16:creationId xmlns:a16="http://schemas.microsoft.com/office/drawing/2014/main" id="{FA70A4D2-5FA5-4562-86A8-368F4B650ED2}"/>
            </a:ext>
          </a:extLst>
        </xdr:cNvPr>
        <xdr:cNvSpPr/>
      </xdr:nvSpPr>
      <xdr:spPr>
        <a:xfrm>
          <a:off x="5010150" y="34480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194</xdr:row>
      <xdr:rowOff>76200</xdr:rowOff>
    </xdr:from>
    <xdr:to>
      <xdr:col>13</xdr:col>
      <xdr:colOff>0</xdr:colOff>
      <xdr:row>194</xdr:row>
      <xdr:rowOff>76200</xdr:rowOff>
    </xdr:to>
    <xdr:cxnSp macro="">
      <xdr:nvCxnSpPr>
        <xdr:cNvPr id="5567" name="Solver_line$N$195">
          <a:extLst>
            <a:ext uri="{FF2B5EF4-FFF2-40B4-BE49-F238E27FC236}">
              <a16:creationId xmlns:a16="http://schemas.microsoft.com/office/drawing/2014/main" id="{E31A6997-AB17-4E56-8988-B05BB01111DA}"/>
            </a:ext>
          </a:extLst>
        </xdr:cNvPr>
        <xdr:cNvCxnSpPr/>
      </xdr:nvCxnSpPr>
      <xdr:spPr>
        <a:xfrm>
          <a:off x="3495675" y="345567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194</xdr:row>
      <xdr:rowOff>76200</xdr:rowOff>
    </xdr:from>
    <xdr:to>
      <xdr:col>15</xdr:col>
      <xdr:colOff>0</xdr:colOff>
      <xdr:row>194</xdr:row>
      <xdr:rowOff>76200</xdr:rowOff>
    </xdr:to>
    <xdr:cxnSp macro="">
      <xdr:nvCxnSpPr>
        <xdr:cNvPr id="5568" name="Solver_shapecon$R$195">
          <a:extLst>
            <a:ext uri="{FF2B5EF4-FFF2-40B4-BE49-F238E27FC236}">
              <a16:creationId xmlns:a16="http://schemas.microsoft.com/office/drawing/2014/main" id="{76FC1E09-3865-461F-9139-3F0D3C8EF3FF}"/>
            </a:ext>
          </a:extLst>
        </xdr:cNvPr>
        <xdr:cNvCxnSpPr/>
      </xdr:nvCxnSpPr>
      <xdr:spPr>
        <a:xfrm>
          <a:off x="5162550" y="345567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194</xdr:row>
      <xdr:rowOff>0</xdr:rowOff>
    </xdr:from>
    <xdr:to>
      <xdr:col>18</xdr:col>
      <xdr:colOff>0</xdr:colOff>
      <xdr:row>194</xdr:row>
      <xdr:rowOff>152400</xdr:rowOff>
    </xdr:to>
    <xdr:sp macro="" textlink="">
      <xdr:nvSpPr>
        <xdr:cNvPr id="5569" name="Solver_shape$R$195">
          <a:extLst>
            <a:ext uri="{FF2B5EF4-FFF2-40B4-BE49-F238E27FC236}">
              <a16:creationId xmlns:a16="http://schemas.microsoft.com/office/drawing/2014/main" id="{5A68AF43-D243-486B-AC4B-0E2F6078247E}"/>
            </a:ext>
          </a:extLst>
        </xdr:cNvPr>
        <xdr:cNvSpPr/>
      </xdr:nvSpPr>
      <xdr:spPr>
        <a:xfrm rot="16200000">
          <a:off x="6076950" y="34480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194</xdr:row>
      <xdr:rowOff>76200</xdr:rowOff>
    </xdr:from>
    <xdr:to>
      <xdr:col>17</xdr:col>
      <xdr:colOff>0</xdr:colOff>
      <xdr:row>194</xdr:row>
      <xdr:rowOff>76200</xdr:rowOff>
    </xdr:to>
    <xdr:cxnSp macro="">
      <xdr:nvCxnSpPr>
        <xdr:cNvPr id="5570" name="Solver_line$R$195">
          <a:extLst>
            <a:ext uri="{FF2B5EF4-FFF2-40B4-BE49-F238E27FC236}">
              <a16:creationId xmlns:a16="http://schemas.microsoft.com/office/drawing/2014/main" id="{9562D5C4-4E7D-4E95-9B5D-19ECD6790608}"/>
            </a:ext>
          </a:extLst>
        </xdr:cNvPr>
        <xdr:cNvCxnSpPr/>
      </xdr:nvCxnSpPr>
      <xdr:spPr>
        <a:xfrm>
          <a:off x="5410200" y="345567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196</xdr:row>
      <xdr:rowOff>76200</xdr:rowOff>
    </xdr:from>
    <xdr:to>
      <xdr:col>7</xdr:col>
      <xdr:colOff>0</xdr:colOff>
      <xdr:row>201</xdr:row>
      <xdr:rowOff>76200</xdr:rowOff>
    </xdr:to>
    <xdr:cxnSp macro="">
      <xdr:nvCxnSpPr>
        <xdr:cNvPr id="5571" name="Solver_shapecon$J$202">
          <a:extLst>
            <a:ext uri="{FF2B5EF4-FFF2-40B4-BE49-F238E27FC236}">
              <a16:creationId xmlns:a16="http://schemas.microsoft.com/office/drawing/2014/main" id="{0FAC1E39-F2DF-421F-BE6C-0D84F1EB7D51}"/>
            </a:ext>
          </a:extLst>
        </xdr:cNvPr>
        <xdr:cNvCxnSpPr/>
      </xdr:nvCxnSpPr>
      <xdr:spPr>
        <a:xfrm>
          <a:off x="2143125" y="34899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201</xdr:row>
      <xdr:rowOff>0</xdr:rowOff>
    </xdr:from>
    <xdr:to>
      <xdr:col>10</xdr:col>
      <xdr:colOff>19050</xdr:colOff>
      <xdr:row>201</xdr:row>
      <xdr:rowOff>152400</xdr:rowOff>
    </xdr:to>
    <xdr:sp macro="" textlink="">
      <xdr:nvSpPr>
        <xdr:cNvPr id="5572" name="Solver_shape$J$202">
          <a:extLst>
            <a:ext uri="{FF2B5EF4-FFF2-40B4-BE49-F238E27FC236}">
              <a16:creationId xmlns:a16="http://schemas.microsoft.com/office/drawing/2014/main" id="{3BB30D68-8721-4ED6-8B58-2FDA8791B765}"/>
            </a:ext>
          </a:extLst>
        </xdr:cNvPr>
        <xdr:cNvSpPr/>
      </xdr:nvSpPr>
      <xdr:spPr>
        <a:xfrm>
          <a:off x="3095625" y="357378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201</xdr:row>
      <xdr:rowOff>76200</xdr:rowOff>
    </xdr:from>
    <xdr:to>
      <xdr:col>9</xdr:col>
      <xdr:colOff>0</xdr:colOff>
      <xdr:row>201</xdr:row>
      <xdr:rowOff>76200</xdr:rowOff>
    </xdr:to>
    <xdr:cxnSp macro="">
      <xdr:nvCxnSpPr>
        <xdr:cNvPr id="5573" name="Solver_line$J$202">
          <a:extLst>
            <a:ext uri="{FF2B5EF4-FFF2-40B4-BE49-F238E27FC236}">
              <a16:creationId xmlns:a16="http://schemas.microsoft.com/office/drawing/2014/main" id="{9CF0D3C7-2881-4DCE-A164-20272E6E7212}"/>
            </a:ext>
          </a:extLst>
        </xdr:cNvPr>
        <xdr:cNvCxnSpPr/>
      </xdr:nvCxnSpPr>
      <xdr:spPr>
        <a:xfrm>
          <a:off x="2390775" y="358140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199</xdr:row>
      <xdr:rowOff>76200</xdr:rowOff>
    </xdr:from>
    <xdr:to>
      <xdr:col>11</xdr:col>
      <xdr:colOff>0</xdr:colOff>
      <xdr:row>201</xdr:row>
      <xdr:rowOff>76200</xdr:rowOff>
    </xdr:to>
    <xdr:cxnSp macro="">
      <xdr:nvCxnSpPr>
        <xdr:cNvPr id="5574" name="Solver_shapecon$N$200">
          <a:extLst>
            <a:ext uri="{FF2B5EF4-FFF2-40B4-BE49-F238E27FC236}">
              <a16:creationId xmlns:a16="http://schemas.microsoft.com/office/drawing/2014/main" id="{8277FA88-86AE-4712-BC9D-65E488B41D09}"/>
            </a:ext>
          </a:extLst>
        </xdr:cNvPr>
        <xdr:cNvCxnSpPr/>
      </xdr:nvCxnSpPr>
      <xdr:spPr>
        <a:xfrm flipV="1">
          <a:off x="3248025" y="35433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199</xdr:row>
      <xdr:rowOff>0</xdr:rowOff>
    </xdr:from>
    <xdr:to>
      <xdr:col>14</xdr:col>
      <xdr:colOff>19050</xdr:colOff>
      <xdr:row>199</xdr:row>
      <xdr:rowOff>152400</xdr:rowOff>
    </xdr:to>
    <xdr:sp macro="" textlink="">
      <xdr:nvSpPr>
        <xdr:cNvPr id="5575" name="Solver_shape$N$200">
          <a:extLst>
            <a:ext uri="{FF2B5EF4-FFF2-40B4-BE49-F238E27FC236}">
              <a16:creationId xmlns:a16="http://schemas.microsoft.com/office/drawing/2014/main" id="{3AC604A3-5145-4B42-A31F-4D88AA1D0453}"/>
            </a:ext>
          </a:extLst>
        </xdr:cNvPr>
        <xdr:cNvSpPr/>
      </xdr:nvSpPr>
      <xdr:spPr>
        <a:xfrm rot="16200000">
          <a:off x="5010150" y="35356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199</xdr:row>
      <xdr:rowOff>76200</xdr:rowOff>
    </xdr:from>
    <xdr:to>
      <xdr:col>17</xdr:col>
      <xdr:colOff>0</xdr:colOff>
      <xdr:row>199</xdr:row>
      <xdr:rowOff>76200</xdr:rowOff>
    </xdr:to>
    <xdr:cxnSp macro="">
      <xdr:nvCxnSpPr>
        <xdr:cNvPr id="5576" name="Solver_dash$N$200">
          <a:extLst>
            <a:ext uri="{FF2B5EF4-FFF2-40B4-BE49-F238E27FC236}">
              <a16:creationId xmlns:a16="http://schemas.microsoft.com/office/drawing/2014/main" id="{20887F4D-07F3-4487-B001-F12383A9B819}"/>
            </a:ext>
          </a:extLst>
        </xdr:cNvPr>
        <xdr:cNvCxnSpPr/>
      </xdr:nvCxnSpPr>
      <xdr:spPr>
        <a:xfrm>
          <a:off x="5162550" y="354330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199</xdr:row>
      <xdr:rowOff>76200</xdr:rowOff>
    </xdr:from>
    <xdr:to>
      <xdr:col>13</xdr:col>
      <xdr:colOff>0</xdr:colOff>
      <xdr:row>199</xdr:row>
      <xdr:rowOff>76200</xdr:rowOff>
    </xdr:to>
    <xdr:cxnSp macro="">
      <xdr:nvCxnSpPr>
        <xdr:cNvPr id="5577" name="Solver_line$N$200">
          <a:extLst>
            <a:ext uri="{FF2B5EF4-FFF2-40B4-BE49-F238E27FC236}">
              <a16:creationId xmlns:a16="http://schemas.microsoft.com/office/drawing/2014/main" id="{D6DEADA5-8ECC-4529-AE6B-E2DC01D2149D}"/>
            </a:ext>
          </a:extLst>
        </xdr:cNvPr>
        <xdr:cNvCxnSpPr/>
      </xdr:nvCxnSpPr>
      <xdr:spPr>
        <a:xfrm>
          <a:off x="3495675" y="35433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201</xdr:row>
      <xdr:rowOff>76200</xdr:rowOff>
    </xdr:from>
    <xdr:to>
      <xdr:col>11</xdr:col>
      <xdr:colOff>0</xdr:colOff>
      <xdr:row>204</xdr:row>
      <xdr:rowOff>76200</xdr:rowOff>
    </xdr:to>
    <xdr:cxnSp macro="">
      <xdr:nvCxnSpPr>
        <xdr:cNvPr id="5578" name="Solver_shapecon$N$205">
          <a:extLst>
            <a:ext uri="{FF2B5EF4-FFF2-40B4-BE49-F238E27FC236}">
              <a16:creationId xmlns:a16="http://schemas.microsoft.com/office/drawing/2014/main" id="{08D2141F-9A0C-4669-B4B3-ECBF605AEC6F}"/>
            </a:ext>
          </a:extLst>
        </xdr:cNvPr>
        <xdr:cNvCxnSpPr/>
      </xdr:nvCxnSpPr>
      <xdr:spPr>
        <a:xfrm>
          <a:off x="3248025" y="35775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204</xdr:row>
      <xdr:rowOff>0</xdr:rowOff>
    </xdr:from>
    <xdr:to>
      <xdr:col>14</xdr:col>
      <xdr:colOff>19050</xdr:colOff>
      <xdr:row>204</xdr:row>
      <xdr:rowOff>152400</xdr:rowOff>
    </xdr:to>
    <xdr:sp macro="" textlink="">
      <xdr:nvSpPr>
        <xdr:cNvPr id="5579" name="Solver_shape$N$205">
          <a:extLst>
            <a:ext uri="{FF2B5EF4-FFF2-40B4-BE49-F238E27FC236}">
              <a16:creationId xmlns:a16="http://schemas.microsoft.com/office/drawing/2014/main" id="{ADBA7C5F-577F-4F22-8A45-0E6245171273}"/>
            </a:ext>
          </a:extLst>
        </xdr:cNvPr>
        <xdr:cNvSpPr/>
      </xdr:nvSpPr>
      <xdr:spPr>
        <a:xfrm rot="16200000">
          <a:off x="5010150" y="36233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204</xdr:row>
      <xdr:rowOff>76200</xdr:rowOff>
    </xdr:from>
    <xdr:to>
      <xdr:col>17</xdr:col>
      <xdr:colOff>0</xdr:colOff>
      <xdr:row>204</xdr:row>
      <xdr:rowOff>76200</xdr:rowOff>
    </xdr:to>
    <xdr:cxnSp macro="">
      <xdr:nvCxnSpPr>
        <xdr:cNvPr id="5580" name="Solver_dash$N$205">
          <a:extLst>
            <a:ext uri="{FF2B5EF4-FFF2-40B4-BE49-F238E27FC236}">
              <a16:creationId xmlns:a16="http://schemas.microsoft.com/office/drawing/2014/main" id="{2D384067-D4CD-4E81-B3A3-EFD43DAEA45F}"/>
            </a:ext>
          </a:extLst>
        </xdr:cNvPr>
        <xdr:cNvCxnSpPr/>
      </xdr:nvCxnSpPr>
      <xdr:spPr>
        <a:xfrm>
          <a:off x="5162550" y="363093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204</xdr:row>
      <xdr:rowOff>76200</xdr:rowOff>
    </xdr:from>
    <xdr:to>
      <xdr:col>13</xdr:col>
      <xdr:colOff>0</xdr:colOff>
      <xdr:row>204</xdr:row>
      <xdr:rowOff>76200</xdr:rowOff>
    </xdr:to>
    <xdr:cxnSp macro="">
      <xdr:nvCxnSpPr>
        <xdr:cNvPr id="5581" name="Solver_line$N$205">
          <a:extLst>
            <a:ext uri="{FF2B5EF4-FFF2-40B4-BE49-F238E27FC236}">
              <a16:creationId xmlns:a16="http://schemas.microsoft.com/office/drawing/2014/main" id="{4C41C45B-B724-4CC7-B225-7D8FE22C2F78}"/>
            </a:ext>
          </a:extLst>
        </xdr:cNvPr>
        <xdr:cNvCxnSpPr/>
      </xdr:nvCxnSpPr>
      <xdr:spPr>
        <a:xfrm>
          <a:off x="3495675" y="363093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116</xdr:row>
      <xdr:rowOff>76200</xdr:rowOff>
    </xdr:from>
    <xdr:to>
      <xdr:col>3</xdr:col>
      <xdr:colOff>0</xdr:colOff>
      <xdr:row>216</xdr:row>
      <xdr:rowOff>76200</xdr:rowOff>
    </xdr:to>
    <xdr:cxnSp macro="">
      <xdr:nvCxnSpPr>
        <xdr:cNvPr id="5582" name="Solver_shapecon$F$217">
          <a:extLst>
            <a:ext uri="{FF2B5EF4-FFF2-40B4-BE49-F238E27FC236}">
              <a16:creationId xmlns:a16="http://schemas.microsoft.com/office/drawing/2014/main" id="{6C70636A-3425-4767-B109-F74805652015}"/>
            </a:ext>
          </a:extLst>
        </xdr:cNvPr>
        <xdr:cNvCxnSpPr/>
      </xdr:nvCxnSpPr>
      <xdr:spPr>
        <a:xfrm>
          <a:off x="762000" y="20726400"/>
          <a:ext cx="247650" cy="178308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216</xdr:row>
      <xdr:rowOff>0</xdr:rowOff>
    </xdr:from>
    <xdr:to>
      <xdr:col>6</xdr:col>
      <xdr:colOff>0</xdr:colOff>
      <xdr:row>216</xdr:row>
      <xdr:rowOff>152400</xdr:rowOff>
    </xdr:to>
    <xdr:sp macro="" textlink="">
      <xdr:nvSpPr>
        <xdr:cNvPr id="5583" name="Solver_shape$F$217">
          <a:extLst>
            <a:ext uri="{FF2B5EF4-FFF2-40B4-BE49-F238E27FC236}">
              <a16:creationId xmlns:a16="http://schemas.microsoft.com/office/drawing/2014/main" id="{DFAD5922-591D-42DD-85BA-120551794496}"/>
            </a:ext>
          </a:extLst>
        </xdr:cNvPr>
        <xdr:cNvSpPr/>
      </xdr:nvSpPr>
      <xdr:spPr>
        <a:xfrm>
          <a:off x="1990725" y="38481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76200</xdr:rowOff>
    </xdr:from>
    <xdr:to>
      <xdr:col>5</xdr:col>
      <xdr:colOff>0</xdr:colOff>
      <xdr:row>216</xdr:row>
      <xdr:rowOff>76200</xdr:rowOff>
    </xdr:to>
    <xdr:cxnSp macro="">
      <xdr:nvCxnSpPr>
        <xdr:cNvPr id="5584" name="Solver_line$F$217">
          <a:extLst>
            <a:ext uri="{FF2B5EF4-FFF2-40B4-BE49-F238E27FC236}">
              <a16:creationId xmlns:a16="http://schemas.microsoft.com/office/drawing/2014/main" id="{15F3992A-1B11-44BA-ACC2-A1F39BCB28A2}"/>
            </a:ext>
          </a:extLst>
        </xdr:cNvPr>
        <xdr:cNvCxnSpPr/>
      </xdr:nvCxnSpPr>
      <xdr:spPr>
        <a:xfrm>
          <a:off x="1009650" y="38557200"/>
          <a:ext cx="9810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211</xdr:row>
      <xdr:rowOff>76200</xdr:rowOff>
    </xdr:from>
    <xdr:to>
      <xdr:col>7</xdr:col>
      <xdr:colOff>0</xdr:colOff>
      <xdr:row>216</xdr:row>
      <xdr:rowOff>76200</xdr:rowOff>
    </xdr:to>
    <xdr:cxnSp macro="">
      <xdr:nvCxnSpPr>
        <xdr:cNvPr id="5585" name="Solver_shapecon$J$212">
          <a:extLst>
            <a:ext uri="{FF2B5EF4-FFF2-40B4-BE49-F238E27FC236}">
              <a16:creationId xmlns:a16="http://schemas.microsoft.com/office/drawing/2014/main" id="{678CCA4B-CAE0-46E1-AD5A-1656FDF67E7F}"/>
            </a:ext>
          </a:extLst>
        </xdr:cNvPr>
        <xdr:cNvCxnSpPr/>
      </xdr:nvCxnSpPr>
      <xdr:spPr>
        <a:xfrm flipV="1">
          <a:off x="2143125" y="376047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211</xdr:row>
      <xdr:rowOff>0</xdr:rowOff>
    </xdr:from>
    <xdr:to>
      <xdr:col>10</xdr:col>
      <xdr:colOff>19050</xdr:colOff>
      <xdr:row>211</xdr:row>
      <xdr:rowOff>152400</xdr:rowOff>
    </xdr:to>
    <xdr:sp macro="" textlink="">
      <xdr:nvSpPr>
        <xdr:cNvPr id="5586" name="Solver_shape$J$212">
          <a:extLst>
            <a:ext uri="{FF2B5EF4-FFF2-40B4-BE49-F238E27FC236}">
              <a16:creationId xmlns:a16="http://schemas.microsoft.com/office/drawing/2014/main" id="{AADFDD82-D4B9-4A6F-A10C-F05596AC7BDA}"/>
            </a:ext>
          </a:extLst>
        </xdr:cNvPr>
        <xdr:cNvSpPr/>
      </xdr:nvSpPr>
      <xdr:spPr>
        <a:xfrm>
          <a:off x="3095625" y="37528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211</xdr:row>
      <xdr:rowOff>76200</xdr:rowOff>
    </xdr:from>
    <xdr:to>
      <xdr:col>9</xdr:col>
      <xdr:colOff>0</xdr:colOff>
      <xdr:row>211</xdr:row>
      <xdr:rowOff>76200</xdr:rowOff>
    </xdr:to>
    <xdr:cxnSp macro="">
      <xdr:nvCxnSpPr>
        <xdr:cNvPr id="5587" name="Solver_line$J$212">
          <a:extLst>
            <a:ext uri="{FF2B5EF4-FFF2-40B4-BE49-F238E27FC236}">
              <a16:creationId xmlns:a16="http://schemas.microsoft.com/office/drawing/2014/main" id="{7FEA0034-CCAA-4507-95FA-8C8414689415}"/>
            </a:ext>
          </a:extLst>
        </xdr:cNvPr>
        <xdr:cNvCxnSpPr/>
      </xdr:nvCxnSpPr>
      <xdr:spPr>
        <a:xfrm>
          <a:off x="2390775" y="376047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209</xdr:row>
      <xdr:rowOff>76200</xdr:rowOff>
    </xdr:from>
    <xdr:to>
      <xdr:col>11</xdr:col>
      <xdr:colOff>0</xdr:colOff>
      <xdr:row>211</xdr:row>
      <xdr:rowOff>76200</xdr:rowOff>
    </xdr:to>
    <xdr:cxnSp macro="">
      <xdr:nvCxnSpPr>
        <xdr:cNvPr id="5588" name="Solver_shapecon$N$210">
          <a:extLst>
            <a:ext uri="{FF2B5EF4-FFF2-40B4-BE49-F238E27FC236}">
              <a16:creationId xmlns:a16="http://schemas.microsoft.com/office/drawing/2014/main" id="{65945FBF-E372-4A19-A2EA-D8A5C333E04D}"/>
            </a:ext>
          </a:extLst>
        </xdr:cNvPr>
        <xdr:cNvCxnSpPr/>
      </xdr:nvCxnSpPr>
      <xdr:spPr>
        <a:xfrm flipV="1">
          <a:off x="3248025" y="372237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209</xdr:row>
      <xdr:rowOff>0</xdr:rowOff>
    </xdr:from>
    <xdr:to>
      <xdr:col>14</xdr:col>
      <xdr:colOff>19050</xdr:colOff>
      <xdr:row>209</xdr:row>
      <xdr:rowOff>152400</xdr:rowOff>
    </xdr:to>
    <xdr:sp macro="" textlink="">
      <xdr:nvSpPr>
        <xdr:cNvPr id="5589" name="Solver_shape$N$210">
          <a:extLst>
            <a:ext uri="{FF2B5EF4-FFF2-40B4-BE49-F238E27FC236}">
              <a16:creationId xmlns:a16="http://schemas.microsoft.com/office/drawing/2014/main" id="{2FBF9609-ED2B-4F4F-9AFF-BDC87A168376}"/>
            </a:ext>
          </a:extLst>
        </xdr:cNvPr>
        <xdr:cNvSpPr/>
      </xdr:nvSpPr>
      <xdr:spPr>
        <a:xfrm>
          <a:off x="5010150" y="37147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209</xdr:row>
      <xdr:rowOff>76200</xdr:rowOff>
    </xdr:from>
    <xdr:to>
      <xdr:col>13</xdr:col>
      <xdr:colOff>0</xdr:colOff>
      <xdr:row>209</xdr:row>
      <xdr:rowOff>76200</xdr:rowOff>
    </xdr:to>
    <xdr:cxnSp macro="">
      <xdr:nvCxnSpPr>
        <xdr:cNvPr id="5590" name="Solver_line$N$210">
          <a:extLst>
            <a:ext uri="{FF2B5EF4-FFF2-40B4-BE49-F238E27FC236}">
              <a16:creationId xmlns:a16="http://schemas.microsoft.com/office/drawing/2014/main" id="{D09495B4-6A39-4AB7-B2F3-D7747846DB10}"/>
            </a:ext>
          </a:extLst>
        </xdr:cNvPr>
        <xdr:cNvCxnSpPr/>
      </xdr:nvCxnSpPr>
      <xdr:spPr>
        <a:xfrm>
          <a:off x="3495675" y="372237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209</xdr:row>
      <xdr:rowOff>76200</xdr:rowOff>
    </xdr:from>
    <xdr:to>
      <xdr:col>15</xdr:col>
      <xdr:colOff>0</xdr:colOff>
      <xdr:row>209</xdr:row>
      <xdr:rowOff>76200</xdr:rowOff>
    </xdr:to>
    <xdr:cxnSp macro="">
      <xdr:nvCxnSpPr>
        <xdr:cNvPr id="5591" name="Solver_shapecon$R$210">
          <a:extLst>
            <a:ext uri="{FF2B5EF4-FFF2-40B4-BE49-F238E27FC236}">
              <a16:creationId xmlns:a16="http://schemas.microsoft.com/office/drawing/2014/main" id="{136D1816-8863-4939-9E72-2D19AC501EC2}"/>
            </a:ext>
          </a:extLst>
        </xdr:cNvPr>
        <xdr:cNvCxnSpPr/>
      </xdr:nvCxnSpPr>
      <xdr:spPr>
        <a:xfrm>
          <a:off x="5162550" y="372237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209</xdr:row>
      <xdr:rowOff>0</xdr:rowOff>
    </xdr:from>
    <xdr:to>
      <xdr:col>18</xdr:col>
      <xdr:colOff>0</xdr:colOff>
      <xdr:row>209</xdr:row>
      <xdr:rowOff>152400</xdr:rowOff>
    </xdr:to>
    <xdr:sp macro="" textlink="">
      <xdr:nvSpPr>
        <xdr:cNvPr id="5592" name="Solver_shape$R$210">
          <a:extLst>
            <a:ext uri="{FF2B5EF4-FFF2-40B4-BE49-F238E27FC236}">
              <a16:creationId xmlns:a16="http://schemas.microsoft.com/office/drawing/2014/main" id="{1F21BDB3-1253-4591-9D5A-2EA4B2FDC4F7}"/>
            </a:ext>
          </a:extLst>
        </xdr:cNvPr>
        <xdr:cNvSpPr/>
      </xdr:nvSpPr>
      <xdr:spPr>
        <a:xfrm rot="16200000">
          <a:off x="6076950" y="37147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209</xdr:row>
      <xdr:rowOff>76200</xdr:rowOff>
    </xdr:from>
    <xdr:to>
      <xdr:col>17</xdr:col>
      <xdr:colOff>0</xdr:colOff>
      <xdr:row>209</xdr:row>
      <xdr:rowOff>76200</xdr:rowOff>
    </xdr:to>
    <xdr:cxnSp macro="">
      <xdr:nvCxnSpPr>
        <xdr:cNvPr id="5593" name="Solver_line$R$210">
          <a:extLst>
            <a:ext uri="{FF2B5EF4-FFF2-40B4-BE49-F238E27FC236}">
              <a16:creationId xmlns:a16="http://schemas.microsoft.com/office/drawing/2014/main" id="{F74AED37-B3E1-4D0F-95A0-0EBF0202C284}"/>
            </a:ext>
          </a:extLst>
        </xdr:cNvPr>
        <xdr:cNvCxnSpPr/>
      </xdr:nvCxnSpPr>
      <xdr:spPr>
        <a:xfrm>
          <a:off x="5410200" y="372237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211</xdr:row>
      <xdr:rowOff>76200</xdr:rowOff>
    </xdr:from>
    <xdr:to>
      <xdr:col>11</xdr:col>
      <xdr:colOff>0</xdr:colOff>
      <xdr:row>214</xdr:row>
      <xdr:rowOff>76200</xdr:rowOff>
    </xdr:to>
    <xdr:cxnSp macro="">
      <xdr:nvCxnSpPr>
        <xdr:cNvPr id="5594" name="Solver_shapecon$N$215">
          <a:extLst>
            <a:ext uri="{FF2B5EF4-FFF2-40B4-BE49-F238E27FC236}">
              <a16:creationId xmlns:a16="http://schemas.microsoft.com/office/drawing/2014/main" id="{9485C59A-D61E-4CB4-B627-C877261D71B4}"/>
            </a:ext>
          </a:extLst>
        </xdr:cNvPr>
        <xdr:cNvCxnSpPr/>
      </xdr:nvCxnSpPr>
      <xdr:spPr>
        <a:xfrm>
          <a:off x="3248025" y="375666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214</xdr:row>
      <xdr:rowOff>0</xdr:rowOff>
    </xdr:from>
    <xdr:to>
      <xdr:col>14</xdr:col>
      <xdr:colOff>19050</xdr:colOff>
      <xdr:row>214</xdr:row>
      <xdr:rowOff>152400</xdr:rowOff>
    </xdr:to>
    <xdr:sp macro="" textlink="">
      <xdr:nvSpPr>
        <xdr:cNvPr id="5595" name="Solver_shape$N$215">
          <a:extLst>
            <a:ext uri="{FF2B5EF4-FFF2-40B4-BE49-F238E27FC236}">
              <a16:creationId xmlns:a16="http://schemas.microsoft.com/office/drawing/2014/main" id="{466B3BC8-BC98-44D8-B1D5-A7F618D946C4}"/>
            </a:ext>
          </a:extLst>
        </xdr:cNvPr>
        <xdr:cNvSpPr/>
      </xdr:nvSpPr>
      <xdr:spPr>
        <a:xfrm>
          <a:off x="5010150" y="380238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214</xdr:row>
      <xdr:rowOff>76200</xdr:rowOff>
    </xdr:from>
    <xdr:to>
      <xdr:col>13</xdr:col>
      <xdr:colOff>0</xdr:colOff>
      <xdr:row>214</xdr:row>
      <xdr:rowOff>76200</xdr:rowOff>
    </xdr:to>
    <xdr:cxnSp macro="">
      <xdr:nvCxnSpPr>
        <xdr:cNvPr id="5596" name="Solver_line$N$215">
          <a:extLst>
            <a:ext uri="{FF2B5EF4-FFF2-40B4-BE49-F238E27FC236}">
              <a16:creationId xmlns:a16="http://schemas.microsoft.com/office/drawing/2014/main" id="{1806D525-2B4F-49B5-967A-756B30B353FC}"/>
            </a:ext>
          </a:extLst>
        </xdr:cNvPr>
        <xdr:cNvCxnSpPr/>
      </xdr:nvCxnSpPr>
      <xdr:spPr>
        <a:xfrm>
          <a:off x="3495675" y="381000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214</xdr:row>
      <xdr:rowOff>76200</xdr:rowOff>
    </xdr:from>
    <xdr:to>
      <xdr:col>15</xdr:col>
      <xdr:colOff>0</xdr:colOff>
      <xdr:row>214</xdr:row>
      <xdr:rowOff>76200</xdr:rowOff>
    </xdr:to>
    <xdr:cxnSp macro="">
      <xdr:nvCxnSpPr>
        <xdr:cNvPr id="5597" name="Solver_shapecon$R$215">
          <a:extLst>
            <a:ext uri="{FF2B5EF4-FFF2-40B4-BE49-F238E27FC236}">
              <a16:creationId xmlns:a16="http://schemas.microsoft.com/office/drawing/2014/main" id="{1A3DEB56-8E02-4011-B80E-3749B657817A}"/>
            </a:ext>
          </a:extLst>
        </xdr:cNvPr>
        <xdr:cNvCxnSpPr/>
      </xdr:nvCxnSpPr>
      <xdr:spPr>
        <a:xfrm>
          <a:off x="5162550" y="38100000"/>
          <a:ext cx="2476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214</xdr:row>
      <xdr:rowOff>0</xdr:rowOff>
    </xdr:from>
    <xdr:to>
      <xdr:col>18</xdr:col>
      <xdr:colOff>0</xdr:colOff>
      <xdr:row>214</xdr:row>
      <xdr:rowOff>152400</xdr:rowOff>
    </xdr:to>
    <xdr:sp macro="" textlink="">
      <xdr:nvSpPr>
        <xdr:cNvPr id="5598" name="Solver_shape$R$215">
          <a:extLst>
            <a:ext uri="{FF2B5EF4-FFF2-40B4-BE49-F238E27FC236}">
              <a16:creationId xmlns:a16="http://schemas.microsoft.com/office/drawing/2014/main" id="{F15B9E10-E4D9-49E4-8BF5-77A4857B3CF3}"/>
            </a:ext>
          </a:extLst>
        </xdr:cNvPr>
        <xdr:cNvSpPr/>
      </xdr:nvSpPr>
      <xdr:spPr>
        <a:xfrm rot="16200000">
          <a:off x="6076950" y="38023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214</xdr:row>
      <xdr:rowOff>76200</xdr:rowOff>
    </xdr:from>
    <xdr:to>
      <xdr:col>17</xdr:col>
      <xdr:colOff>0</xdr:colOff>
      <xdr:row>214</xdr:row>
      <xdr:rowOff>76200</xdr:rowOff>
    </xdr:to>
    <xdr:cxnSp macro="">
      <xdr:nvCxnSpPr>
        <xdr:cNvPr id="5599" name="Solver_line$R$215">
          <a:extLst>
            <a:ext uri="{FF2B5EF4-FFF2-40B4-BE49-F238E27FC236}">
              <a16:creationId xmlns:a16="http://schemas.microsoft.com/office/drawing/2014/main" id="{CA1A29E8-F72F-42D2-B15E-7D2A9EDFD9DC}"/>
            </a:ext>
          </a:extLst>
        </xdr:cNvPr>
        <xdr:cNvCxnSpPr/>
      </xdr:nvCxnSpPr>
      <xdr:spPr>
        <a:xfrm>
          <a:off x="5410200" y="38100000"/>
          <a:ext cx="666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216</xdr:row>
      <xdr:rowOff>76200</xdr:rowOff>
    </xdr:from>
    <xdr:to>
      <xdr:col>7</xdr:col>
      <xdr:colOff>0</xdr:colOff>
      <xdr:row>221</xdr:row>
      <xdr:rowOff>76200</xdr:rowOff>
    </xdr:to>
    <xdr:cxnSp macro="">
      <xdr:nvCxnSpPr>
        <xdr:cNvPr id="5600" name="Solver_shapecon$J$222">
          <a:extLst>
            <a:ext uri="{FF2B5EF4-FFF2-40B4-BE49-F238E27FC236}">
              <a16:creationId xmlns:a16="http://schemas.microsoft.com/office/drawing/2014/main" id="{4B4DCE01-F258-43AA-ACD3-6EDAA0A302A2}"/>
            </a:ext>
          </a:extLst>
        </xdr:cNvPr>
        <xdr:cNvCxnSpPr/>
      </xdr:nvCxnSpPr>
      <xdr:spPr>
        <a:xfrm>
          <a:off x="2143125" y="384429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221</xdr:row>
      <xdr:rowOff>0</xdr:rowOff>
    </xdr:from>
    <xdr:to>
      <xdr:col>10</xdr:col>
      <xdr:colOff>19050</xdr:colOff>
      <xdr:row>221</xdr:row>
      <xdr:rowOff>152400</xdr:rowOff>
    </xdr:to>
    <xdr:sp macro="" textlink="">
      <xdr:nvSpPr>
        <xdr:cNvPr id="5601" name="Solver_shape$J$222">
          <a:extLst>
            <a:ext uri="{FF2B5EF4-FFF2-40B4-BE49-F238E27FC236}">
              <a16:creationId xmlns:a16="http://schemas.microsoft.com/office/drawing/2014/main" id="{9B71AE12-74C5-4026-B0BA-0B7BB7465E0C}"/>
            </a:ext>
          </a:extLst>
        </xdr:cNvPr>
        <xdr:cNvSpPr/>
      </xdr:nvSpPr>
      <xdr:spPr>
        <a:xfrm>
          <a:off x="3095625" y="392811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221</xdr:row>
      <xdr:rowOff>76200</xdr:rowOff>
    </xdr:from>
    <xdr:to>
      <xdr:col>9</xdr:col>
      <xdr:colOff>0</xdr:colOff>
      <xdr:row>221</xdr:row>
      <xdr:rowOff>76200</xdr:rowOff>
    </xdr:to>
    <xdr:cxnSp macro="">
      <xdr:nvCxnSpPr>
        <xdr:cNvPr id="5602" name="Solver_line$J$222">
          <a:extLst>
            <a:ext uri="{FF2B5EF4-FFF2-40B4-BE49-F238E27FC236}">
              <a16:creationId xmlns:a16="http://schemas.microsoft.com/office/drawing/2014/main" id="{BB295EAB-9711-457D-87BB-6156A5465BD1}"/>
            </a:ext>
          </a:extLst>
        </xdr:cNvPr>
        <xdr:cNvCxnSpPr/>
      </xdr:nvCxnSpPr>
      <xdr:spPr>
        <a:xfrm>
          <a:off x="2390775" y="393573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219</xdr:row>
      <xdr:rowOff>76200</xdr:rowOff>
    </xdr:from>
    <xdr:to>
      <xdr:col>11</xdr:col>
      <xdr:colOff>0</xdr:colOff>
      <xdr:row>221</xdr:row>
      <xdr:rowOff>76200</xdr:rowOff>
    </xdr:to>
    <xdr:cxnSp macro="">
      <xdr:nvCxnSpPr>
        <xdr:cNvPr id="5603" name="Solver_shapecon$N$220">
          <a:extLst>
            <a:ext uri="{FF2B5EF4-FFF2-40B4-BE49-F238E27FC236}">
              <a16:creationId xmlns:a16="http://schemas.microsoft.com/office/drawing/2014/main" id="{A6844FFC-7F1C-4EF9-9470-285CF8C37F58}"/>
            </a:ext>
          </a:extLst>
        </xdr:cNvPr>
        <xdr:cNvCxnSpPr/>
      </xdr:nvCxnSpPr>
      <xdr:spPr>
        <a:xfrm flipV="1">
          <a:off x="3248025" y="389763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219</xdr:row>
      <xdr:rowOff>0</xdr:rowOff>
    </xdr:from>
    <xdr:to>
      <xdr:col>14</xdr:col>
      <xdr:colOff>19050</xdr:colOff>
      <xdr:row>219</xdr:row>
      <xdr:rowOff>152400</xdr:rowOff>
    </xdr:to>
    <xdr:sp macro="" textlink="">
      <xdr:nvSpPr>
        <xdr:cNvPr id="5604" name="Solver_shape$N$220">
          <a:extLst>
            <a:ext uri="{FF2B5EF4-FFF2-40B4-BE49-F238E27FC236}">
              <a16:creationId xmlns:a16="http://schemas.microsoft.com/office/drawing/2014/main" id="{712F633B-EBB5-4D1D-BF84-AA00D4CD0F7B}"/>
            </a:ext>
          </a:extLst>
        </xdr:cNvPr>
        <xdr:cNvSpPr/>
      </xdr:nvSpPr>
      <xdr:spPr>
        <a:xfrm rot="16200000">
          <a:off x="5010150" y="38900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219</xdr:row>
      <xdr:rowOff>76200</xdr:rowOff>
    </xdr:from>
    <xdr:to>
      <xdr:col>17</xdr:col>
      <xdr:colOff>0</xdr:colOff>
      <xdr:row>219</xdr:row>
      <xdr:rowOff>76200</xdr:rowOff>
    </xdr:to>
    <xdr:cxnSp macro="">
      <xdr:nvCxnSpPr>
        <xdr:cNvPr id="5605" name="Solver_dash$N$220">
          <a:extLst>
            <a:ext uri="{FF2B5EF4-FFF2-40B4-BE49-F238E27FC236}">
              <a16:creationId xmlns:a16="http://schemas.microsoft.com/office/drawing/2014/main" id="{3E5D7E5A-620E-479B-9AAB-AA0961676F47}"/>
            </a:ext>
          </a:extLst>
        </xdr:cNvPr>
        <xdr:cNvCxnSpPr/>
      </xdr:nvCxnSpPr>
      <xdr:spPr>
        <a:xfrm>
          <a:off x="5162550" y="389763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219</xdr:row>
      <xdr:rowOff>76200</xdr:rowOff>
    </xdr:from>
    <xdr:to>
      <xdr:col>13</xdr:col>
      <xdr:colOff>0</xdr:colOff>
      <xdr:row>219</xdr:row>
      <xdr:rowOff>76200</xdr:rowOff>
    </xdr:to>
    <xdr:cxnSp macro="">
      <xdr:nvCxnSpPr>
        <xdr:cNvPr id="5606" name="Solver_line$N$220">
          <a:extLst>
            <a:ext uri="{FF2B5EF4-FFF2-40B4-BE49-F238E27FC236}">
              <a16:creationId xmlns:a16="http://schemas.microsoft.com/office/drawing/2014/main" id="{F4074DAE-8D31-4472-8806-E1B8A29C67D6}"/>
            </a:ext>
          </a:extLst>
        </xdr:cNvPr>
        <xdr:cNvCxnSpPr/>
      </xdr:nvCxnSpPr>
      <xdr:spPr>
        <a:xfrm>
          <a:off x="3495675" y="389763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221</xdr:row>
      <xdr:rowOff>76200</xdr:rowOff>
    </xdr:from>
    <xdr:to>
      <xdr:col>11</xdr:col>
      <xdr:colOff>0</xdr:colOff>
      <xdr:row>224</xdr:row>
      <xdr:rowOff>76200</xdr:rowOff>
    </xdr:to>
    <xdr:cxnSp macro="">
      <xdr:nvCxnSpPr>
        <xdr:cNvPr id="5607" name="Solver_shapecon$N$225">
          <a:extLst>
            <a:ext uri="{FF2B5EF4-FFF2-40B4-BE49-F238E27FC236}">
              <a16:creationId xmlns:a16="http://schemas.microsoft.com/office/drawing/2014/main" id="{FA9CAED6-181B-42EF-ACA4-9F5CF3631BD2}"/>
            </a:ext>
          </a:extLst>
        </xdr:cNvPr>
        <xdr:cNvCxnSpPr/>
      </xdr:nvCxnSpPr>
      <xdr:spPr>
        <a:xfrm>
          <a:off x="3248025" y="393192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224</xdr:row>
      <xdr:rowOff>0</xdr:rowOff>
    </xdr:from>
    <xdr:to>
      <xdr:col>14</xdr:col>
      <xdr:colOff>19050</xdr:colOff>
      <xdr:row>224</xdr:row>
      <xdr:rowOff>152400</xdr:rowOff>
    </xdr:to>
    <xdr:sp macro="" textlink="">
      <xdr:nvSpPr>
        <xdr:cNvPr id="5608" name="Solver_shape$N$225">
          <a:extLst>
            <a:ext uri="{FF2B5EF4-FFF2-40B4-BE49-F238E27FC236}">
              <a16:creationId xmlns:a16="http://schemas.microsoft.com/office/drawing/2014/main" id="{64F9D45F-788F-4D9A-8FF8-12C600D1D55F}"/>
            </a:ext>
          </a:extLst>
        </xdr:cNvPr>
        <xdr:cNvSpPr/>
      </xdr:nvSpPr>
      <xdr:spPr>
        <a:xfrm rot="16200000">
          <a:off x="5010150" y="39776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224</xdr:row>
      <xdr:rowOff>76200</xdr:rowOff>
    </xdr:from>
    <xdr:to>
      <xdr:col>17</xdr:col>
      <xdr:colOff>0</xdr:colOff>
      <xdr:row>224</xdr:row>
      <xdr:rowOff>76200</xdr:rowOff>
    </xdr:to>
    <xdr:cxnSp macro="">
      <xdr:nvCxnSpPr>
        <xdr:cNvPr id="5609" name="Solver_dash$N$225">
          <a:extLst>
            <a:ext uri="{FF2B5EF4-FFF2-40B4-BE49-F238E27FC236}">
              <a16:creationId xmlns:a16="http://schemas.microsoft.com/office/drawing/2014/main" id="{D9DAD4BF-4335-4DD5-BAD2-1E677EDD145C}"/>
            </a:ext>
          </a:extLst>
        </xdr:cNvPr>
        <xdr:cNvCxnSpPr/>
      </xdr:nvCxnSpPr>
      <xdr:spPr>
        <a:xfrm>
          <a:off x="5162550" y="39852600"/>
          <a:ext cx="914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224</xdr:row>
      <xdr:rowOff>76200</xdr:rowOff>
    </xdr:from>
    <xdr:to>
      <xdr:col>13</xdr:col>
      <xdr:colOff>0</xdr:colOff>
      <xdr:row>224</xdr:row>
      <xdr:rowOff>76200</xdr:rowOff>
    </xdr:to>
    <xdr:cxnSp macro="">
      <xdr:nvCxnSpPr>
        <xdr:cNvPr id="5610" name="Solver_line$N$225">
          <a:extLst>
            <a:ext uri="{FF2B5EF4-FFF2-40B4-BE49-F238E27FC236}">
              <a16:creationId xmlns:a16="http://schemas.microsoft.com/office/drawing/2014/main" id="{8027F100-2037-49D4-8169-EBED4F78D4C4}"/>
            </a:ext>
          </a:extLst>
        </xdr:cNvPr>
        <xdr:cNvCxnSpPr/>
      </xdr:nvCxnSpPr>
      <xdr:spPr>
        <a:xfrm>
          <a:off x="3495675" y="39852600"/>
          <a:ext cx="1514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F0EA-4F91-4087-98EF-E16985948D81}">
  <dimension ref="A8:AC66"/>
  <sheetViews>
    <sheetView tabSelected="1" topLeftCell="A6" zoomScale="70" zoomScaleNormal="70" workbookViewId="0">
      <selection activeCell="S18" sqref="S18"/>
    </sheetView>
  </sheetViews>
  <sheetFormatPr defaultRowHeight="15" x14ac:dyDescent="0.25"/>
  <cols>
    <col min="2" max="2" width="2.5703125" bestFit="1" customWidth="1"/>
    <col min="3" max="3" width="3.7109375" customWidth="1"/>
    <col min="4" max="4" width="9.7109375" bestFit="1" customWidth="1"/>
    <col min="5" max="5" width="5" bestFit="1" customWidth="1"/>
    <col min="6" max="6" width="2.28515625" customWidth="1"/>
    <col min="7" max="7" width="3.7109375" customWidth="1"/>
    <col min="8" max="8" width="6.42578125" bestFit="1" customWidth="1"/>
    <col min="9" max="9" width="6.28515625" bestFit="1" customWidth="1"/>
    <col min="10" max="10" width="2.5703125" bestFit="1" customWidth="1"/>
    <col min="11" max="11" width="3.7109375" customWidth="1"/>
    <col min="12" max="12" width="19.5703125" bestFit="1" customWidth="1"/>
    <col min="13" max="13" width="6.28515625" bestFit="1" customWidth="1"/>
    <col min="14" max="14" width="2.28515625" customWidth="1"/>
    <col min="15" max="16" width="6.28515625" bestFit="1" customWidth="1"/>
    <col min="17" max="17" width="3.85546875" bestFit="1" customWidth="1"/>
    <col min="18" max="18" width="2.28515625" customWidth="1"/>
    <col min="19" max="19" width="6.28515625" bestFit="1" customWidth="1"/>
  </cols>
  <sheetData>
    <row r="8" spans="4:29" x14ac:dyDescent="0.25">
      <c r="H8" s="2"/>
      <c r="L8" s="2">
        <v>0.3</v>
      </c>
    </row>
    <row r="9" spans="4:29" x14ac:dyDescent="0.25">
      <c r="L9" t="s">
        <v>8</v>
      </c>
    </row>
    <row r="10" spans="4:29" x14ac:dyDescent="0.25">
      <c r="H10" s="2">
        <v>0</v>
      </c>
      <c r="O10">
        <f>SUM($L$11,$H$13,$D$18)</f>
        <v>13.5</v>
      </c>
    </row>
    <row r="11" spans="4:29" x14ac:dyDescent="0.25">
      <c r="D11" s="1"/>
      <c r="H11" s="1" t="s">
        <v>4</v>
      </c>
      <c r="L11" s="1">
        <v>15.5</v>
      </c>
      <c r="M11">
        <f>$O$10</f>
        <v>13.5</v>
      </c>
      <c r="P11" s="1"/>
      <c r="T11" s="5" t="s">
        <v>20</v>
      </c>
      <c r="U11" s="5"/>
      <c r="V11" s="5"/>
      <c r="W11" s="5"/>
      <c r="X11" s="5"/>
      <c r="Y11" s="5"/>
      <c r="Z11" s="5"/>
      <c r="AA11" s="5"/>
    </row>
    <row r="12" spans="4:29" ht="33" customHeight="1" x14ac:dyDescent="0.25">
      <c r="T12" s="7" t="s">
        <v>23</v>
      </c>
      <c r="U12" s="7"/>
      <c r="V12" s="7"/>
      <c r="W12" s="7"/>
      <c r="X12" s="7"/>
      <c r="Y12" s="7"/>
      <c r="Z12" s="7"/>
      <c r="AA12" s="7"/>
      <c r="AB12" s="7"/>
      <c r="AC12" s="7"/>
    </row>
    <row r="13" spans="4:29" x14ac:dyDescent="0.25">
      <c r="D13" s="1"/>
      <c r="H13" s="3">
        <v>-2</v>
      </c>
      <c r="I13">
        <f>IF(ABS(1-SUM($L$8,$L$13))&lt;=0.00001,SUM($L$8*$M$11,$L$13*$M$16),NA())</f>
        <v>10.7</v>
      </c>
      <c r="L13" s="2">
        <v>0.7</v>
      </c>
    </row>
    <row r="14" spans="4:29" x14ac:dyDescent="0.25">
      <c r="D14" s="1"/>
      <c r="L14" t="s">
        <v>9</v>
      </c>
    </row>
    <row r="15" spans="4:29" x14ac:dyDescent="0.25">
      <c r="H15" s="2"/>
      <c r="O15">
        <f>SUM($L$16,$H$13,$D$18)</f>
        <v>9.5</v>
      </c>
    </row>
    <row r="16" spans="4:29" x14ac:dyDescent="0.25">
      <c r="D16" s="1" t="s">
        <v>0</v>
      </c>
      <c r="H16" s="1"/>
      <c r="L16" s="1">
        <v>11.5</v>
      </c>
      <c r="M16">
        <f>$O$15</f>
        <v>9.5</v>
      </c>
      <c r="P16" s="1"/>
    </row>
    <row r="18" spans="4:16" x14ac:dyDescent="0.25">
      <c r="D18" s="1">
        <v>0</v>
      </c>
      <c r="E18">
        <f>IF(ABS(1-SUM($H$10,$H$20))&lt;=0.00001,SUM($H$10*$I$13,$H$20*$I$23),NA())</f>
        <v>3.2</v>
      </c>
      <c r="H18" s="1"/>
    </row>
    <row r="19" spans="4:16" x14ac:dyDescent="0.25">
      <c r="L19" t="s">
        <v>6</v>
      </c>
    </row>
    <row r="20" spans="4:16" x14ac:dyDescent="0.25">
      <c r="H20" s="2">
        <v>1</v>
      </c>
      <c r="O20">
        <f>SUM($L$21,$H$23,$D$18)</f>
        <v>3.2</v>
      </c>
    </row>
    <row r="21" spans="4:16" x14ac:dyDescent="0.25">
      <c r="D21" s="1"/>
      <c r="H21" t="s">
        <v>5</v>
      </c>
      <c r="L21" s="1">
        <v>3.2</v>
      </c>
      <c r="M21">
        <f>$O$20</f>
        <v>3.2</v>
      </c>
    </row>
    <row r="22" spans="4:16" x14ac:dyDescent="0.25">
      <c r="J22">
        <f>IF($I$23=$M$21,1,IF($I$23=$M$26,2))</f>
        <v>1</v>
      </c>
    </row>
    <row r="23" spans="4:16" x14ac:dyDescent="0.25">
      <c r="H23" s="1">
        <v>0</v>
      </c>
      <c r="I23">
        <f>MAX($M$21,$M$26)</f>
        <v>3.2</v>
      </c>
    </row>
    <row r="24" spans="4:16" x14ac:dyDescent="0.25">
      <c r="L24" t="s">
        <v>7</v>
      </c>
    </row>
    <row r="25" spans="4:16" x14ac:dyDescent="0.25">
      <c r="O25">
        <f>SUM($L$26,$H$23,$D$18)</f>
        <v>1.6</v>
      </c>
    </row>
    <row r="26" spans="4:16" x14ac:dyDescent="0.25">
      <c r="D26" s="1"/>
      <c r="L26" s="1">
        <v>1.6</v>
      </c>
      <c r="M26">
        <f>$O$25</f>
        <v>1.6</v>
      </c>
    </row>
    <row r="28" spans="4:16" x14ac:dyDescent="0.25">
      <c r="L28" s="2">
        <v>0.3</v>
      </c>
    </row>
    <row r="29" spans="4:16" x14ac:dyDescent="0.25">
      <c r="L29" t="s">
        <v>8</v>
      </c>
    </row>
    <row r="30" spans="4:16" x14ac:dyDescent="0.25">
      <c r="H30" s="2">
        <v>0.6</v>
      </c>
      <c r="O30">
        <f>SUM($L$31,$H$33,$D$38)</f>
        <v>7.5</v>
      </c>
    </row>
    <row r="31" spans="4:16" x14ac:dyDescent="0.25">
      <c r="D31" s="1"/>
      <c r="H31" t="s">
        <v>4</v>
      </c>
      <c r="L31" s="1">
        <v>15.5</v>
      </c>
      <c r="M31">
        <f>$O$30</f>
        <v>7.5</v>
      </c>
      <c r="P31" s="1"/>
    </row>
    <row r="33" spans="1:16" x14ac:dyDescent="0.25">
      <c r="H33" s="1">
        <v>-8</v>
      </c>
      <c r="I33">
        <f>IF(ABS(1-SUM($L$28,$L$33))&lt;=0.00001,SUM($L$28*$M$31,$L$33*$M$36),NA())</f>
        <v>4.6999999999999993</v>
      </c>
      <c r="L33" s="2">
        <v>0.7</v>
      </c>
    </row>
    <row r="34" spans="1:16" x14ac:dyDescent="0.25">
      <c r="L34" t="s">
        <v>9</v>
      </c>
    </row>
    <row r="35" spans="1:16" x14ac:dyDescent="0.25">
      <c r="O35">
        <f>SUM($L$36,$H$33,$D$38)</f>
        <v>3.5</v>
      </c>
    </row>
    <row r="36" spans="1:16" x14ac:dyDescent="0.25">
      <c r="D36" s="1" t="s">
        <v>1</v>
      </c>
      <c r="L36" s="1">
        <v>11.5</v>
      </c>
      <c r="M36">
        <f>$O$35</f>
        <v>3.5</v>
      </c>
      <c r="P36" s="1"/>
    </row>
    <row r="37" spans="1:16" x14ac:dyDescent="0.25">
      <c r="B37">
        <f>IF($A$38=$E$18,1,IF($A$38=$E$38,2,IF($A$38=$E$58,3)))</f>
        <v>2</v>
      </c>
    </row>
    <row r="38" spans="1:16" x14ac:dyDescent="0.25">
      <c r="A38">
        <f>MAX($E$18,$E$38,$E$58)</f>
        <v>4.0999999999999996</v>
      </c>
      <c r="D38" s="1">
        <v>0</v>
      </c>
      <c r="E38">
        <f>IF(ABS(1-SUM($H$30,$H$40))&lt;=0.00001,SUM($H$30*$I$33,$H$40*$I$43),NA())</f>
        <v>4.0999999999999996</v>
      </c>
    </row>
    <row r="39" spans="1:16" x14ac:dyDescent="0.25">
      <c r="L39" t="s">
        <v>6</v>
      </c>
    </row>
    <row r="40" spans="1:16" x14ac:dyDescent="0.25">
      <c r="H40" s="2">
        <v>0.4</v>
      </c>
      <c r="O40">
        <f>SUM($L$41,$H$43,$D$38)</f>
        <v>3.2</v>
      </c>
    </row>
    <row r="41" spans="1:16" x14ac:dyDescent="0.25">
      <c r="H41" t="s">
        <v>5</v>
      </c>
      <c r="L41" s="1">
        <v>3.2</v>
      </c>
      <c r="M41">
        <f>$O$40</f>
        <v>3.2</v>
      </c>
    </row>
    <row r="42" spans="1:16" x14ac:dyDescent="0.25">
      <c r="J42">
        <f>IF($I$43=$M$41,1,IF($I$43=$M$46,2))</f>
        <v>1</v>
      </c>
    </row>
    <row r="43" spans="1:16" x14ac:dyDescent="0.25">
      <c r="H43" s="1">
        <v>0</v>
      </c>
      <c r="I43">
        <f>MAX($M$41,$M$46)</f>
        <v>3.2</v>
      </c>
    </row>
    <row r="44" spans="1:16" x14ac:dyDescent="0.25">
      <c r="L44" t="s">
        <v>7</v>
      </c>
    </row>
    <row r="45" spans="1:16" x14ac:dyDescent="0.25">
      <c r="O45">
        <f>SUM($L$46,$H$43,$D$38)</f>
        <v>1.6</v>
      </c>
    </row>
    <row r="46" spans="1:16" x14ac:dyDescent="0.25">
      <c r="L46" s="1">
        <v>1.6</v>
      </c>
      <c r="M46">
        <f>$O$45</f>
        <v>1.6</v>
      </c>
    </row>
    <row r="48" spans="1:16" x14ac:dyDescent="0.25">
      <c r="L48" s="2">
        <v>0.3</v>
      </c>
    </row>
    <row r="49" spans="4:16" x14ac:dyDescent="0.25">
      <c r="L49" t="s">
        <v>8</v>
      </c>
    </row>
    <row r="50" spans="4:16" x14ac:dyDescent="0.25">
      <c r="H50" s="2">
        <v>1</v>
      </c>
      <c r="O50">
        <f>SUM($L$51,$H$53,$D$58)</f>
        <v>3.5</v>
      </c>
    </row>
    <row r="51" spans="4:16" x14ac:dyDescent="0.25">
      <c r="D51" s="1"/>
      <c r="H51" t="s">
        <v>4</v>
      </c>
      <c r="L51" s="1">
        <v>15.5</v>
      </c>
      <c r="M51">
        <f>$O$50</f>
        <v>3.5</v>
      </c>
      <c r="P51" s="1"/>
    </row>
    <row r="53" spans="4:16" x14ac:dyDescent="0.25">
      <c r="H53" s="1">
        <v>-12</v>
      </c>
      <c r="I53">
        <f>IF(ABS(1-SUM($L$48,$L$53))&lt;=0.00001,SUM($L$48*$M$51,$L$53*$M$56),NA())</f>
        <v>0.70000000000000007</v>
      </c>
      <c r="L53" s="2">
        <v>0.7</v>
      </c>
    </row>
    <row r="54" spans="4:16" x14ac:dyDescent="0.25">
      <c r="L54" t="s">
        <v>9</v>
      </c>
    </row>
    <row r="55" spans="4:16" x14ac:dyDescent="0.25">
      <c r="O55">
        <f>SUM($L$56,$H$53,$D$58)</f>
        <v>-0.5</v>
      </c>
    </row>
    <row r="56" spans="4:16" x14ac:dyDescent="0.25">
      <c r="D56" t="s">
        <v>2</v>
      </c>
      <c r="L56" s="1">
        <v>11.5</v>
      </c>
      <c r="M56">
        <f>$O$55</f>
        <v>-0.5</v>
      </c>
      <c r="P56" s="1"/>
    </row>
    <row r="58" spans="4:16" x14ac:dyDescent="0.25">
      <c r="D58" s="1" t="s">
        <v>3</v>
      </c>
      <c r="E58">
        <f>IF(ABS(1-SUM($H$50,$H$60))&lt;=0.00001,SUM($H$50*$I$53,$H$60*$I$63),NA())</f>
        <v>0.70000000000000007</v>
      </c>
    </row>
    <row r="59" spans="4:16" x14ac:dyDescent="0.25">
      <c r="L59" t="s">
        <v>6</v>
      </c>
    </row>
    <row r="60" spans="4:16" x14ac:dyDescent="0.25">
      <c r="H60" s="2">
        <v>0</v>
      </c>
      <c r="O60">
        <f>SUM($L$61,$H$63,$D$58)</f>
        <v>3.2</v>
      </c>
    </row>
    <row r="61" spans="4:16" x14ac:dyDescent="0.25">
      <c r="H61" t="s">
        <v>5</v>
      </c>
      <c r="L61" s="1">
        <v>3.2</v>
      </c>
      <c r="M61">
        <f>$O$60</f>
        <v>3.2</v>
      </c>
    </row>
    <row r="62" spans="4:16" x14ac:dyDescent="0.25">
      <c r="J62">
        <f>IF($I$63=$M$61,1,IF($I$63=$M$66,2))</f>
        <v>1</v>
      </c>
    </row>
    <row r="63" spans="4:16" x14ac:dyDescent="0.25">
      <c r="H63" s="1">
        <v>0</v>
      </c>
      <c r="I63">
        <f>MAX($M$61,$M$66)</f>
        <v>3.2</v>
      </c>
    </row>
    <row r="64" spans="4:16" x14ac:dyDescent="0.25">
      <c r="L64" t="s">
        <v>7</v>
      </c>
    </row>
    <row r="65" spans="12:15" x14ac:dyDescent="0.25">
      <c r="O65">
        <f>SUM($L$66,$H$63,$D$58)</f>
        <v>1.6</v>
      </c>
    </row>
    <row r="66" spans="12:15" x14ac:dyDescent="0.25">
      <c r="L66" s="1">
        <v>1.6</v>
      </c>
      <c r="M66">
        <f>$O$65</f>
        <v>1.6</v>
      </c>
    </row>
  </sheetData>
  <mergeCells count="2">
    <mergeCell ref="T12:AC12"/>
    <mergeCell ref="T11:A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1EF-A4BA-465F-B50C-4E1DB2D8FC80}">
  <dimension ref="A8:T66"/>
  <sheetViews>
    <sheetView zoomScale="70" zoomScaleNormal="70" workbookViewId="0">
      <selection activeCell="S24" sqref="S24"/>
    </sheetView>
  </sheetViews>
  <sheetFormatPr defaultRowHeight="15" x14ac:dyDescent="0.25"/>
  <cols>
    <col min="2" max="2" width="2.5703125" bestFit="1" customWidth="1"/>
    <col min="3" max="3" width="3.7109375" customWidth="1"/>
    <col min="4" max="4" width="9.7109375" bestFit="1" customWidth="1"/>
    <col min="5" max="5" width="5" bestFit="1" customWidth="1"/>
    <col min="6" max="6" width="2.28515625" customWidth="1"/>
    <col min="7" max="7" width="3.7109375" customWidth="1"/>
    <col min="8" max="8" width="6.42578125" bestFit="1" customWidth="1"/>
    <col min="9" max="9" width="6.28515625" bestFit="1" customWidth="1"/>
    <col min="10" max="10" width="2.5703125" bestFit="1" customWidth="1"/>
    <col min="11" max="11" width="3.7109375" customWidth="1"/>
    <col min="12" max="12" width="19.5703125" bestFit="1" customWidth="1"/>
    <col min="13" max="13" width="6.28515625" bestFit="1" customWidth="1"/>
    <col min="14" max="14" width="2.28515625" customWidth="1"/>
    <col min="15" max="16" width="6.28515625" bestFit="1" customWidth="1"/>
    <col min="17" max="17" width="3.85546875" bestFit="1" customWidth="1"/>
    <col min="18" max="18" width="2.28515625" customWidth="1"/>
    <col min="19" max="19" width="86.7109375" bestFit="1" customWidth="1"/>
  </cols>
  <sheetData>
    <row r="8" spans="4:16" x14ac:dyDescent="0.25">
      <c r="H8" s="2"/>
      <c r="L8" s="2">
        <v>0.3</v>
      </c>
    </row>
    <row r="9" spans="4:16" x14ac:dyDescent="0.25">
      <c r="L9" t="s">
        <v>8</v>
      </c>
    </row>
    <row r="10" spans="4:16" x14ac:dyDescent="0.25">
      <c r="H10" s="2">
        <v>0</v>
      </c>
      <c r="O10">
        <f>SUM($L$11,$H$13,$D$18)</f>
        <v>13.5</v>
      </c>
    </row>
    <row r="11" spans="4:16" x14ac:dyDescent="0.25">
      <c r="D11" s="1"/>
      <c r="H11" s="1" t="s">
        <v>4</v>
      </c>
      <c r="L11" s="1">
        <v>15.5</v>
      </c>
      <c r="M11">
        <f>$O$10</f>
        <v>13.5</v>
      </c>
      <c r="P11" s="1"/>
    </row>
    <row r="13" spans="4:16" x14ac:dyDescent="0.25">
      <c r="D13" s="1"/>
      <c r="H13" s="3">
        <v>-2</v>
      </c>
      <c r="I13">
        <f>IF(ABS(1-SUM($L$8,$L$13))&lt;=0.00001,SUM($L$8*$M$11,$L$13*$M$16),NA())</f>
        <v>9.1999984999999995</v>
      </c>
      <c r="L13" s="2">
        <v>0.7</v>
      </c>
    </row>
    <row r="14" spans="4:16" x14ac:dyDescent="0.25">
      <c r="D14" s="1"/>
      <c r="L14" t="s">
        <v>9</v>
      </c>
    </row>
    <row r="15" spans="4:16" x14ac:dyDescent="0.25">
      <c r="H15" s="2"/>
      <c r="O15">
        <f>SUM($L$16,$H$13,$D$18)</f>
        <v>7.3571407142857144</v>
      </c>
    </row>
    <row r="16" spans="4:16" x14ac:dyDescent="0.25">
      <c r="D16" s="1" t="s">
        <v>0</v>
      </c>
      <c r="H16" s="1"/>
      <c r="L16" s="1">
        <f>15.5-T20</f>
        <v>9.3571407142857144</v>
      </c>
      <c r="M16">
        <f>$O$15</f>
        <v>7.3571407142857144</v>
      </c>
      <c r="P16" s="1"/>
    </row>
    <row r="18" spans="4:20" x14ac:dyDescent="0.25">
      <c r="D18" s="1">
        <v>0</v>
      </c>
      <c r="E18">
        <f>IF(ABS(1-SUM($H$10,$H$20))&lt;=0.00001,SUM($H$10*$I$13,$H$20*$I$23),NA())</f>
        <v>3.2</v>
      </c>
      <c r="H18" s="1"/>
    </row>
    <row r="19" spans="4:20" x14ac:dyDescent="0.25">
      <c r="L19" t="s">
        <v>6</v>
      </c>
    </row>
    <row r="20" spans="4:20" x14ac:dyDescent="0.25">
      <c r="H20" s="2">
        <v>1</v>
      </c>
      <c r="O20">
        <f>SUM($L$21,$H$23,$D$18)</f>
        <v>3.2</v>
      </c>
      <c r="S20" t="s">
        <v>21</v>
      </c>
      <c r="T20">
        <v>6.1428592857142856</v>
      </c>
    </row>
    <row r="21" spans="4:20" x14ac:dyDescent="0.25">
      <c r="D21" s="1"/>
      <c r="H21" t="s">
        <v>5</v>
      </c>
      <c r="L21" s="1">
        <v>3.2</v>
      </c>
      <c r="M21">
        <f>$O$20</f>
        <v>3.2</v>
      </c>
      <c r="S21" t="s">
        <v>22</v>
      </c>
      <c r="T21">
        <f>E38-E18</f>
        <v>-8.9999999985934664E-7</v>
      </c>
    </row>
    <row r="22" spans="4:20" x14ac:dyDescent="0.25">
      <c r="J22">
        <f>IF($I$23=$M$21,1,IF($I$23=$M$26,2))</f>
        <v>1</v>
      </c>
      <c r="S22" s="4" t="s">
        <v>25</v>
      </c>
    </row>
    <row r="23" spans="4:20" x14ac:dyDescent="0.25">
      <c r="H23" s="1">
        <v>0</v>
      </c>
      <c r="I23">
        <f>MAX($M$21,$M$26)</f>
        <v>3.2</v>
      </c>
    </row>
    <row r="24" spans="4:20" x14ac:dyDescent="0.25">
      <c r="L24" t="s">
        <v>7</v>
      </c>
    </row>
    <row r="25" spans="4:20" x14ac:dyDescent="0.25">
      <c r="O25">
        <f>SUM($L$26,$H$23,$D$18)</f>
        <v>1.6</v>
      </c>
    </row>
    <row r="26" spans="4:20" x14ac:dyDescent="0.25">
      <c r="D26" s="1"/>
      <c r="L26" s="1">
        <v>1.6</v>
      </c>
      <c r="M26">
        <f>$O$25</f>
        <v>1.6</v>
      </c>
    </row>
    <row r="28" spans="4:20" x14ac:dyDescent="0.25">
      <c r="L28" s="2">
        <v>0.3</v>
      </c>
    </row>
    <row r="29" spans="4:20" x14ac:dyDescent="0.25">
      <c r="L29" t="s">
        <v>8</v>
      </c>
    </row>
    <row r="30" spans="4:20" x14ac:dyDescent="0.25">
      <c r="H30" s="2">
        <v>0.6</v>
      </c>
      <c r="O30">
        <f>SUM($L$31,$H$33,$D$38)</f>
        <v>7.5</v>
      </c>
    </row>
    <row r="31" spans="4:20" x14ac:dyDescent="0.25">
      <c r="D31" s="1"/>
      <c r="H31" t="s">
        <v>4</v>
      </c>
      <c r="L31" s="1">
        <v>15.5</v>
      </c>
      <c r="M31">
        <f>$O$30</f>
        <v>7.5</v>
      </c>
      <c r="P31" s="1"/>
    </row>
    <row r="33" spans="1:16" x14ac:dyDescent="0.25">
      <c r="H33" s="1">
        <v>-8</v>
      </c>
      <c r="I33">
        <f>IF(ABS(1-SUM($L$28,$L$33))&lt;=0.00001,SUM($L$28*$M$31,$L$33*$M$36),NA())</f>
        <v>3.1999985</v>
      </c>
      <c r="L33" s="2">
        <v>0.7</v>
      </c>
    </row>
    <row r="34" spans="1:16" x14ac:dyDescent="0.25">
      <c r="L34" t="s">
        <v>9</v>
      </c>
    </row>
    <row r="35" spans="1:16" x14ac:dyDescent="0.25">
      <c r="O35">
        <f>SUM($L$36,$H$33,$D$38)</f>
        <v>1.3571407142857144</v>
      </c>
    </row>
    <row r="36" spans="1:16" x14ac:dyDescent="0.25">
      <c r="D36" s="1" t="s">
        <v>1</v>
      </c>
      <c r="L36" s="1">
        <f>15.5-T20</f>
        <v>9.3571407142857144</v>
      </c>
      <c r="M36">
        <f>$O$35</f>
        <v>1.3571407142857144</v>
      </c>
      <c r="P36" s="1"/>
    </row>
    <row r="37" spans="1:16" x14ac:dyDescent="0.25">
      <c r="B37">
        <f>IF($A$38=$E$18,1,IF($A$38=$E$38,2,IF($A$38=$E$58,3)))</f>
        <v>1</v>
      </c>
    </row>
    <row r="38" spans="1:16" x14ac:dyDescent="0.25">
      <c r="A38">
        <f>MAX($E$18,$E$38,$E$58)</f>
        <v>3.2</v>
      </c>
      <c r="D38" s="1">
        <v>0</v>
      </c>
      <c r="E38">
        <f>IF(ABS(1-SUM($H$30,$H$40))&lt;=0.00001,SUM($H$30*$I$33,$H$40*$I$43),NA())</f>
        <v>3.1999991000000003</v>
      </c>
    </row>
    <row r="39" spans="1:16" x14ac:dyDescent="0.25">
      <c r="L39" t="s">
        <v>6</v>
      </c>
    </row>
    <row r="40" spans="1:16" x14ac:dyDescent="0.25">
      <c r="H40" s="2">
        <v>0.4</v>
      </c>
      <c r="O40">
        <f>SUM($L$41,$H$43,$D$38)</f>
        <v>3.2</v>
      </c>
    </row>
    <row r="41" spans="1:16" x14ac:dyDescent="0.25">
      <c r="H41" t="s">
        <v>5</v>
      </c>
      <c r="L41" s="1">
        <v>3.2</v>
      </c>
      <c r="M41">
        <f>$O$40</f>
        <v>3.2</v>
      </c>
    </row>
    <row r="42" spans="1:16" x14ac:dyDescent="0.25">
      <c r="J42">
        <f>IF($I$43=$M$41,1,IF($I$43=$M$46,2))</f>
        <v>1</v>
      </c>
    </row>
    <row r="43" spans="1:16" x14ac:dyDescent="0.25">
      <c r="H43" s="1">
        <v>0</v>
      </c>
      <c r="I43">
        <f>MAX($M$41,$M$46)</f>
        <v>3.2</v>
      </c>
    </row>
    <row r="44" spans="1:16" x14ac:dyDescent="0.25">
      <c r="L44" t="s">
        <v>7</v>
      </c>
    </row>
    <row r="45" spans="1:16" x14ac:dyDescent="0.25">
      <c r="O45">
        <f>SUM($L$46,$H$43,$D$38)</f>
        <v>1.6</v>
      </c>
    </row>
    <row r="46" spans="1:16" x14ac:dyDescent="0.25">
      <c r="L46" s="1">
        <v>1.6</v>
      </c>
      <c r="M46">
        <f>$O$45</f>
        <v>1.6</v>
      </c>
    </row>
    <row r="48" spans="1:16" x14ac:dyDescent="0.25">
      <c r="L48" s="2">
        <v>0.3</v>
      </c>
    </row>
    <row r="49" spans="4:16" x14ac:dyDescent="0.25">
      <c r="L49" t="s">
        <v>8</v>
      </c>
    </row>
    <row r="50" spans="4:16" x14ac:dyDescent="0.25">
      <c r="H50" s="2">
        <v>1</v>
      </c>
      <c r="O50">
        <f>SUM($L$51,$H$53,$D$58)</f>
        <v>3.5</v>
      </c>
    </row>
    <row r="51" spans="4:16" x14ac:dyDescent="0.25">
      <c r="D51" s="1"/>
      <c r="H51" t="s">
        <v>4</v>
      </c>
      <c r="L51" s="1">
        <v>15.5</v>
      </c>
      <c r="M51">
        <f>$O$50</f>
        <v>3.5</v>
      </c>
      <c r="P51" s="1"/>
    </row>
    <row r="53" spans="4:16" x14ac:dyDescent="0.25">
      <c r="H53" s="1">
        <v>-12</v>
      </c>
      <c r="I53">
        <f>IF(ABS(1-SUM($L$48,$L$53))&lt;=0.00001,SUM($L$48*$M$51,$L$53*$M$56),NA())</f>
        <v>-0.80000149999999981</v>
      </c>
      <c r="L53" s="2">
        <v>0.7</v>
      </c>
    </row>
    <row r="54" spans="4:16" x14ac:dyDescent="0.25">
      <c r="L54" t="s">
        <v>9</v>
      </c>
    </row>
    <row r="55" spans="4:16" x14ac:dyDescent="0.25">
      <c r="O55">
        <f>SUM($L$56,$H$53,$D$58)</f>
        <v>-2.6428592857142856</v>
      </c>
    </row>
    <row r="56" spans="4:16" x14ac:dyDescent="0.25">
      <c r="D56" t="s">
        <v>2</v>
      </c>
      <c r="L56" s="1">
        <f>15.5-T20</f>
        <v>9.3571407142857144</v>
      </c>
      <c r="M56">
        <f>$O$55</f>
        <v>-2.6428592857142856</v>
      </c>
      <c r="P56" s="1"/>
    </row>
    <row r="58" spans="4:16" x14ac:dyDescent="0.25">
      <c r="D58" s="1" t="s">
        <v>3</v>
      </c>
      <c r="E58">
        <f>IF(ABS(1-SUM($H$50,$H$60))&lt;=0.00001,SUM($H$50*$I$53,$H$60*$I$63),NA())</f>
        <v>-0.80000149999999981</v>
      </c>
    </row>
    <row r="59" spans="4:16" x14ac:dyDescent="0.25">
      <c r="L59" t="s">
        <v>6</v>
      </c>
    </row>
    <row r="60" spans="4:16" x14ac:dyDescent="0.25">
      <c r="H60" s="2">
        <v>0</v>
      </c>
      <c r="O60">
        <f>SUM($L$61,$H$63,$D$58)</f>
        <v>3.2</v>
      </c>
    </row>
    <row r="61" spans="4:16" x14ac:dyDescent="0.25">
      <c r="H61" t="s">
        <v>5</v>
      </c>
      <c r="L61" s="1">
        <v>3.2</v>
      </c>
      <c r="M61">
        <f>$O$60</f>
        <v>3.2</v>
      </c>
    </row>
    <row r="62" spans="4:16" x14ac:dyDescent="0.25">
      <c r="J62">
        <f>IF($I$63=$M$61,1,IF($I$63=$M$66,2))</f>
        <v>1</v>
      </c>
    </row>
    <row r="63" spans="4:16" x14ac:dyDescent="0.25">
      <c r="H63" s="1">
        <v>0</v>
      </c>
      <c r="I63">
        <f>MAX($M$61,$M$66)</f>
        <v>3.2</v>
      </c>
    </row>
    <row r="64" spans="4:16" x14ac:dyDescent="0.25">
      <c r="L64" t="s">
        <v>7</v>
      </c>
    </row>
    <row r="65" spans="12:15" x14ac:dyDescent="0.25">
      <c r="O65">
        <f>SUM($L$66,$H$63,$D$58)</f>
        <v>1.6</v>
      </c>
    </row>
    <row r="66" spans="12:15" x14ac:dyDescent="0.25">
      <c r="L66" s="1">
        <v>1.6</v>
      </c>
      <c r="M66">
        <f>$O$65</f>
        <v>1.6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2751-FD6F-4CCB-BC81-4E26B8822CDE}">
  <dimension ref="A1:S226"/>
  <sheetViews>
    <sheetView workbookViewId="0">
      <selection activeCell="D6" sqref="D6"/>
    </sheetView>
  </sheetViews>
  <sheetFormatPr defaultRowHeight="15" x14ac:dyDescent="0.25"/>
  <cols>
    <col min="2" max="2" width="2" bestFit="1" customWidth="1"/>
    <col min="3" max="3" width="3.7109375" customWidth="1"/>
    <col min="4" max="4" width="9.7109375" bestFit="1" customWidth="1"/>
    <col min="5" max="5" width="5" bestFit="1" customWidth="1"/>
    <col min="6" max="6" width="2.28515625" customWidth="1"/>
    <col min="7" max="7" width="3.7109375" customWidth="1"/>
    <col min="8" max="8" width="5.5703125" bestFit="1" customWidth="1"/>
    <col min="9" max="9" width="5" bestFit="1" customWidth="1"/>
    <col min="10" max="10" width="2" bestFit="1" customWidth="1"/>
    <col min="11" max="11" width="3.7109375" customWidth="1"/>
    <col min="12" max="12" width="17.7109375" bestFit="1" customWidth="1"/>
    <col min="13" max="13" width="5" bestFit="1" customWidth="1"/>
    <col min="14" max="14" width="2" bestFit="1" customWidth="1"/>
    <col min="15" max="15" width="3.7109375" customWidth="1"/>
    <col min="16" max="17" width="5" bestFit="1" customWidth="1"/>
    <col min="18" max="18" width="2.28515625" customWidth="1"/>
    <col min="19" max="19" width="5" bestFit="1" customWidth="1"/>
  </cols>
  <sheetData>
    <row r="1" spans="1:19" ht="56.25" customHeight="1" x14ac:dyDescent="0.25">
      <c r="A1" s="6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9" ht="33" customHeight="1" x14ac:dyDescent="0.25">
      <c r="A2" s="6" t="s">
        <v>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8" spans="1:19" x14ac:dyDescent="0.25">
      <c r="H8" s="2"/>
      <c r="L8" s="2">
        <v>0.3</v>
      </c>
    </row>
    <row r="9" spans="1:19" x14ac:dyDescent="0.25">
      <c r="L9" t="s">
        <v>8</v>
      </c>
      <c r="P9" t="s">
        <v>10</v>
      </c>
    </row>
    <row r="10" spans="1:19" x14ac:dyDescent="0.25">
      <c r="H10" s="2">
        <v>0</v>
      </c>
      <c r="N10">
        <f>IF($M$11=$Q$11,1)</f>
        <v>1</v>
      </c>
      <c r="S10">
        <f>SUM($P$11,$L$11,$H$13,$D$18)</f>
        <v>13.5</v>
      </c>
    </row>
    <row r="11" spans="1:19" x14ac:dyDescent="0.25">
      <c r="D11" s="1"/>
      <c r="H11" s="1" t="s">
        <v>4</v>
      </c>
      <c r="L11" s="1">
        <v>0</v>
      </c>
      <c r="M11">
        <f>MAX($Q$11)</f>
        <v>13.5</v>
      </c>
      <c r="P11" s="1">
        <v>15.5</v>
      </c>
      <c r="Q11">
        <f>$S$10</f>
        <v>13.5</v>
      </c>
    </row>
    <row r="13" spans="1:19" x14ac:dyDescent="0.25">
      <c r="D13" s="1"/>
      <c r="H13" s="3">
        <v>-2</v>
      </c>
      <c r="I13">
        <f>IF(ABS(1-SUM($L$8,$L$13))&lt;=0.00001,SUM($L$8*$M$11,$L$13*$M$16),NA())</f>
        <v>10.7</v>
      </c>
      <c r="L13" s="2">
        <v>0.7</v>
      </c>
    </row>
    <row r="14" spans="1:19" x14ac:dyDescent="0.25">
      <c r="D14" s="1"/>
      <c r="L14" t="s">
        <v>9</v>
      </c>
      <c r="P14" t="s">
        <v>10</v>
      </c>
    </row>
    <row r="15" spans="1:19" x14ac:dyDescent="0.25">
      <c r="H15" s="2"/>
      <c r="N15">
        <f>IF($M$16=$Q$16,1)</f>
        <v>1</v>
      </c>
      <c r="S15">
        <f>SUM($P$16,$L$16,$H$13,$D$18)</f>
        <v>9.5</v>
      </c>
    </row>
    <row r="16" spans="1:19" x14ac:dyDescent="0.25">
      <c r="D16" s="1" t="s">
        <v>0</v>
      </c>
      <c r="H16" s="1"/>
      <c r="L16" s="1">
        <v>-4</v>
      </c>
      <c r="M16">
        <f>MAX($Q$16)</f>
        <v>9.5</v>
      </c>
      <c r="P16" s="1">
        <v>15.5</v>
      </c>
      <c r="Q16">
        <f>$S$15</f>
        <v>9.5</v>
      </c>
    </row>
    <row r="18" spans="4:19" x14ac:dyDescent="0.25">
      <c r="D18" s="1">
        <v>0</v>
      </c>
      <c r="E18">
        <f>IF(ABS(1-SUM($H$10,$H$20))&lt;=0.00001,SUM($H$10*$I$13,$H$20*$I$23),NA())</f>
        <v>3.2</v>
      </c>
      <c r="H18" s="1"/>
    </row>
    <row r="19" spans="4:19" x14ac:dyDescent="0.25">
      <c r="L19" t="s">
        <v>6</v>
      </c>
    </row>
    <row r="20" spans="4:19" x14ac:dyDescent="0.25">
      <c r="H20" s="2">
        <v>1</v>
      </c>
      <c r="S20">
        <f>SUM($L$21,$H$23,$D$18)</f>
        <v>3.2</v>
      </c>
    </row>
    <row r="21" spans="4:19" x14ac:dyDescent="0.25">
      <c r="D21" s="1"/>
      <c r="H21" t="s">
        <v>5</v>
      </c>
      <c r="L21" s="1">
        <v>3.2</v>
      </c>
      <c r="M21">
        <f>$S$20</f>
        <v>3.2</v>
      </c>
    </row>
    <row r="22" spans="4:19" x14ac:dyDescent="0.25">
      <c r="J22">
        <f>IF($I$23=$M$21,1,IF($I$23=$M$26,2))</f>
        <v>1</v>
      </c>
    </row>
    <row r="23" spans="4:19" x14ac:dyDescent="0.25">
      <c r="H23" s="1">
        <v>0</v>
      </c>
      <c r="I23">
        <f>MAX($M$21,$M$26)</f>
        <v>3.2</v>
      </c>
    </row>
    <row r="24" spans="4:19" x14ac:dyDescent="0.25">
      <c r="L24" t="s">
        <v>7</v>
      </c>
    </row>
    <row r="25" spans="4:19" x14ac:dyDescent="0.25">
      <c r="S25">
        <f>SUM($L$26,$H$23,$D$18)</f>
        <v>1.6</v>
      </c>
    </row>
    <row r="26" spans="4:19" x14ac:dyDescent="0.25">
      <c r="D26" s="1"/>
      <c r="L26" s="1">
        <v>1.6</v>
      </c>
      <c r="M26">
        <f>$S$25</f>
        <v>1.6</v>
      </c>
    </row>
    <row r="28" spans="4:19" x14ac:dyDescent="0.25">
      <c r="L28" s="2">
        <v>0.3</v>
      </c>
    </row>
    <row r="29" spans="4:19" x14ac:dyDescent="0.25">
      <c r="L29" t="s">
        <v>8</v>
      </c>
      <c r="P29" t="s">
        <v>10</v>
      </c>
    </row>
    <row r="30" spans="4:19" x14ac:dyDescent="0.25">
      <c r="H30" s="2">
        <v>0.1</v>
      </c>
      <c r="N30">
        <f>IF($M$31=$Q$31,1)</f>
        <v>1</v>
      </c>
      <c r="S30">
        <f>SUM($P$31,$L$31,$H$33,$D$38)</f>
        <v>12.5</v>
      </c>
    </row>
    <row r="31" spans="4:19" x14ac:dyDescent="0.25">
      <c r="D31" s="1"/>
      <c r="H31" t="s">
        <v>4</v>
      </c>
      <c r="L31" s="1">
        <v>0</v>
      </c>
      <c r="M31">
        <f>MAX($Q$31)</f>
        <v>12.5</v>
      </c>
      <c r="P31" s="1">
        <v>15.5</v>
      </c>
      <c r="Q31">
        <f>$S$30</f>
        <v>12.5</v>
      </c>
    </row>
    <row r="33" spans="4:19" x14ac:dyDescent="0.25">
      <c r="H33" s="1">
        <v>-3</v>
      </c>
      <c r="I33">
        <f>IF(ABS(1-SUM($L$28,$L$33))&lt;=0.00001,SUM($L$28*$M$31,$L$33*$M$36),NA())</f>
        <v>9.6999999999999993</v>
      </c>
      <c r="L33" s="2">
        <v>0.7</v>
      </c>
    </row>
    <row r="34" spans="4:19" x14ac:dyDescent="0.25">
      <c r="L34" t="s">
        <v>9</v>
      </c>
      <c r="P34" t="s">
        <v>10</v>
      </c>
    </row>
    <row r="35" spans="4:19" x14ac:dyDescent="0.25">
      <c r="N35">
        <f>IF($M$36=$Q$36,1)</f>
        <v>1</v>
      </c>
      <c r="S35">
        <f>SUM($P$36,$L$36,$H$33,$D$38)</f>
        <v>8.5</v>
      </c>
    </row>
    <row r="36" spans="4:19" x14ac:dyDescent="0.25">
      <c r="D36" s="1" t="s">
        <v>11</v>
      </c>
      <c r="L36" s="1">
        <v>-4</v>
      </c>
      <c r="M36">
        <f>MAX($Q$36)</f>
        <v>8.5</v>
      </c>
      <c r="P36" s="1">
        <v>15.5</v>
      </c>
      <c r="Q36">
        <f>$S$35</f>
        <v>8.5</v>
      </c>
    </row>
    <row r="38" spans="4:19" x14ac:dyDescent="0.25">
      <c r="D38" s="1">
        <v>0</v>
      </c>
      <c r="E38">
        <f>IF(ABS(1-SUM($H$30,$H$40))&lt;=0.00001,SUM($H$30*$I$33,$H$40*$I$43),NA())</f>
        <v>3.8500000000000005</v>
      </c>
    </row>
    <row r="39" spans="4:19" x14ac:dyDescent="0.25">
      <c r="L39" t="s">
        <v>6</v>
      </c>
    </row>
    <row r="40" spans="4:19" x14ac:dyDescent="0.25">
      <c r="H40" s="2">
        <v>0.9</v>
      </c>
      <c r="S40">
        <f>SUM($L$41,$H$43,$D$38)</f>
        <v>3.2</v>
      </c>
    </row>
    <row r="41" spans="4:19" x14ac:dyDescent="0.25">
      <c r="H41" t="s">
        <v>5</v>
      </c>
      <c r="L41" s="1">
        <v>3.2</v>
      </c>
      <c r="M41">
        <f>$S$40</f>
        <v>3.2</v>
      </c>
    </row>
    <row r="42" spans="4:19" x14ac:dyDescent="0.25">
      <c r="J42">
        <f>IF($I$43=$M$41,1,IF($I$43=$M$46,2))</f>
        <v>1</v>
      </c>
    </row>
    <row r="43" spans="4:19" x14ac:dyDescent="0.25">
      <c r="H43" s="1">
        <v>0</v>
      </c>
      <c r="I43">
        <f>MAX($M$41,$M$46)</f>
        <v>3.2</v>
      </c>
    </row>
    <row r="44" spans="4:19" x14ac:dyDescent="0.25">
      <c r="L44" t="s">
        <v>7</v>
      </c>
    </row>
    <row r="45" spans="4:19" x14ac:dyDescent="0.25">
      <c r="S45">
        <f>SUM($L$46,$H$43,$D$38)</f>
        <v>1.6</v>
      </c>
    </row>
    <row r="46" spans="4:19" x14ac:dyDescent="0.25">
      <c r="L46" s="1">
        <v>1.6</v>
      </c>
      <c r="M46">
        <f>$S$45</f>
        <v>1.6</v>
      </c>
    </row>
    <row r="48" spans="4:19" x14ac:dyDescent="0.25">
      <c r="L48" s="2">
        <v>0.3</v>
      </c>
    </row>
    <row r="49" spans="4:19" x14ac:dyDescent="0.25">
      <c r="L49" t="s">
        <v>8</v>
      </c>
      <c r="P49" t="s">
        <v>10</v>
      </c>
    </row>
    <row r="50" spans="4:19" x14ac:dyDescent="0.25">
      <c r="H50" s="2">
        <v>0.2</v>
      </c>
      <c r="N50">
        <f>IF($M$51=$Q$51,1)</f>
        <v>1</v>
      </c>
      <c r="S50">
        <f>SUM($P$51,$L$51,$H$53,$D$58)</f>
        <v>11.5</v>
      </c>
    </row>
    <row r="51" spans="4:19" x14ac:dyDescent="0.25">
      <c r="D51" s="1"/>
      <c r="H51" t="s">
        <v>4</v>
      </c>
      <c r="L51" s="1">
        <v>0</v>
      </c>
      <c r="M51">
        <f>MAX($Q$51)</f>
        <v>11.5</v>
      </c>
      <c r="P51" s="1">
        <v>15.5</v>
      </c>
      <c r="Q51">
        <f>$S$50</f>
        <v>11.5</v>
      </c>
    </row>
    <row r="53" spans="4:19" x14ac:dyDescent="0.25">
      <c r="H53" s="1">
        <v>-4</v>
      </c>
      <c r="I53">
        <f>IF(ABS(1-SUM($L$48,$L$53))&lt;=0.00001,SUM($L$48*$M$51,$L$53*$M$56),NA())</f>
        <v>8.6999999999999993</v>
      </c>
      <c r="L53" s="2">
        <v>0.7</v>
      </c>
    </row>
    <row r="54" spans="4:19" x14ac:dyDescent="0.25">
      <c r="L54" t="s">
        <v>9</v>
      </c>
      <c r="P54" t="s">
        <v>10</v>
      </c>
    </row>
    <row r="55" spans="4:19" x14ac:dyDescent="0.25">
      <c r="N55">
        <f>IF($M$56=$Q$56,1)</f>
        <v>1</v>
      </c>
      <c r="S55">
        <f>SUM($P$56,$L$56,$H$53,$D$58)</f>
        <v>7.5</v>
      </c>
    </row>
    <row r="56" spans="4:19" x14ac:dyDescent="0.25">
      <c r="D56" t="s">
        <v>12</v>
      </c>
      <c r="L56" s="1">
        <v>-4</v>
      </c>
      <c r="M56">
        <f>MAX($Q$56)</f>
        <v>7.5</v>
      </c>
      <c r="P56" s="1">
        <v>15.5</v>
      </c>
      <c r="Q56">
        <f>$S$55</f>
        <v>7.5</v>
      </c>
    </row>
    <row r="58" spans="4:19" x14ac:dyDescent="0.25">
      <c r="D58" s="1">
        <v>0</v>
      </c>
      <c r="E58">
        <f>IF(ABS(1-SUM($H$50,$H$60))&lt;=0.00001,SUM($H$50*$I$53,$H$60*$I$63),NA())</f>
        <v>4.3000000000000007</v>
      </c>
    </row>
    <row r="59" spans="4:19" x14ac:dyDescent="0.25">
      <c r="L59" t="s">
        <v>6</v>
      </c>
    </row>
    <row r="60" spans="4:19" x14ac:dyDescent="0.25">
      <c r="H60" s="2">
        <v>0.8</v>
      </c>
      <c r="S60">
        <f>SUM($L$61,$H$63,$D$58)</f>
        <v>3.2</v>
      </c>
    </row>
    <row r="61" spans="4:19" x14ac:dyDescent="0.25">
      <c r="H61" t="s">
        <v>5</v>
      </c>
      <c r="L61" s="1">
        <v>3.2</v>
      </c>
      <c r="M61">
        <f>$S$60</f>
        <v>3.2</v>
      </c>
    </row>
    <row r="62" spans="4:19" x14ac:dyDescent="0.25">
      <c r="J62">
        <f>IF($I$63=$M$61,1,IF($I$63=$M$66,2))</f>
        <v>1</v>
      </c>
    </row>
    <row r="63" spans="4:19" x14ac:dyDescent="0.25">
      <c r="H63" s="1">
        <v>0</v>
      </c>
      <c r="I63">
        <f>MAX($M$61,$M$66)</f>
        <v>3.2</v>
      </c>
    </row>
    <row r="64" spans="4:19" x14ac:dyDescent="0.25">
      <c r="L64" t="s">
        <v>7</v>
      </c>
    </row>
    <row r="65" spans="4:19" x14ac:dyDescent="0.25">
      <c r="S65">
        <f>SUM($L$66,$H$63,$D$58)</f>
        <v>1.6</v>
      </c>
    </row>
    <row r="66" spans="4:19" x14ac:dyDescent="0.25">
      <c r="L66" s="1">
        <v>1.6</v>
      </c>
      <c r="M66">
        <f>$S$65</f>
        <v>1.6</v>
      </c>
    </row>
    <row r="68" spans="4:19" x14ac:dyDescent="0.25">
      <c r="L68" s="2">
        <v>0.3</v>
      </c>
    </row>
    <row r="69" spans="4:19" x14ac:dyDescent="0.25">
      <c r="L69" t="s">
        <v>8</v>
      </c>
      <c r="P69" t="s">
        <v>10</v>
      </c>
    </row>
    <row r="70" spans="4:19" x14ac:dyDescent="0.25">
      <c r="H70" s="2">
        <v>0.3</v>
      </c>
      <c r="N70">
        <f>IF($M$71=$Q$71,1)</f>
        <v>1</v>
      </c>
      <c r="S70">
        <f>SUM($P$71,$L$71,$H$73,$D$78)</f>
        <v>10.5</v>
      </c>
    </row>
    <row r="71" spans="4:19" x14ac:dyDescent="0.25">
      <c r="D71" s="1"/>
      <c r="H71" t="s">
        <v>4</v>
      </c>
      <c r="L71" s="1">
        <v>0</v>
      </c>
      <c r="M71">
        <f>MAX($Q$71)</f>
        <v>10.5</v>
      </c>
      <c r="P71" s="1">
        <v>15.5</v>
      </c>
      <c r="Q71">
        <f>$S$70</f>
        <v>10.5</v>
      </c>
    </row>
    <row r="73" spans="4:19" x14ac:dyDescent="0.25">
      <c r="H73" s="1">
        <v>-5</v>
      </c>
      <c r="I73">
        <f>IF(ABS(1-SUM($L$68,$L$73))&lt;=0.00001,SUM($L$68*$M$71,$L$73*$M$76),NA())</f>
        <v>7.6999999999999993</v>
      </c>
      <c r="L73" s="2">
        <v>0.7</v>
      </c>
    </row>
    <row r="74" spans="4:19" x14ac:dyDescent="0.25">
      <c r="L74" t="s">
        <v>9</v>
      </c>
      <c r="P74" t="s">
        <v>10</v>
      </c>
    </row>
    <row r="75" spans="4:19" x14ac:dyDescent="0.25">
      <c r="N75">
        <f>IF($M$76=$Q$76,1)</f>
        <v>1</v>
      </c>
      <c r="S75">
        <f>SUM($P$76,$L$76,$H$73,$D$78)</f>
        <v>6.5</v>
      </c>
    </row>
    <row r="76" spans="4:19" x14ac:dyDescent="0.25">
      <c r="D76" s="1" t="s">
        <v>13</v>
      </c>
      <c r="L76" s="1">
        <v>-4</v>
      </c>
      <c r="M76">
        <f>MAX($Q$76)</f>
        <v>6.5</v>
      </c>
      <c r="P76" s="1">
        <v>15.5</v>
      </c>
      <c r="Q76">
        <f>$S$75</f>
        <v>6.5</v>
      </c>
    </row>
    <row r="78" spans="4:19" x14ac:dyDescent="0.25">
      <c r="D78" s="1">
        <v>0</v>
      </c>
      <c r="E78">
        <f>IF(ABS(1-SUM($H$70,$H$80))&lt;=0.00001,SUM($H$70*$I$73,$H$80*$I$83),NA())</f>
        <v>4.5499999999999989</v>
      </c>
    </row>
    <row r="79" spans="4:19" x14ac:dyDescent="0.25">
      <c r="L79" t="s">
        <v>6</v>
      </c>
    </row>
    <row r="80" spans="4:19" x14ac:dyDescent="0.25">
      <c r="H80" s="2">
        <v>0.7</v>
      </c>
      <c r="S80">
        <f>SUM($L$81,$H$83,$D$78)</f>
        <v>3.2</v>
      </c>
    </row>
    <row r="81" spans="4:19" x14ac:dyDescent="0.25">
      <c r="D81" s="1"/>
      <c r="H81" t="s">
        <v>5</v>
      </c>
      <c r="L81" s="1">
        <v>3.2</v>
      </c>
      <c r="M81">
        <f>$S$80</f>
        <v>3.2</v>
      </c>
    </row>
    <row r="82" spans="4:19" x14ac:dyDescent="0.25">
      <c r="J82">
        <f>IF($I$83=$M$81,1,IF($I$83=$M$86,2))</f>
        <v>1</v>
      </c>
    </row>
    <row r="83" spans="4:19" x14ac:dyDescent="0.25">
      <c r="H83" s="1">
        <v>0</v>
      </c>
      <c r="I83">
        <f>MAX($M$81,$M$86)</f>
        <v>3.2</v>
      </c>
    </row>
    <row r="84" spans="4:19" x14ac:dyDescent="0.25">
      <c r="L84" t="s">
        <v>7</v>
      </c>
    </row>
    <row r="85" spans="4:19" x14ac:dyDescent="0.25">
      <c r="S85">
        <f>SUM($L$86,$H$83,$D$78)</f>
        <v>1.6</v>
      </c>
    </row>
    <row r="86" spans="4:19" x14ac:dyDescent="0.25">
      <c r="D86" s="1"/>
      <c r="L86" s="1">
        <v>1.6</v>
      </c>
      <c r="M86">
        <f>$S$85</f>
        <v>1.6</v>
      </c>
    </row>
    <row r="88" spans="4:19" x14ac:dyDescent="0.25">
      <c r="L88" s="2">
        <v>0.3</v>
      </c>
    </row>
    <row r="89" spans="4:19" x14ac:dyDescent="0.25">
      <c r="L89" t="s">
        <v>8</v>
      </c>
      <c r="P89" t="s">
        <v>10</v>
      </c>
    </row>
    <row r="90" spans="4:19" x14ac:dyDescent="0.25">
      <c r="H90" s="2">
        <v>0.4</v>
      </c>
      <c r="N90">
        <f>IF($M$91=$Q$91,1)</f>
        <v>1</v>
      </c>
      <c r="S90">
        <f>SUM($P$91,$L$91,$H$93,$D$98)</f>
        <v>9.5</v>
      </c>
    </row>
    <row r="91" spans="4:19" x14ac:dyDescent="0.25">
      <c r="D91" s="1"/>
      <c r="H91" t="s">
        <v>4</v>
      </c>
      <c r="L91" s="1">
        <v>0</v>
      </c>
      <c r="M91">
        <f>MAX($Q$91)</f>
        <v>9.5</v>
      </c>
      <c r="P91" s="1">
        <v>15.5</v>
      </c>
      <c r="Q91">
        <f>$S$90</f>
        <v>9.5</v>
      </c>
    </row>
    <row r="93" spans="4:19" x14ac:dyDescent="0.25">
      <c r="H93" s="1">
        <v>-6</v>
      </c>
      <c r="I93">
        <f>IF(ABS(1-SUM($L$88,$L$93))&lt;=0.00001,SUM($L$88*$M$91,$L$93*$M$96),NA())</f>
        <v>6.6999999999999993</v>
      </c>
      <c r="L93" s="2">
        <v>0.7</v>
      </c>
    </row>
    <row r="94" spans="4:19" x14ac:dyDescent="0.25">
      <c r="L94" t="s">
        <v>9</v>
      </c>
      <c r="P94" t="s">
        <v>10</v>
      </c>
    </row>
    <row r="95" spans="4:19" x14ac:dyDescent="0.25">
      <c r="N95">
        <f>IF($M$96=$Q$96,1)</f>
        <v>1</v>
      </c>
      <c r="S95">
        <f>SUM($P$96,$L$96,$H$93,$D$98)</f>
        <v>5.5</v>
      </c>
    </row>
    <row r="96" spans="4:19" x14ac:dyDescent="0.25">
      <c r="D96" s="1" t="s">
        <v>14</v>
      </c>
      <c r="L96" s="1">
        <v>-4</v>
      </c>
      <c r="M96">
        <f>MAX($Q$96)</f>
        <v>5.5</v>
      </c>
      <c r="P96" s="1">
        <v>15.5</v>
      </c>
      <c r="Q96">
        <f>$S$95</f>
        <v>5.5</v>
      </c>
    </row>
    <row r="98" spans="4:19" x14ac:dyDescent="0.25">
      <c r="D98" s="1">
        <v>0</v>
      </c>
      <c r="E98">
        <f>IF(ABS(1-SUM($H$90,$H$100))&lt;=0.00001,SUM($H$90*$I$93,$H$100*$I$103),NA())</f>
        <v>4.5999999999999996</v>
      </c>
    </row>
    <row r="99" spans="4:19" x14ac:dyDescent="0.25">
      <c r="L99" t="s">
        <v>6</v>
      </c>
    </row>
    <row r="100" spans="4:19" x14ac:dyDescent="0.25">
      <c r="H100" s="2">
        <v>0.6</v>
      </c>
      <c r="S100">
        <f>SUM($L$101,$H$103,$D$98)</f>
        <v>3.2</v>
      </c>
    </row>
    <row r="101" spans="4:19" x14ac:dyDescent="0.25">
      <c r="D101" s="1"/>
      <c r="H101" t="s">
        <v>5</v>
      </c>
      <c r="L101" s="1">
        <v>3.2</v>
      </c>
      <c r="M101">
        <f>$S$100</f>
        <v>3.2</v>
      </c>
    </row>
    <row r="102" spans="4:19" x14ac:dyDescent="0.25">
      <c r="J102">
        <f>IF($I$103=$M$101,1,IF($I$103=$M$106,2))</f>
        <v>1</v>
      </c>
    </row>
    <row r="103" spans="4:19" x14ac:dyDescent="0.25">
      <c r="H103" s="1">
        <v>0</v>
      </c>
      <c r="I103">
        <f>MAX($M$101,$M$106)</f>
        <v>3.2</v>
      </c>
    </row>
    <row r="104" spans="4:19" x14ac:dyDescent="0.25">
      <c r="L104" t="s">
        <v>7</v>
      </c>
    </row>
    <row r="105" spans="4:19" x14ac:dyDescent="0.25">
      <c r="S105">
        <f>SUM($L$106,$H$103,$D$98)</f>
        <v>1.6</v>
      </c>
    </row>
    <row r="106" spans="4:19" x14ac:dyDescent="0.25">
      <c r="D106" s="1"/>
      <c r="L106" s="1">
        <v>1.6</v>
      </c>
      <c r="M106">
        <f>$S$105</f>
        <v>1.6</v>
      </c>
    </row>
    <row r="108" spans="4:19" x14ac:dyDescent="0.25">
      <c r="L108" s="2">
        <v>0.3</v>
      </c>
    </row>
    <row r="109" spans="4:19" x14ac:dyDescent="0.25">
      <c r="L109" t="s">
        <v>8</v>
      </c>
      <c r="P109" t="s">
        <v>10</v>
      </c>
    </row>
    <row r="110" spans="4:19" x14ac:dyDescent="0.25">
      <c r="H110" s="2">
        <v>0.5</v>
      </c>
      <c r="N110">
        <f>IF($M$111=$Q$111,1)</f>
        <v>1</v>
      </c>
      <c r="S110">
        <f>SUM($P$111,$L$111,$H$113,$D$118)</f>
        <v>8.5</v>
      </c>
    </row>
    <row r="111" spans="4:19" x14ac:dyDescent="0.25">
      <c r="D111" s="1"/>
      <c r="H111" t="s">
        <v>4</v>
      </c>
      <c r="L111" s="1">
        <v>0</v>
      </c>
      <c r="M111">
        <f>MAX($Q$111)</f>
        <v>8.5</v>
      </c>
      <c r="P111" s="1">
        <v>15.5</v>
      </c>
      <c r="Q111">
        <f>$S$110</f>
        <v>8.5</v>
      </c>
    </row>
    <row r="113" spans="1:19" x14ac:dyDescent="0.25">
      <c r="H113" s="1">
        <v>-7</v>
      </c>
      <c r="I113">
        <f>IF(ABS(1-SUM($L$108,$L$113))&lt;=0.00001,SUM($L$108*$M$111,$L$113*$M$116),NA())</f>
        <v>5.6999999999999993</v>
      </c>
      <c r="L113" s="2">
        <v>0.7</v>
      </c>
    </row>
    <row r="114" spans="1:19" x14ac:dyDescent="0.25">
      <c r="L114" t="s">
        <v>9</v>
      </c>
      <c r="P114" t="s">
        <v>10</v>
      </c>
    </row>
    <row r="115" spans="1:19" x14ac:dyDescent="0.25">
      <c r="N115">
        <f>IF($M$116=$Q$116,1)</f>
        <v>1</v>
      </c>
      <c r="S115">
        <f>SUM($P$116,$L$116,$H$113,$D$118)</f>
        <v>4.5</v>
      </c>
    </row>
    <row r="116" spans="1:19" x14ac:dyDescent="0.25">
      <c r="D116" s="1" t="s">
        <v>15</v>
      </c>
      <c r="L116" s="1">
        <v>-4</v>
      </c>
      <c r="M116">
        <f>MAX($Q$116)</f>
        <v>4.5</v>
      </c>
      <c r="P116" s="1">
        <v>15.5</v>
      </c>
      <c r="Q116">
        <f>$S$115</f>
        <v>4.5</v>
      </c>
    </row>
    <row r="117" spans="1:19" x14ac:dyDescent="0.25">
      <c r="B117">
        <f>IF($A$118=$E$18,1,IF($A$118=$E$38,2,IF($A$118=$E$58,3,IF($A$118=$E$78,4,IF($A$118=$E$98,5,IF($A$118=$E$118,6,IF($A$118=$E$138,7,IF($A$118=$E$158,8,IF($A$118=$E$178,9,IF($A$118=$E$198,10,IF($A$118=$E$218,11)))))))))))</f>
        <v>5</v>
      </c>
    </row>
    <row r="118" spans="1:19" x14ac:dyDescent="0.25">
      <c r="A118">
        <f>MAX($E$18,$E$38,$E$58,$E$78,$E$98,$E$118,$E$138,$E$158,$E$178,$E$198,$E$218)</f>
        <v>4.5999999999999996</v>
      </c>
      <c r="D118" s="1">
        <v>0</v>
      </c>
      <c r="E118">
        <f>IF(ABS(1-SUM($H$110,$H$120))&lt;=0.00001,SUM($H$110*$I$113,$H$120*$I$123),NA())</f>
        <v>4.4499999999999993</v>
      </c>
    </row>
    <row r="119" spans="1:19" x14ac:dyDescent="0.25">
      <c r="L119" t="s">
        <v>6</v>
      </c>
    </row>
    <row r="120" spans="1:19" x14ac:dyDescent="0.25">
      <c r="H120" s="2">
        <v>0.5</v>
      </c>
      <c r="S120">
        <f>SUM($L$121,$H$123,$D$118)</f>
        <v>3.2</v>
      </c>
    </row>
    <row r="121" spans="1:19" x14ac:dyDescent="0.25">
      <c r="D121" s="1"/>
      <c r="H121" t="s">
        <v>5</v>
      </c>
      <c r="L121" s="1">
        <v>3.2</v>
      </c>
      <c r="M121">
        <f>$S$120</f>
        <v>3.2</v>
      </c>
    </row>
    <row r="122" spans="1:19" x14ac:dyDescent="0.25">
      <c r="J122">
        <f>IF($I$123=$M$121,1,IF($I$123=$M$126,2))</f>
        <v>1</v>
      </c>
    </row>
    <row r="123" spans="1:19" x14ac:dyDescent="0.25">
      <c r="H123" s="1">
        <v>0</v>
      </c>
      <c r="I123">
        <f>MAX($M$121,$M$126)</f>
        <v>3.2</v>
      </c>
    </row>
    <row r="124" spans="1:19" x14ac:dyDescent="0.25">
      <c r="L124" t="s">
        <v>7</v>
      </c>
    </row>
    <row r="125" spans="1:19" x14ac:dyDescent="0.25">
      <c r="S125">
        <f>SUM($L$126,$H$123,$D$118)</f>
        <v>1.6</v>
      </c>
    </row>
    <row r="126" spans="1:19" x14ac:dyDescent="0.25">
      <c r="D126" s="1"/>
      <c r="L126" s="1">
        <v>1.6</v>
      </c>
      <c r="M126">
        <f>$S$125</f>
        <v>1.6</v>
      </c>
    </row>
    <row r="128" spans="1:19" x14ac:dyDescent="0.25">
      <c r="L128" s="2">
        <v>0.3</v>
      </c>
    </row>
    <row r="129" spans="4:19" x14ac:dyDescent="0.25">
      <c r="L129" t="s">
        <v>8</v>
      </c>
      <c r="P129" t="s">
        <v>10</v>
      </c>
    </row>
    <row r="130" spans="4:19" x14ac:dyDescent="0.25">
      <c r="H130" s="2">
        <v>0.6</v>
      </c>
      <c r="N130">
        <f>IF($M$131=$Q$131,1)</f>
        <v>1</v>
      </c>
      <c r="S130">
        <f>SUM($P$131,$L$131,$H$133,$D$138)</f>
        <v>7.5</v>
      </c>
    </row>
    <row r="131" spans="4:19" x14ac:dyDescent="0.25">
      <c r="D131" s="1"/>
      <c r="H131" t="s">
        <v>4</v>
      </c>
      <c r="L131" s="1">
        <v>0</v>
      </c>
      <c r="M131">
        <f>MAX($Q$131)</f>
        <v>7.5</v>
      </c>
      <c r="P131" s="1">
        <v>15.5</v>
      </c>
      <c r="Q131">
        <f>$S$130</f>
        <v>7.5</v>
      </c>
    </row>
    <row r="133" spans="4:19" x14ac:dyDescent="0.25">
      <c r="H133" s="1">
        <v>-8</v>
      </c>
      <c r="I133">
        <f>IF(ABS(1-SUM($L$128,$L$133))&lt;=0.00001,SUM($L$128*$M$131,$L$133*$M$136),NA())</f>
        <v>4.6999999999999993</v>
      </c>
      <c r="L133" s="2">
        <v>0.7</v>
      </c>
    </row>
    <row r="134" spans="4:19" x14ac:dyDescent="0.25">
      <c r="L134" t="s">
        <v>9</v>
      </c>
      <c r="P134" t="s">
        <v>10</v>
      </c>
    </row>
    <row r="135" spans="4:19" x14ac:dyDescent="0.25">
      <c r="N135">
        <f>IF($M$136=$Q$136,1)</f>
        <v>1</v>
      </c>
      <c r="S135">
        <f>SUM($P$136,$L$136,$H$133,$D$138)</f>
        <v>3.5</v>
      </c>
    </row>
    <row r="136" spans="4:19" x14ac:dyDescent="0.25">
      <c r="D136" s="1" t="s">
        <v>1</v>
      </c>
      <c r="L136" s="1">
        <v>-4</v>
      </c>
      <c r="M136">
        <f>MAX($Q$136)</f>
        <v>3.5</v>
      </c>
      <c r="P136" s="1">
        <v>15.5</v>
      </c>
      <c r="Q136">
        <f>$S$135</f>
        <v>3.5</v>
      </c>
    </row>
    <row r="138" spans="4:19" x14ac:dyDescent="0.25">
      <c r="D138" s="1">
        <v>0</v>
      </c>
      <c r="E138">
        <f>IF(ABS(1-SUM($H$130,$H$140))&lt;=0.00001,SUM($H$130*$I$133,$H$140*$I$143),NA())</f>
        <v>4.0999999999999996</v>
      </c>
    </row>
    <row r="139" spans="4:19" x14ac:dyDescent="0.25">
      <c r="L139" t="s">
        <v>6</v>
      </c>
    </row>
    <row r="140" spans="4:19" x14ac:dyDescent="0.25">
      <c r="H140" s="2">
        <v>0.4</v>
      </c>
      <c r="S140">
        <f>SUM($L$141,$H$143,$D$138)</f>
        <v>3.2</v>
      </c>
    </row>
    <row r="141" spans="4:19" x14ac:dyDescent="0.25">
      <c r="D141" s="1"/>
      <c r="H141" t="s">
        <v>5</v>
      </c>
      <c r="L141" s="1">
        <v>3.2</v>
      </c>
      <c r="M141">
        <f>$S$140</f>
        <v>3.2</v>
      </c>
    </row>
    <row r="142" spans="4:19" x14ac:dyDescent="0.25">
      <c r="J142">
        <f>IF($I$143=$M$141,1,IF($I$143=$M$146,2))</f>
        <v>1</v>
      </c>
    </row>
    <row r="143" spans="4:19" x14ac:dyDescent="0.25">
      <c r="H143" s="1">
        <v>0</v>
      </c>
      <c r="I143">
        <f>MAX($M$141,$M$146)</f>
        <v>3.2</v>
      </c>
    </row>
    <row r="144" spans="4:19" x14ac:dyDescent="0.25">
      <c r="L144" t="s">
        <v>7</v>
      </c>
    </row>
    <row r="145" spans="4:19" x14ac:dyDescent="0.25">
      <c r="S145">
        <f>SUM($L$146,$H$143,$D$138)</f>
        <v>1.6</v>
      </c>
    </row>
    <row r="146" spans="4:19" x14ac:dyDescent="0.25">
      <c r="D146" s="1"/>
      <c r="L146" s="1">
        <v>1.6</v>
      </c>
      <c r="M146">
        <f>$S$145</f>
        <v>1.6</v>
      </c>
    </row>
    <row r="148" spans="4:19" x14ac:dyDescent="0.25">
      <c r="L148" s="2">
        <v>0.3</v>
      </c>
    </row>
    <row r="149" spans="4:19" x14ac:dyDescent="0.25">
      <c r="L149" t="s">
        <v>8</v>
      </c>
      <c r="P149" t="s">
        <v>10</v>
      </c>
    </row>
    <row r="150" spans="4:19" x14ac:dyDescent="0.25">
      <c r="H150" s="2">
        <v>0.7</v>
      </c>
      <c r="N150">
        <f>IF($M$151=$Q$151,1)</f>
        <v>1</v>
      </c>
      <c r="S150">
        <f>SUM($P$151,$L$151,$H$153,$D$158)</f>
        <v>6.5</v>
      </c>
    </row>
    <row r="151" spans="4:19" x14ac:dyDescent="0.25">
      <c r="D151" s="1"/>
      <c r="H151" t="s">
        <v>4</v>
      </c>
      <c r="L151" s="1">
        <v>0</v>
      </c>
      <c r="M151">
        <f>MAX($Q$151)</f>
        <v>6.5</v>
      </c>
      <c r="P151" s="1">
        <v>15.5</v>
      </c>
      <c r="Q151">
        <f>$S$150</f>
        <v>6.5</v>
      </c>
    </row>
    <row r="153" spans="4:19" x14ac:dyDescent="0.25">
      <c r="H153" s="1">
        <v>-9</v>
      </c>
      <c r="I153">
        <f>IF(ABS(1-SUM($L$148,$L$153))&lt;=0.00001,SUM($L$148*$M$151,$L$153*$M$156),NA())</f>
        <v>3.7</v>
      </c>
      <c r="L153" s="2">
        <v>0.7</v>
      </c>
    </row>
    <row r="154" spans="4:19" x14ac:dyDescent="0.25">
      <c r="L154" t="s">
        <v>9</v>
      </c>
      <c r="P154" t="s">
        <v>10</v>
      </c>
    </row>
    <row r="155" spans="4:19" x14ac:dyDescent="0.25">
      <c r="N155">
        <f>IF($M$156=$Q$156,1)</f>
        <v>1</v>
      </c>
      <c r="S155">
        <f>SUM($P$156,$L$156,$H$153,$D$158)</f>
        <v>2.5</v>
      </c>
    </row>
    <row r="156" spans="4:19" x14ac:dyDescent="0.25">
      <c r="D156" s="1" t="s">
        <v>16</v>
      </c>
      <c r="L156" s="1">
        <v>-4</v>
      </c>
      <c r="M156">
        <f>MAX($Q$156)</f>
        <v>2.5</v>
      </c>
      <c r="P156" s="1">
        <v>15.5</v>
      </c>
      <c r="Q156">
        <f>$S$155</f>
        <v>2.5</v>
      </c>
    </row>
    <row r="158" spans="4:19" x14ac:dyDescent="0.25">
      <c r="D158" s="1">
        <v>0</v>
      </c>
      <c r="E158">
        <f>IF(ABS(1-SUM($H$150,$H$160))&lt;=0.00001,SUM($H$150*$I$153,$H$160*$I$163),NA())</f>
        <v>3.55</v>
      </c>
    </row>
    <row r="159" spans="4:19" x14ac:dyDescent="0.25">
      <c r="L159" t="s">
        <v>6</v>
      </c>
    </row>
    <row r="160" spans="4:19" x14ac:dyDescent="0.25">
      <c r="H160" s="2">
        <v>0.3</v>
      </c>
      <c r="S160">
        <f>SUM($L$161,$H$163,$D$158)</f>
        <v>3.2</v>
      </c>
    </row>
    <row r="161" spans="4:19" x14ac:dyDescent="0.25">
      <c r="D161" s="1"/>
      <c r="H161" t="s">
        <v>5</v>
      </c>
      <c r="L161" s="1">
        <v>3.2</v>
      </c>
      <c r="M161">
        <f>$S$160</f>
        <v>3.2</v>
      </c>
    </row>
    <row r="162" spans="4:19" x14ac:dyDescent="0.25">
      <c r="J162">
        <f>IF($I$163=$M$161,1,IF($I$163=$M$166,2))</f>
        <v>1</v>
      </c>
    </row>
    <row r="163" spans="4:19" x14ac:dyDescent="0.25">
      <c r="H163" s="1">
        <v>0</v>
      </c>
      <c r="I163">
        <f>MAX($M$161,$M$166)</f>
        <v>3.2</v>
      </c>
    </row>
    <row r="164" spans="4:19" x14ac:dyDescent="0.25">
      <c r="L164" t="s">
        <v>7</v>
      </c>
    </row>
    <row r="165" spans="4:19" x14ac:dyDescent="0.25">
      <c r="S165">
        <f>SUM($L$166,$H$163,$D$158)</f>
        <v>1.6</v>
      </c>
    </row>
    <row r="166" spans="4:19" x14ac:dyDescent="0.25">
      <c r="D166" s="1"/>
      <c r="L166" s="1">
        <v>1.6</v>
      </c>
      <c r="M166">
        <f>$S$165</f>
        <v>1.6</v>
      </c>
    </row>
    <row r="168" spans="4:19" x14ac:dyDescent="0.25">
      <c r="L168" s="2">
        <v>0.3</v>
      </c>
    </row>
    <row r="169" spans="4:19" x14ac:dyDescent="0.25">
      <c r="L169" t="s">
        <v>8</v>
      </c>
      <c r="P169" t="s">
        <v>10</v>
      </c>
    </row>
    <row r="170" spans="4:19" x14ac:dyDescent="0.25">
      <c r="H170" s="2">
        <v>0.8</v>
      </c>
      <c r="N170">
        <f>IF($M$171=$Q$171,1)</f>
        <v>1</v>
      </c>
      <c r="S170">
        <f>SUM($P$171,$L$171,$H$173,$D$178)</f>
        <v>5.5</v>
      </c>
    </row>
    <row r="171" spans="4:19" x14ac:dyDescent="0.25">
      <c r="D171" s="1"/>
      <c r="H171" t="s">
        <v>4</v>
      </c>
      <c r="L171" s="1">
        <v>0</v>
      </c>
      <c r="M171">
        <f>MAX($Q$171)</f>
        <v>5.5</v>
      </c>
      <c r="P171" s="1">
        <v>15.5</v>
      </c>
      <c r="Q171">
        <f>$S$170</f>
        <v>5.5</v>
      </c>
    </row>
    <row r="173" spans="4:19" x14ac:dyDescent="0.25">
      <c r="H173" s="1">
        <v>-10</v>
      </c>
      <c r="I173">
        <f>IF(ABS(1-SUM($L$168,$L$173))&lt;=0.00001,SUM($L$168*$M$171,$L$173*$M$176),NA())</f>
        <v>2.6999999999999997</v>
      </c>
      <c r="L173" s="2">
        <v>0.7</v>
      </c>
    </row>
    <row r="174" spans="4:19" x14ac:dyDescent="0.25">
      <c r="L174" t="s">
        <v>9</v>
      </c>
      <c r="P174" t="s">
        <v>10</v>
      </c>
    </row>
    <row r="175" spans="4:19" x14ac:dyDescent="0.25">
      <c r="N175">
        <f>IF($M$176=$Q$176,1)</f>
        <v>1</v>
      </c>
      <c r="S175">
        <f>SUM($P$176,$L$176,$H$173,$D$178)</f>
        <v>1.5</v>
      </c>
    </row>
    <row r="176" spans="4:19" x14ac:dyDescent="0.25">
      <c r="D176" s="1" t="s">
        <v>17</v>
      </c>
      <c r="L176" s="1">
        <v>-4</v>
      </c>
      <c r="M176">
        <f>MAX($Q$176)</f>
        <v>1.5</v>
      </c>
      <c r="P176" s="1">
        <v>15.5</v>
      </c>
      <c r="Q176">
        <f>$S$175</f>
        <v>1.5</v>
      </c>
    </row>
    <row r="178" spans="4:19" x14ac:dyDescent="0.25">
      <c r="D178" s="1">
        <v>0</v>
      </c>
      <c r="E178">
        <f>IF(ABS(1-SUM($H$170,$H$180))&lt;=0.00001,SUM($H$170*$I$173,$H$180*$I$183),NA())</f>
        <v>2.8</v>
      </c>
    </row>
    <row r="179" spans="4:19" x14ac:dyDescent="0.25">
      <c r="L179" t="s">
        <v>6</v>
      </c>
    </row>
    <row r="180" spans="4:19" x14ac:dyDescent="0.25">
      <c r="H180" s="2">
        <v>0.2</v>
      </c>
      <c r="S180">
        <f>SUM($L$181,$H$183,$D$178)</f>
        <v>3.2</v>
      </c>
    </row>
    <row r="181" spans="4:19" x14ac:dyDescent="0.25">
      <c r="D181" s="1"/>
      <c r="H181" t="s">
        <v>5</v>
      </c>
      <c r="L181" s="1">
        <v>3.2</v>
      </c>
      <c r="M181">
        <f>$S$180</f>
        <v>3.2</v>
      </c>
    </row>
    <row r="182" spans="4:19" x14ac:dyDescent="0.25">
      <c r="J182">
        <f>IF($I$183=$M$181,1,IF($I$183=$M$186,2))</f>
        <v>1</v>
      </c>
    </row>
    <row r="183" spans="4:19" x14ac:dyDescent="0.25">
      <c r="H183" s="1">
        <v>0</v>
      </c>
      <c r="I183">
        <f>MAX($M$181,$M$186)</f>
        <v>3.2</v>
      </c>
    </row>
    <row r="184" spans="4:19" x14ac:dyDescent="0.25">
      <c r="L184" t="s">
        <v>7</v>
      </c>
    </row>
    <row r="185" spans="4:19" x14ac:dyDescent="0.25">
      <c r="S185">
        <f>SUM($L$186,$H$183,$D$178)</f>
        <v>1.6</v>
      </c>
    </row>
    <row r="186" spans="4:19" x14ac:dyDescent="0.25">
      <c r="L186" s="1">
        <v>1.6</v>
      </c>
      <c r="M186">
        <f>$S$185</f>
        <v>1.6</v>
      </c>
    </row>
    <row r="188" spans="4:19" x14ac:dyDescent="0.25">
      <c r="L188" s="2">
        <v>0.3</v>
      </c>
    </row>
    <row r="189" spans="4:19" x14ac:dyDescent="0.25">
      <c r="L189" t="s">
        <v>8</v>
      </c>
      <c r="P189" t="s">
        <v>10</v>
      </c>
    </row>
    <row r="190" spans="4:19" x14ac:dyDescent="0.25">
      <c r="H190" s="2">
        <v>0.9</v>
      </c>
      <c r="N190">
        <f>IF($M$191=$Q$191,1)</f>
        <v>1</v>
      </c>
      <c r="S190">
        <f>SUM($P$191,$L$191,$H$193,$D$198)</f>
        <v>4.5</v>
      </c>
    </row>
    <row r="191" spans="4:19" x14ac:dyDescent="0.25">
      <c r="D191" s="1"/>
      <c r="H191" t="s">
        <v>4</v>
      </c>
      <c r="L191" s="1">
        <v>0</v>
      </c>
      <c r="M191">
        <f>MAX($Q$191)</f>
        <v>4.5</v>
      </c>
      <c r="P191" s="1">
        <v>15.5</v>
      </c>
      <c r="Q191">
        <f>$S$190</f>
        <v>4.5</v>
      </c>
    </row>
    <row r="193" spans="4:19" x14ac:dyDescent="0.25">
      <c r="H193" s="1">
        <v>-11</v>
      </c>
      <c r="I193">
        <f>IF(ABS(1-SUM($L$188,$L$193))&lt;=0.00001,SUM($L$188*$M$191,$L$193*$M$196),NA())</f>
        <v>1.6999999999999997</v>
      </c>
      <c r="L193" s="2">
        <v>0.7</v>
      </c>
    </row>
    <row r="194" spans="4:19" x14ac:dyDescent="0.25">
      <c r="L194" t="s">
        <v>9</v>
      </c>
      <c r="P194" t="s">
        <v>10</v>
      </c>
    </row>
    <row r="195" spans="4:19" x14ac:dyDescent="0.25">
      <c r="N195">
        <f>IF($M$196=$Q$196,1)</f>
        <v>1</v>
      </c>
      <c r="S195">
        <f>SUM($P$196,$L$196,$H$193,$D$198)</f>
        <v>0.5</v>
      </c>
    </row>
    <row r="196" spans="4:19" x14ac:dyDescent="0.25">
      <c r="D196" s="1" t="s">
        <v>18</v>
      </c>
      <c r="L196" s="1">
        <v>-4</v>
      </c>
      <c r="M196">
        <f>MAX($Q$196)</f>
        <v>0.5</v>
      </c>
      <c r="P196" s="1">
        <v>15.5</v>
      </c>
      <c r="Q196">
        <f>$S$195</f>
        <v>0.5</v>
      </c>
    </row>
    <row r="198" spans="4:19" x14ac:dyDescent="0.25">
      <c r="D198" s="1">
        <v>0</v>
      </c>
      <c r="E198">
        <f>IF(ABS(1-SUM($H$190,$H$200))&lt;=0.00001,SUM($H$190*$I$193,$H$200*$I$203),NA())</f>
        <v>1.8499999999999999</v>
      </c>
    </row>
    <row r="199" spans="4:19" x14ac:dyDescent="0.25">
      <c r="L199" t="s">
        <v>6</v>
      </c>
    </row>
    <row r="200" spans="4:19" x14ac:dyDescent="0.25">
      <c r="H200" s="2">
        <v>0.1</v>
      </c>
      <c r="S200">
        <f>SUM($L$201,$H$203,$D$198)</f>
        <v>3.2</v>
      </c>
    </row>
    <row r="201" spans="4:19" x14ac:dyDescent="0.25">
      <c r="H201" t="s">
        <v>5</v>
      </c>
      <c r="L201" s="1">
        <v>3.2</v>
      </c>
      <c r="M201">
        <f>$S$200</f>
        <v>3.2</v>
      </c>
    </row>
    <row r="202" spans="4:19" x14ac:dyDescent="0.25">
      <c r="J202">
        <f>IF($I$203=$M$201,1,IF($I$203=$M$206,2))</f>
        <v>1</v>
      </c>
    </row>
    <row r="203" spans="4:19" x14ac:dyDescent="0.25">
      <c r="H203" s="1">
        <v>0</v>
      </c>
      <c r="I203">
        <f>MAX($M$201,$M$206)</f>
        <v>3.2</v>
      </c>
    </row>
    <row r="204" spans="4:19" x14ac:dyDescent="0.25">
      <c r="L204" t="s">
        <v>7</v>
      </c>
    </row>
    <row r="205" spans="4:19" x14ac:dyDescent="0.25">
      <c r="S205">
        <f>SUM($L$206,$H$203,$D$198)</f>
        <v>1.6</v>
      </c>
    </row>
    <row r="206" spans="4:19" x14ac:dyDescent="0.25">
      <c r="L206" s="1">
        <v>1.6</v>
      </c>
      <c r="M206">
        <f>$S$205</f>
        <v>1.6</v>
      </c>
    </row>
    <row r="208" spans="4:19" x14ac:dyDescent="0.25">
      <c r="L208" s="2">
        <v>0.3</v>
      </c>
    </row>
    <row r="209" spans="4:19" x14ac:dyDescent="0.25">
      <c r="L209" t="s">
        <v>8</v>
      </c>
      <c r="P209" t="s">
        <v>10</v>
      </c>
    </row>
    <row r="210" spans="4:19" x14ac:dyDescent="0.25">
      <c r="H210" s="2">
        <v>1</v>
      </c>
      <c r="N210">
        <f>IF($M$211=$Q$211,1)</f>
        <v>1</v>
      </c>
      <c r="S210">
        <f>SUM($P$211,$L$211,$H$213,$D$218)</f>
        <v>3.5</v>
      </c>
    </row>
    <row r="211" spans="4:19" x14ac:dyDescent="0.25">
      <c r="D211" s="1"/>
      <c r="H211" t="s">
        <v>4</v>
      </c>
      <c r="L211" s="1">
        <v>0</v>
      </c>
      <c r="M211">
        <f>MAX($Q$211)</f>
        <v>3.5</v>
      </c>
      <c r="P211" s="1">
        <v>15.5</v>
      </c>
      <c r="Q211">
        <f>$S$210</f>
        <v>3.5</v>
      </c>
    </row>
    <row r="213" spans="4:19" x14ac:dyDescent="0.25">
      <c r="H213" s="1">
        <v>-12</v>
      </c>
      <c r="I213">
        <f>IF(ABS(1-SUM($L$208,$L$213))&lt;=0.00001,SUM($L$208*$M$211,$L$213*$M$216),NA())</f>
        <v>0.70000000000000007</v>
      </c>
      <c r="L213" s="2">
        <v>0.7</v>
      </c>
    </row>
    <row r="214" spans="4:19" x14ac:dyDescent="0.25">
      <c r="L214" t="s">
        <v>9</v>
      </c>
      <c r="P214" t="s">
        <v>10</v>
      </c>
    </row>
    <row r="215" spans="4:19" x14ac:dyDescent="0.25">
      <c r="N215">
        <f>IF($M$216=$Q$216,1)</f>
        <v>1</v>
      </c>
      <c r="S215">
        <f>SUM($P$216,$L$216,$H$213,$D$218)</f>
        <v>-0.5</v>
      </c>
    </row>
    <row r="216" spans="4:19" x14ac:dyDescent="0.25">
      <c r="D216" t="s">
        <v>2</v>
      </c>
      <c r="L216" s="1">
        <v>-4</v>
      </c>
      <c r="M216">
        <f>MAX($Q$216)</f>
        <v>-0.5</v>
      </c>
      <c r="P216" s="1">
        <v>15.5</v>
      </c>
      <c r="Q216">
        <f>$S$215</f>
        <v>-0.5</v>
      </c>
    </row>
    <row r="218" spans="4:19" x14ac:dyDescent="0.25">
      <c r="D218" s="1">
        <v>0</v>
      </c>
      <c r="E218">
        <f>IF(ABS(1-SUM($H$210,$H$220))&lt;=0.00001,SUM($H$210*$I$213,$H$220*$I$223),NA())</f>
        <v>0.70000000000000007</v>
      </c>
    </row>
    <row r="219" spans="4:19" x14ac:dyDescent="0.25">
      <c r="L219" t="s">
        <v>6</v>
      </c>
    </row>
    <row r="220" spans="4:19" x14ac:dyDescent="0.25">
      <c r="H220" s="2">
        <v>0</v>
      </c>
      <c r="S220">
        <f>SUM($L$221,$H$223,$D$218)</f>
        <v>3.2</v>
      </c>
    </row>
    <row r="221" spans="4:19" x14ac:dyDescent="0.25">
      <c r="H221" t="s">
        <v>5</v>
      </c>
      <c r="L221" s="1">
        <v>3.2</v>
      </c>
      <c r="M221">
        <f>$S$220</f>
        <v>3.2</v>
      </c>
    </row>
    <row r="222" spans="4:19" x14ac:dyDescent="0.25">
      <c r="J222">
        <f>IF($I$223=$M$221,1,IF($I$223=$M$226,2))</f>
        <v>1</v>
      </c>
    </row>
    <row r="223" spans="4:19" x14ac:dyDescent="0.25">
      <c r="H223" s="1">
        <v>0</v>
      </c>
      <c r="I223">
        <f>MAX($M$221,$M$226)</f>
        <v>3.2</v>
      </c>
    </row>
    <row r="224" spans="4:19" x14ac:dyDescent="0.25">
      <c r="L224" t="s">
        <v>7</v>
      </c>
    </row>
    <row r="225" spans="12:19" x14ac:dyDescent="0.25">
      <c r="S225">
        <f>SUM($L$226,$H$223,$D$218)</f>
        <v>1.6</v>
      </c>
    </row>
    <row r="226" spans="12:19" x14ac:dyDescent="0.25">
      <c r="L226" s="1">
        <v>1.6</v>
      </c>
      <c r="M226">
        <f>$S$225</f>
        <v>1.6</v>
      </c>
    </row>
  </sheetData>
  <mergeCells count="2">
    <mergeCell ref="A1:N1"/>
    <mergeCell ref="A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2017-12-07T15:38:15Z</dcterms:created>
  <dcterms:modified xsi:type="dcterms:W3CDTF">2017-12-11T03:00:23Z</dcterms:modified>
</cp:coreProperties>
</file>