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Bhargava-PC\Desktop\OR531\"/>
    </mc:Choice>
  </mc:AlternateContent>
  <bookViews>
    <workbookView xWindow="0" yWindow="0" windowWidth="20460" windowHeight="7425" xr2:uid="{80CD4066-CF2C-4008-AFED-A12DB27B3487}"/>
  </bookViews>
  <sheets>
    <sheet name="A-C" sheetId="1" r:id="rId1"/>
    <sheet name="D" sheetId="3" r:id="rId2"/>
    <sheet name="E" sheetId="4" r:id="rId3"/>
  </sheets>
  <definedNames>
    <definedName name="number_of_pounds">'A-C'!$B$4:$D$4</definedName>
    <definedName name="solver_adj" localSheetId="0" hidden="1">'A-C'!$B$4:$D$4</definedName>
    <definedName name="solver_adj_ob" localSheetId="0" hidden="1">1</definedName>
    <definedName name="solver_cha" localSheetId="0" hidden="1">0</definedName>
    <definedName name="solver_chc1" localSheetId="0" hidden="1">0</definedName>
    <definedName name="solver_chc2" localSheetId="0" hidden="1">0</definedName>
    <definedName name="solver_chc3" localSheetId="0" hidden="1">0</definedName>
    <definedName name="solver_chn" localSheetId="0" hidden="1">4</definedName>
    <definedName name="solver_chp1" localSheetId="0" hidden="1">0</definedName>
    <definedName name="solver_chp2" localSheetId="0" hidden="1">0</definedName>
    <definedName name="solver_chp3" localSheetId="0" hidden="1">0</definedName>
    <definedName name="solver_cht" localSheetId="0" hidden="1">0</definedName>
    <definedName name="solver_cir1" localSheetId="0" hidden="1">1</definedName>
    <definedName name="solver_cir2" localSheetId="0" hidden="1">1</definedName>
    <definedName name="solver_cir3" localSheetId="0" hidden="1">1</definedName>
    <definedName name="solver_con" localSheetId="0" hidden="1">" "</definedName>
    <definedName name="solver_con1" localSheetId="0" hidden="1">" "</definedName>
    <definedName name="solver_con2" localSheetId="0" hidden="1">" "</definedName>
    <definedName name="solver_con3" localSheetId="0" hidden="1">" "</definedName>
    <definedName name="solver_dia" localSheetId="0" hidden="1">5</definedName>
    <definedName name="solver_dia" localSheetId="1" hidden="1">5</definedName>
    <definedName name="solver_iao" localSheetId="0" hidden="1">0</definedName>
    <definedName name="solver_int" localSheetId="0" hidden="1">0</definedName>
    <definedName name="solver_int" localSheetId="1" hidden="1">0</definedName>
    <definedName name="solver_irs" localSheetId="0" hidden="1">0</definedName>
    <definedName name="solver_ism" localSheetId="0" hidden="1">0</definedName>
    <definedName name="solver_lhs_ob1" localSheetId="0" hidden="1">0</definedName>
    <definedName name="solver_lhs_ob2" localSheetId="0" hidden="1">0</definedName>
    <definedName name="solver_lhs_ob3" localSheetId="0" hidden="1">0</definedName>
    <definedName name="solver_lhs1" localSheetId="0" hidden="1">'A-C'!$E$22</definedName>
    <definedName name="solver_lhs2" localSheetId="0" hidden="1">'A-C'!$B$4:$D$4</definedName>
    <definedName name="solver_lhs3" localSheetId="0" hidden="1">'A-C'!$E$18:$E$21</definedName>
    <definedName name="solver_mda" localSheetId="0" hidden="1">4</definedName>
    <definedName name="solver_mda" localSheetId="1" hidden="1">4</definedName>
    <definedName name="solver_mod" localSheetId="0" hidden="1">3</definedName>
    <definedName name="solver_mod" localSheetId="1" hidden="1">3</definedName>
    <definedName name="solver_ntr" localSheetId="0" hidden="1">0</definedName>
    <definedName name="solver_ntr" localSheetId="1" hidden="1">0</definedName>
    <definedName name="solver_ntri" hidden="1">1000</definedName>
    <definedName name="solver_num" localSheetId="0" hidden="1">3</definedName>
    <definedName name="solver_num" localSheetId="1" hidden="1">0</definedName>
    <definedName name="solver_obc" localSheetId="0" hidden="1">0</definedName>
    <definedName name="solver_obp" localSheetId="0" hidden="1">0</definedName>
    <definedName name="solver_opt" localSheetId="0" hidden="1">'A-C'!$F$7</definedName>
    <definedName name="solver_opt_ob" localSheetId="0" hidden="1">1</definedName>
    <definedName name="solver_psi" localSheetId="0" hidden="1">0</definedName>
    <definedName name="solver_rdp" localSheetId="0" hidden="1">0</definedName>
    <definedName name="solver_reco1" localSheetId="0" hidden="1">0</definedName>
    <definedName name="solver_reco2" localSheetId="0" hidden="1">0</definedName>
    <definedName name="solver_reco3" localSheetId="0" hidden="1">0</definedName>
    <definedName name="solver_rel1" localSheetId="0" hidden="1">1</definedName>
    <definedName name="solver_rel2" localSheetId="0" hidden="1">3</definedName>
    <definedName name="solver_rel3" localSheetId="0" hidden="1">1</definedName>
    <definedName name="solver_rhs1" localSheetId="0" hidden="1">'A-C'!$E$23</definedName>
    <definedName name="solver_rhs2" localSheetId="0" hidden="1">'A-C'!$B$7:$D$7</definedName>
    <definedName name="solver_rhs3" localSheetId="0" hidden="1">'A-C'!$H$18:$H$21</definedName>
    <definedName name="solver_rlx" localSheetId="0" hidden="1">0</definedName>
    <definedName name="solver_rsmp" hidden="1">2</definedName>
    <definedName name="solver_rtr" localSheetId="0" hidden="1">0</definedName>
    <definedName name="solver_rxc1" localSheetId="0" hidden="1">1</definedName>
    <definedName name="solver_rxc2" localSheetId="0" hidden="1">1</definedName>
    <definedName name="solver_rxc3" localSheetId="0" hidden="1">1</definedName>
    <definedName name="solver_rxv" localSheetId="0" hidden="1">1</definedName>
    <definedName name="solver_seed" hidden="1">0</definedName>
    <definedName name="solver_sel" localSheetId="0" hidden="1">1</definedName>
    <definedName name="solver_slv" localSheetId="0" hidden="1">0</definedName>
    <definedName name="solver_slv" localSheetId="1" hidden="1">0</definedName>
    <definedName name="solver_slvu" localSheetId="0" hidden="1">0</definedName>
    <definedName name="solver_slvu" localSheetId="1" hidden="1">0</definedName>
    <definedName name="solver_spid" localSheetId="0" hidden="1">" "</definedName>
    <definedName name="solver_spid" localSheetId="1" hidden="1">" "</definedName>
    <definedName name="solver_srvr" localSheetId="0" hidden="1">" "</definedName>
    <definedName name="solver_srvr" localSheetId="1" hidden="1">" "</definedName>
    <definedName name="solver_typ" localSheetId="0" hidden="1">1</definedName>
    <definedName name="solver_umod" localSheetId="0" hidden="1">1</definedName>
    <definedName name="solver_urs" localSheetId="0" hidden="1">0</definedName>
    <definedName name="solver_urs" localSheetId="1" hidden="1">0</definedName>
    <definedName name="solver_userid" localSheetId="0" hidden="1">333047</definedName>
    <definedName name="solver_val" localSheetId="0" hidden="1">0</definedName>
    <definedName name="solver_var" localSheetId="0" hidden="1">" "</definedName>
    <definedName name="solver_ver" localSheetId="0" hidden="1">16</definedName>
    <definedName name="solver_ver" localSheetId="1" hidden="1">16</definedName>
    <definedName name="solver_vir" localSheetId="0" hidden="1">1</definedName>
    <definedName name="solver_vol" localSheetId="0" hidden="1">0</definedName>
    <definedName name="solver_vst" localSheetId="0" hidden="1">0</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3" i="1" l="1"/>
  <c r="D20" i="1" l="1"/>
  <c r="D19" i="1"/>
  <c r="D6" i="1"/>
  <c r="C6" i="1"/>
  <c r="B6" i="1"/>
  <c r="D21" i="1"/>
  <c r="D18" i="1"/>
  <c r="C21" i="1"/>
  <c r="C20" i="1"/>
  <c r="C19" i="1"/>
  <c r="C18" i="1"/>
  <c r="B21" i="1"/>
  <c r="B20" i="1"/>
  <c r="B19" i="1"/>
  <c r="B18" i="1"/>
  <c r="E19" i="1" l="1"/>
  <c r="G19" i="1" s="1"/>
  <c r="E20" i="1"/>
  <c r="G20" i="1" s="1"/>
  <c r="F6" i="1"/>
  <c r="D22" i="1"/>
  <c r="E21" i="1"/>
  <c r="G21" i="1" s="1"/>
  <c r="C22" i="1"/>
  <c r="B22" i="1"/>
  <c r="E18" i="1"/>
  <c r="E22" i="1" l="1"/>
  <c r="G18" i="1"/>
  <c r="G24" i="1" s="1"/>
  <c r="F7" i="1" s="1"/>
</calcChain>
</file>

<file path=xl/sharedStrings.xml><?xml version="1.0" encoding="utf-8"?>
<sst xmlns="http://schemas.openxmlformats.org/spreadsheetml/2006/main" count="60" uniqueCount="43">
  <si>
    <t>Cost</t>
  </si>
  <si>
    <t>Robusta</t>
  </si>
  <si>
    <t>Javan Arabica</t>
  </si>
  <si>
    <t>Liberica</t>
  </si>
  <si>
    <t>Brazilian Arabica</t>
  </si>
  <si>
    <t>Component</t>
  </si>
  <si>
    <t>Restaurant</t>
  </si>
  <si>
    <t>Hotel</t>
  </si>
  <si>
    <t>Market</t>
  </si>
  <si>
    <t>Cost per pound</t>
  </si>
  <si>
    <t>Wholesale cost per pound</t>
  </si>
  <si>
    <t>Selling Cost</t>
  </si>
  <si>
    <t>Decision variables : Number of Pounds to be Purchased</t>
  </si>
  <si>
    <t>minimum production levels (Constraints)</t>
  </si>
  <si>
    <t>Totally Bought (In Pounds)</t>
  </si>
  <si>
    <t>Constraint for Total pounds per week</t>
  </si>
  <si>
    <t>Total Weight(In lbs)</t>
  </si>
  <si>
    <t>Total Cost price</t>
  </si>
  <si>
    <t>Total Selling price</t>
  </si>
  <si>
    <t>Profit</t>
  </si>
  <si>
    <t xml:space="preserve">Liberica (Total Bought(In Pounds) </t>
  </si>
  <si>
    <t>Answer to Question C</t>
  </si>
  <si>
    <t>Answer to Question B</t>
  </si>
  <si>
    <t>Solution to Question D</t>
  </si>
  <si>
    <t xml:space="preserve">The above graph depicts that the profit tends to go down when the minimum production levels for Hotel Blend is increased. This is because the Wholesale price per pound is the lowest for Hotel Blend </t>
  </si>
  <si>
    <t>The economic value of an additional pound’s worth of plant capacity is the same as the existing one because the optimised quantity sold is 72500 which is less than the given limit (100000)</t>
  </si>
  <si>
    <t>Solution to Question E</t>
  </si>
  <si>
    <t xml:space="preserve">The above graph shows that the profit decreases when the cost per pound of Robusta beans increases </t>
  </si>
  <si>
    <t>Cost per pound for Robusta Beans</t>
  </si>
  <si>
    <t>10. Coffee Blending and sales</t>
  </si>
  <si>
    <t>Used for Market (In Pounds)</t>
  </si>
  <si>
    <t>Used for Restaurant (In Pounds)</t>
  </si>
  <si>
    <t>Used for Hotel (In Pounds)</t>
  </si>
  <si>
    <t>Minimum production levels (In Pounds)</t>
  </si>
  <si>
    <t>Answer to Question A</t>
  </si>
  <si>
    <t>Pounds(lbs) to be Purchased</t>
  </si>
  <si>
    <t>Fraction of component to be used</t>
  </si>
  <si>
    <t xml:space="preserve">Constraint for Total pounds per week </t>
  </si>
  <si>
    <t>Availability (In lbs)</t>
  </si>
  <si>
    <t>Cost per pound to be paid in order to raise total profit</t>
  </si>
  <si>
    <t xml:space="preserve">The Increase in profit after increasing the production of Liberica (Per pound increase) is  </t>
  </si>
  <si>
    <t>Number of pounds to be purchased (In Pounds)</t>
  </si>
  <si>
    <t>(Increase in profit/Total Bought)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</si>
</sst>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_-[$$-409]* #,##0.00_ ;_-[$$-409]* \-#,##0.00\ ;_-[$$-409]* &quot;-&quot;??_ ;_-@_ "/>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164" fontId="0" fillId="0" borderId="0"/>
    <xf numFmtId="44" fontId="1" fillId="0" borderId="0" applyFont="0" applyFill="0" applyBorder="0" applyAlignment="0" applyProtection="0"/>
  </cellStyleXfs>
  <cellXfs count="16">
    <xf numFmtId="164" fontId="0" fillId="0" borderId="0" xfId="0"/>
    <xf numFmtId="164" fontId="0" fillId="0" borderId="0" xfId="0" applyNumberFormat="1"/>
    <xf numFmtId="164" fontId="2" fillId="0" borderId="0" xfId="0" applyFont="1"/>
    <xf numFmtId="164" fontId="2" fillId="0" borderId="0" xfId="0" applyNumberFormat="1" applyFont="1"/>
    <xf numFmtId="164" fontId="0" fillId="0" borderId="0" xfId="0" applyNumberFormat="1"/>
    <xf numFmtId="164" fontId="0" fillId="0" borderId="0" xfId="0" applyNumberFormat="1" applyFont="1"/>
    <xf numFmtId="164" fontId="2" fillId="0" borderId="0" xfId="0" applyFont="1" applyAlignment="1">
      <alignment wrapText="1"/>
    </xf>
    <xf numFmtId="164" fontId="0" fillId="0" borderId="0" xfId="0" applyAlignment="1">
      <alignment wrapText="1"/>
    </xf>
    <xf numFmtId="164" fontId="0" fillId="0" borderId="0" xfId="1" applyNumberFormat="1" applyFont="1"/>
    <xf numFmtId="0" fontId="0" fillId="0" borderId="0" xfId="0" applyNumberFormat="1"/>
    <xf numFmtId="164" fontId="0" fillId="0" borderId="0" xfId="0" applyNumberFormat="1" applyFont="1" applyAlignment="1">
      <alignment wrapText="1"/>
    </xf>
    <xf numFmtId="164" fontId="0" fillId="0" borderId="0" xfId="0" applyAlignment="1">
      <alignment wrapText="1"/>
    </xf>
    <xf numFmtId="0" fontId="0" fillId="0" borderId="0" xfId="0" applyNumberFormat="1" applyFont="1"/>
    <xf numFmtId="164" fontId="2" fillId="0" borderId="0" xfId="0" applyFont="1" applyAlignment="1">
      <alignment horizontal="center"/>
    </xf>
    <xf numFmtId="164" fontId="0" fillId="0" borderId="0" xfId="0" applyAlignment="1">
      <alignment wrapText="1"/>
    </xf>
    <xf numFmtId="164" fontId="0" fillId="0" borderId="0" xfId="0"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Optimal profit for various minimum production levels</a:t>
            </a:r>
            <a:r>
              <a:rPr lang="en-US" baseline="0"/>
              <a:t> for Hotel blend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D!$B$2</c:f>
              <c:strCache>
                <c:ptCount val="1"/>
                <c:pt idx="0">
                  <c:v>Profit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D!$A$3:$A$9</c:f>
              <c:numCache>
                <c:formatCode>General</c:formatCode>
                <c:ptCount val="7"/>
                <c:pt idx="0">
                  <c:v>7000</c:v>
                </c:pt>
                <c:pt idx="1">
                  <c:v>8000</c:v>
                </c:pt>
                <c:pt idx="2">
                  <c:v>9000</c:v>
                </c:pt>
                <c:pt idx="3">
                  <c:v>10000</c:v>
                </c:pt>
                <c:pt idx="4">
                  <c:v>11000</c:v>
                </c:pt>
                <c:pt idx="5">
                  <c:v>12000</c:v>
                </c:pt>
                <c:pt idx="6">
                  <c:v>13000</c:v>
                </c:pt>
              </c:numCache>
            </c:numRef>
          </c:xVal>
          <c:yVal>
            <c:numRef>
              <c:f>D!$B$3:$B$9</c:f>
              <c:numCache>
                <c:formatCode>_-[$$-409]* #,##0.00_ ;_-[$$-409]* \-#,##0.00\ ;_-[$$-409]* "-"??_ ;_-@_ </c:formatCode>
                <c:ptCount val="7"/>
                <c:pt idx="0">
                  <c:v>55455</c:v>
                </c:pt>
                <c:pt idx="1">
                  <c:v>55370</c:v>
                </c:pt>
                <c:pt idx="2">
                  <c:v>55285</c:v>
                </c:pt>
                <c:pt idx="3">
                  <c:v>55200</c:v>
                </c:pt>
                <c:pt idx="4">
                  <c:v>55115</c:v>
                </c:pt>
                <c:pt idx="5">
                  <c:v>55030</c:v>
                </c:pt>
                <c:pt idx="6">
                  <c:v>54945</c:v>
                </c:pt>
              </c:numCache>
            </c:numRef>
          </c:yVal>
          <c:smooth val="0"/>
          <c:extLst>
            <c:ext xmlns:c16="http://schemas.microsoft.com/office/drawing/2014/chart" uri="{C3380CC4-5D6E-409C-BE32-E72D297353CC}">
              <c16:uniqueId val="{00000000-0A03-407D-B36A-A34EC615742D}"/>
            </c:ext>
          </c:extLst>
        </c:ser>
        <c:dLbls>
          <c:showLegendKey val="0"/>
          <c:showVal val="0"/>
          <c:showCatName val="0"/>
          <c:showSerName val="0"/>
          <c:showPercent val="0"/>
          <c:showBubbleSize val="0"/>
        </c:dLbls>
        <c:axId val="1273363391"/>
        <c:axId val="1356197455"/>
      </c:scatterChart>
      <c:valAx>
        <c:axId val="1273363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Minimum</a:t>
                </a:r>
                <a:r>
                  <a:rPr lang="en-IN" baseline="0"/>
                  <a:t> Production Levels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6197455"/>
        <c:crosses val="autoZero"/>
        <c:crossBetween val="midCat"/>
      </c:valAx>
      <c:valAx>
        <c:axId val="135619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36339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a:t>
            </a:r>
            <a:r>
              <a:rPr lang="en-IN" baseline="0"/>
              <a:t> per pound of Robusta Coffee </a:t>
            </a:r>
          </a:p>
          <a:p>
            <a:pPr>
              <a:defRPr/>
            </a:pPr>
            <a:r>
              <a:rPr lang="en-IN" baseline="0"/>
              <a:t>Beans vs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E!$B$2</c:f>
              <c:strCache>
                <c:ptCount val="1"/>
                <c:pt idx="0">
                  <c:v>Profit</c:v>
                </c:pt>
              </c:strCache>
            </c:strRef>
          </c:tx>
          <c:spPr>
            <a:solidFill>
              <a:schemeClr val="accent1"/>
            </a:solidFill>
            <a:ln>
              <a:noFill/>
            </a:ln>
            <a:effectLst/>
          </c:spPr>
          <c:invertIfNegative val="0"/>
          <c:cat>
            <c:numRef>
              <c:f>E!$A$3:$A$10</c:f>
              <c:numCache>
                <c:formatCode>_-[$$-409]* #,##0.00_ ;_-[$$-409]* \-#,##0.00\ ;_-[$$-409]* "-"??_ ;_-@_ </c:formatCode>
                <c:ptCount val="8"/>
                <c:pt idx="0">
                  <c:v>0.5</c:v>
                </c:pt>
                <c:pt idx="1">
                  <c:v>0.55000000000000004</c:v>
                </c:pt>
                <c:pt idx="2">
                  <c:v>0.59</c:v>
                </c:pt>
                <c:pt idx="3">
                  <c:v>0.6</c:v>
                </c:pt>
                <c:pt idx="4">
                  <c:v>0.61</c:v>
                </c:pt>
                <c:pt idx="5">
                  <c:v>0.65</c:v>
                </c:pt>
                <c:pt idx="6">
                  <c:v>0.7</c:v>
                </c:pt>
              </c:numCache>
            </c:numRef>
          </c:cat>
          <c:val>
            <c:numRef>
              <c:f>E!$B$3:$B$10</c:f>
              <c:numCache>
                <c:formatCode>_-[$$-409]* #,##0.00_ ;_-[$$-409]* \-#,##0.00\ ;_-[$$-409]* "-"??_ ;_-@_ </c:formatCode>
                <c:ptCount val="8"/>
                <c:pt idx="0">
                  <c:v>56837.5</c:v>
                </c:pt>
                <c:pt idx="1">
                  <c:v>56018.75</c:v>
                </c:pt>
                <c:pt idx="2">
                  <c:v>55363.75</c:v>
                </c:pt>
                <c:pt idx="3">
                  <c:v>55200</c:v>
                </c:pt>
                <c:pt idx="4">
                  <c:v>55036.25</c:v>
                </c:pt>
                <c:pt idx="5">
                  <c:v>54381.25</c:v>
                </c:pt>
                <c:pt idx="6">
                  <c:v>53562.5</c:v>
                </c:pt>
              </c:numCache>
            </c:numRef>
          </c:val>
          <c:extLst>
            <c:ext xmlns:c16="http://schemas.microsoft.com/office/drawing/2014/chart" uri="{C3380CC4-5D6E-409C-BE32-E72D297353CC}">
              <c16:uniqueId val="{00000000-044E-477A-B88A-3BD08EF9F411}"/>
            </c:ext>
          </c:extLst>
        </c:ser>
        <c:dLbls>
          <c:showLegendKey val="0"/>
          <c:showVal val="0"/>
          <c:showCatName val="0"/>
          <c:showSerName val="0"/>
          <c:showPercent val="0"/>
          <c:showBubbleSize val="0"/>
        </c:dLbls>
        <c:gapWidth val="219"/>
        <c:overlap val="-27"/>
        <c:axId val="1273400239"/>
        <c:axId val="1353347855"/>
      </c:barChart>
      <c:catAx>
        <c:axId val="1273400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Cost</a:t>
                </a:r>
                <a:r>
                  <a:rPr lang="en-IN" baseline="0"/>
                  <a:t> per pound of Robusta Beans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347855"/>
        <c:crosses val="autoZero"/>
        <c:auto val="1"/>
        <c:lblAlgn val="ctr"/>
        <c:lblOffset val="100"/>
        <c:noMultiLvlLbl val="0"/>
      </c:catAx>
      <c:valAx>
        <c:axId val="1353347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Profit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400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66674</xdr:rowOff>
    </xdr:from>
    <xdr:to>
      <xdr:col>11</xdr:col>
      <xdr:colOff>442912</xdr:colOff>
      <xdr:row>16</xdr:row>
      <xdr:rowOff>57149</xdr:rowOff>
    </xdr:to>
    <xdr:graphicFrame macro="">
      <xdr:nvGraphicFramePr>
        <xdr:cNvPr id="3" name="Chart 2">
          <a:extLst>
            <a:ext uri="{FF2B5EF4-FFF2-40B4-BE49-F238E27FC236}">
              <a16:creationId xmlns:a16="http://schemas.microsoft.com/office/drawing/2014/main" id="{519D702C-358B-433D-82FB-57FBB00E7A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61912</xdr:colOff>
      <xdr:row>3</xdr:row>
      <xdr:rowOff>85725</xdr:rowOff>
    </xdr:from>
    <xdr:to>
      <xdr:col>10</xdr:col>
      <xdr:colOff>366712</xdr:colOff>
      <xdr:row>17</xdr:row>
      <xdr:rowOff>161925</xdr:rowOff>
    </xdr:to>
    <xdr:graphicFrame macro="">
      <xdr:nvGraphicFramePr>
        <xdr:cNvPr id="2" name="Chart 1">
          <a:extLst>
            <a:ext uri="{FF2B5EF4-FFF2-40B4-BE49-F238E27FC236}">
              <a16:creationId xmlns:a16="http://schemas.microsoft.com/office/drawing/2014/main" id="{F034FBE7-70E4-49D9-A994-E3FFCDEC0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240FE-A0F3-4BFB-91F1-D6F4DD7C6E3B}">
  <dimension ref="A1:H43"/>
  <sheetViews>
    <sheetView tabSelected="1" topLeftCell="A27" workbookViewId="0">
      <selection activeCell="B43" sqref="B43"/>
    </sheetView>
  </sheetViews>
  <sheetFormatPr defaultRowHeight="15" x14ac:dyDescent="0.25"/>
  <cols>
    <col min="1" max="1" width="45" bestFit="1" customWidth="1"/>
    <col min="2" max="2" width="14" bestFit="1" customWidth="1"/>
    <col min="3" max="3" width="18.85546875" bestFit="1" customWidth="1"/>
    <col min="4" max="4" width="15.5703125" customWidth="1"/>
    <col min="5" max="5" width="17.140625" customWidth="1"/>
    <col min="6" max="6" width="15.5703125" customWidth="1"/>
    <col min="7" max="7" width="11.28515625" bestFit="1" customWidth="1"/>
    <col min="8" max="8" width="11.42578125" customWidth="1"/>
  </cols>
  <sheetData>
    <row r="1" spans="1:7" x14ac:dyDescent="0.25">
      <c r="C1" t="s">
        <v>29</v>
      </c>
    </row>
    <row r="2" spans="1:7" x14ac:dyDescent="0.25">
      <c r="B2" s="13" t="s">
        <v>12</v>
      </c>
      <c r="C2" s="13"/>
      <c r="D2" s="13"/>
      <c r="E2" s="13"/>
      <c r="F2" s="13"/>
    </row>
    <row r="3" spans="1:7" x14ac:dyDescent="0.25">
      <c r="B3" s="2" t="s">
        <v>7</v>
      </c>
      <c r="C3" s="2" t="s">
        <v>6</v>
      </c>
      <c r="D3" s="2" t="s">
        <v>8</v>
      </c>
      <c r="E3" s="2"/>
    </row>
    <row r="4" spans="1:7" x14ac:dyDescent="0.25">
      <c r="A4" t="s">
        <v>41</v>
      </c>
      <c r="B4" s="9">
        <v>10000</v>
      </c>
      <c r="C4" s="9">
        <v>32505</v>
      </c>
      <c r="D4" s="9">
        <v>30000</v>
      </c>
    </row>
    <row r="5" spans="1:7" x14ac:dyDescent="0.25">
      <c r="A5" t="s">
        <v>10</v>
      </c>
      <c r="B5" s="4">
        <v>1.25</v>
      </c>
      <c r="C5" s="4">
        <v>1.5</v>
      </c>
      <c r="D5" s="4">
        <v>1.4</v>
      </c>
      <c r="E5" s="1"/>
      <c r="F5" s="1"/>
      <c r="G5" s="1"/>
    </row>
    <row r="6" spans="1:7" ht="30" x14ac:dyDescent="0.25">
      <c r="A6" t="s">
        <v>11</v>
      </c>
      <c r="B6" s="4">
        <f>B5*B4</f>
        <v>12500</v>
      </c>
      <c r="C6" s="4">
        <f>C5*C4</f>
        <v>48757.5</v>
      </c>
      <c r="D6" s="4">
        <f>D5*D4</f>
        <v>42000</v>
      </c>
      <c r="E6" s="10" t="s">
        <v>18</v>
      </c>
      <c r="F6" s="5">
        <f>SUM(B6:D6)</f>
        <v>103257.5</v>
      </c>
    </row>
    <row r="7" spans="1:7" x14ac:dyDescent="0.25">
      <c r="A7" t="s">
        <v>13</v>
      </c>
      <c r="B7" s="9">
        <v>10000</v>
      </c>
      <c r="C7" s="9">
        <v>25000</v>
      </c>
      <c r="D7" s="9">
        <v>30000</v>
      </c>
      <c r="E7" s="2" t="s">
        <v>19</v>
      </c>
      <c r="F7" s="3">
        <f>F6-G24</f>
        <v>55204.25</v>
      </c>
    </row>
    <row r="10" spans="1:7" x14ac:dyDescent="0.25">
      <c r="B10" s="13" t="s">
        <v>36</v>
      </c>
      <c r="C10" s="15"/>
      <c r="D10" s="15"/>
    </row>
    <row r="11" spans="1:7" x14ac:dyDescent="0.25">
      <c r="A11" s="2" t="s">
        <v>5</v>
      </c>
      <c r="B11" s="2" t="s">
        <v>7</v>
      </c>
      <c r="C11" s="2" t="s">
        <v>6</v>
      </c>
      <c r="D11" s="2" t="s">
        <v>8</v>
      </c>
      <c r="E11" s="2"/>
    </row>
    <row r="12" spans="1:7" x14ac:dyDescent="0.25">
      <c r="A12" t="s">
        <v>1</v>
      </c>
      <c r="B12" s="9">
        <v>0.2</v>
      </c>
      <c r="C12" s="9">
        <v>0.35</v>
      </c>
      <c r="D12" s="9">
        <v>0.1</v>
      </c>
      <c r="G12" s="1"/>
    </row>
    <row r="13" spans="1:7" x14ac:dyDescent="0.25">
      <c r="A13" t="s">
        <v>2</v>
      </c>
      <c r="B13" s="9">
        <v>0.4</v>
      </c>
      <c r="C13" s="9">
        <v>0.15</v>
      </c>
      <c r="D13" s="9">
        <v>0.35</v>
      </c>
      <c r="G13" s="1"/>
    </row>
    <row r="14" spans="1:7" x14ac:dyDescent="0.25">
      <c r="A14" t="s">
        <v>3</v>
      </c>
      <c r="B14" s="9">
        <v>0.15</v>
      </c>
      <c r="C14" s="9">
        <v>0.2</v>
      </c>
      <c r="D14" s="9">
        <v>0.4</v>
      </c>
      <c r="G14" s="1"/>
    </row>
    <row r="15" spans="1:7" x14ac:dyDescent="0.25">
      <c r="A15" t="s">
        <v>4</v>
      </c>
      <c r="B15" s="9">
        <v>0.25</v>
      </c>
      <c r="C15" s="9">
        <v>0.3</v>
      </c>
      <c r="D15" s="9">
        <v>0.15</v>
      </c>
      <c r="G15" s="1"/>
    </row>
    <row r="16" spans="1:7" x14ac:dyDescent="0.25">
      <c r="F16" s="1"/>
      <c r="G16" s="1"/>
    </row>
    <row r="17" spans="1:8" s="7" customFormat="1" ht="45" x14ac:dyDescent="0.25">
      <c r="A17" s="6" t="s">
        <v>5</v>
      </c>
      <c r="B17" s="6" t="s">
        <v>32</v>
      </c>
      <c r="C17" s="6" t="s">
        <v>31</v>
      </c>
      <c r="D17" s="6" t="s">
        <v>30</v>
      </c>
      <c r="E17" s="6" t="s">
        <v>14</v>
      </c>
      <c r="F17" s="6" t="s">
        <v>9</v>
      </c>
      <c r="G17" s="6" t="s">
        <v>0</v>
      </c>
      <c r="H17" s="6" t="s">
        <v>38</v>
      </c>
    </row>
    <row r="18" spans="1:8" x14ac:dyDescent="0.25">
      <c r="A18" t="s">
        <v>1</v>
      </c>
      <c r="B18" s="9">
        <f>B12*B4</f>
        <v>2000</v>
      </c>
      <c r="C18" s="9">
        <f>C12*C4</f>
        <v>11376.75</v>
      </c>
      <c r="D18" s="9">
        <f>D12*D4</f>
        <v>3000</v>
      </c>
      <c r="E18" s="9">
        <f>SUM(B18:D18)</f>
        <v>16376.75</v>
      </c>
      <c r="F18" s="1">
        <v>0.6</v>
      </c>
      <c r="G18" s="1">
        <f>E18*F18</f>
        <v>9826.0499999999993</v>
      </c>
      <c r="H18" s="9">
        <v>40000</v>
      </c>
    </row>
    <row r="19" spans="1:8" x14ac:dyDescent="0.25">
      <c r="A19" t="s">
        <v>2</v>
      </c>
      <c r="B19" s="9">
        <f>B13*B4</f>
        <v>4000</v>
      </c>
      <c r="C19" s="9">
        <f>C13*C4</f>
        <v>4875.75</v>
      </c>
      <c r="D19" s="9">
        <f>D13*D4</f>
        <v>10500</v>
      </c>
      <c r="E19" s="9">
        <f>SUM(B19:D19)</f>
        <v>19375.75</v>
      </c>
      <c r="F19" s="1">
        <v>0.8</v>
      </c>
      <c r="G19" s="1">
        <f>E19*F19</f>
        <v>15500.6</v>
      </c>
      <c r="H19" s="9">
        <v>25000</v>
      </c>
    </row>
    <row r="20" spans="1:8" x14ac:dyDescent="0.25">
      <c r="A20" t="s">
        <v>3</v>
      </c>
      <c r="B20" s="9">
        <f>B14*B4</f>
        <v>1500</v>
      </c>
      <c r="C20" s="9">
        <f>C14*C4</f>
        <v>6501</v>
      </c>
      <c r="D20" s="9">
        <f>D14*D4</f>
        <v>12000</v>
      </c>
      <c r="E20" s="9">
        <f>SUM(B20:D20)</f>
        <v>20001</v>
      </c>
      <c r="F20" s="1">
        <v>0.55000000000000004</v>
      </c>
      <c r="G20" s="1">
        <f>E20*F20</f>
        <v>11000.550000000001</v>
      </c>
      <c r="H20" s="9">
        <v>20001</v>
      </c>
    </row>
    <row r="21" spans="1:8" x14ac:dyDescent="0.25">
      <c r="A21" t="s">
        <v>4</v>
      </c>
      <c r="B21" s="9">
        <f>B15*B4</f>
        <v>2500</v>
      </c>
      <c r="C21" s="9">
        <f>C15*C4</f>
        <v>9751.5</v>
      </c>
      <c r="D21" s="9">
        <f>D15*D4</f>
        <v>4500</v>
      </c>
      <c r="E21" s="9">
        <f>SUM(B21:D21)</f>
        <v>16751.5</v>
      </c>
      <c r="F21" s="1">
        <v>0.7</v>
      </c>
      <c r="G21" s="1">
        <f>E21*F21</f>
        <v>11726.05</v>
      </c>
      <c r="H21" s="9">
        <v>45000</v>
      </c>
    </row>
    <row r="22" spans="1:8" x14ac:dyDescent="0.25">
      <c r="A22" t="s">
        <v>16</v>
      </c>
      <c r="B22" s="9">
        <f>SUM(B18:B21)</f>
        <v>10000</v>
      </c>
      <c r="C22" s="9">
        <f>SUM(C18:C21)</f>
        <v>32505</v>
      </c>
      <c r="D22" s="9">
        <f>SUM(D18:D21)</f>
        <v>30000</v>
      </c>
      <c r="E22" s="9">
        <f>SUM(E18:E21)</f>
        <v>72505</v>
      </c>
    </row>
    <row r="23" spans="1:8" ht="45" x14ac:dyDescent="0.25">
      <c r="D23" s="6" t="s">
        <v>15</v>
      </c>
      <c r="E23" s="9">
        <v>100000</v>
      </c>
    </row>
    <row r="24" spans="1:8" x14ac:dyDescent="0.25">
      <c r="A24" s="2" t="s">
        <v>34</v>
      </c>
      <c r="F24" t="s">
        <v>17</v>
      </c>
      <c r="G24" s="1">
        <f>SUM(G18:G21)</f>
        <v>48053.25</v>
      </c>
    </row>
    <row r="25" spans="1:8" ht="45" x14ac:dyDescent="0.25">
      <c r="A25" s="2" t="s">
        <v>5</v>
      </c>
      <c r="B25" s="6" t="s">
        <v>35</v>
      </c>
      <c r="G25" s="4"/>
    </row>
    <row r="26" spans="1:8" x14ac:dyDescent="0.25">
      <c r="A26" t="s">
        <v>1</v>
      </c>
      <c r="B26" s="9">
        <v>16375</v>
      </c>
      <c r="G26" s="4"/>
    </row>
    <row r="27" spans="1:8" x14ac:dyDescent="0.25">
      <c r="A27" t="s">
        <v>2</v>
      </c>
      <c r="B27" s="9">
        <v>19375</v>
      </c>
      <c r="G27" s="4"/>
    </row>
    <row r="28" spans="1:8" x14ac:dyDescent="0.25">
      <c r="A28" t="s">
        <v>3</v>
      </c>
      <c r="B28" s="9">
        <v>20000</v>
      </c>
      <c r="G28" s="4"/>
    </row>
    <row r="29" spans="1:8" x14ac:dyDescent="0.25">
      <c r="A29" t="s">
        <v>4</v>
      </c>
      <c r="B29" s="9">
        <v>16750</v>
      </c>
      <c r="G29" s="4"/>
    </row>
    <row r="30" spans="1:8" x14ac:dyDescent="0.25">
      <c r="G30" s="4"/>
    </row>
    <row r="31" spans="1:8" x14ac:dyDescent="0.25">
      <c r="A31" s="2" t="s">
        <v>22</v>
      </c>
    </row>
    <row r="32" spans="1:8" x14ac:dyDescent="0.25">
      <c r="A32" s="2" t="s">
        <v>37</v>
      </c>
      <c r="B32" s="2" t="s">
        <v>19</v>
      </c>
    </row>
    <row r="33" spans="1:3" x14ac:dyDescent="0.25">
      <c r="A33" s="12">
        <v>100000</v>
      </c>
      <c r="B33" s="1">
        <v>55200</v>
      </c>
    </row>
    <row r="34" spans="1:3" x14ac:dyDescent="0.25">
      <c r="A34" s="12">
        <v>100001</v>
      </c>
      <c r="B34" s="1">
        <v>55200</v>
      </c>
    </row>
    <row r="35" spans="1:3" ht="50.25" customHeight="1" x14ac:dyDescent="0.25">
      <c r="A35" s="14" t="s">
        <v>25</v>
      </c>
      <c r="B35" s="14"/>
      <c r="C35" s="14"/>
    </row>
    <row r="38" spans="1:3" x14ac:dyDescent="0.25">
      <c r="A38" s="2" t="s">
        <v>21</v>
      </c>
    </row>
    <row r="39" spans="1:3" x14ac:dyDescent="0.25">
      <c r="A39" s="2" t="s">
        <v>20</v>
      </c>
      <c r="B39" s="2" t="s">
        <v>19</v>
      </c>
    </row>
    <row r="40" spans="1:3" x14ac:dyDescent="0.25">
      <c r="A40" s="9">
        <v>20000</v>
      </c>
      <c r="B40" s="5">
        <v>55200</v>
      </c>
    </row>
    <row r="41" spans="1:3" x14ac:dyDescent="0.25">
      <c r="A41" s="9">
        <v>20001</v>
      </c>
      <c r="B41" s="1">
        <v>55204.25</v>
      </c>
    </row>
    <row r="42" spans="1:3" ht="30" x14ac:dyDescent="0.25">
      <c r="A42" s="11" t="s">
        <v>40</v>
      </c>
      <c r="B42">
        <v>4.25</v>
      </c>
    </row>
    <row r="43" spans="1:3" ht="30" x14ac:dyDescent="0.25">
      <c r="A43" s="11" t="s">
        <v>39</v>
      </c>
      <c r="B43">
        <f>B42/5</f>
        <v>0.85</v>
      </c>
      <c r="C43" t="s">
        <v>42</v>
      </c>
    </row>
  </sheetData>
  <mergeCells count="3">
    <mergeCell ref="B2:F2"/>
    <mergeCell ref="A35:C35"/>
    <mergeCell ref="B10:D10"/>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F5EE1-A660-4A3B-BE43-581D159D97E1}">
  <dimension ref="A1:L18"/>
  <sheetViews>
    <sheetView workbookViewId="0"/>
  </sheetViews>
  <sheetFormatPr defaultRowHeight="15" x14ac:dyDescent="0.25"/>
  <cols>
    <col min="1" max="1" width="26" bestFit="1" customWidth="1"/>
    <col min="2" max="2" width="11.28515625" bestFit="1" customWidth="1"/>
  </cols>
  <sheetData>
    <row r="1" spans="1:2" x14ac:dyDescent="0.25">
      <c r="A1" s="2" t="s">
        <v>23</v>
      </c>
    </row>
    <row r="2" spans="1:2" ht="30" x14ac:dyDescent="0.25">
      <c r="A2" s="6" t="s">
        <v>33</v>
      </c>
      <c r="B2" s="6" t="s">
        <v>19</v>
      </c>
    </row>
    <row r="3" spans="1:2" x14ac:dyDescent="0.25">
      <c r="A3" s="9">
        <v>7000</v>
      </c>
      <c r="B3">
        <v>55455</v>
      </c>
    </row>
    <row r="4" spans="1:2" x14ac:dyDescent="0.25">
      <c r="A4" s="9">
        <v>8000</v>
      </c>
      <c r="B4">
        <v>55370</v>
      </c>
    </row>
    <row r="5" spans="1:2" x14ac:dyDescent="0.25">
      <c r="A5" s="9">
        <v>9000</v>
      </c>
      <c r="B5">
        <v>55285</v>
      </c>
    </row>
    <row r="6" spans="1:2" x14ac:dyDescent="0.25">
      <c r="A6" s="9">
        <v>10000</v>
      </c>
      <c r="B6">
        <v>55200</v>
      </c>
    </row>
    <row r="7" spans="1:2" x14ac:dyDescent="0.25">
      <c r="A7" s="9">
        <v>11000</v>
      </c>
      <c r="B7">
        <v>55115</v>
      </c>
    </row>
    <row r="8" spans="1:2" x14ac:dyDescent="0.25">
      <c r="A8" s="9">
        <v>12000</v>
      </c>
      <c r="B8">
        <v>55030</v>
      </c>
    </row>
    <row r="9" spans="1:2" x14ac:dyDescent="0.25">
      <c r="A9" s="9">
        <v>13000</v>
      </c>
      <c r="B9">
        <v>54945</v>
      </c>
    </row>
    <row r="18" spans="4:12" ht="42" customHeight="1" x14ac:dyDescent="0.25">
      <c r="D18" s="14" t="s">
        <v>24</v>
      </c>
      <c r="E18" s="14"/>
      <c r="F18" s="14"/>
      <c r="G18" s="14"/>
      <c r="H18" s="14"/>
      <c r="I18" s="14"/>
      <c r="J18" s="14"/>
      <c r="K18" s="14"/>
      <c r="L18" s="14"/>
    </row>
  </sheetData>
  <mergeCells count="1">
    <mergeCell ref="D18:L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5B14B-D67D-4094-95C6-A44E0448FCC9}">
  <dimension ref="A1:J20"/>
  <sheetViews>
    <sheetView workbookViewId="0">
      <selection activeCell="D19" sqref="D19"/>
    </sheetView>
  </sheetViews>
  <sheetFormatPr defaultRowHeight="15" x14ac:dyDescent="0.25"/>
  <cols>
    <col min="1" max="1" width="32.5703125" bestFit="1" customWidth="1"/>
    <col min="2" max="2" width="11.5703125" bestFit="1" customWidth="1"/>
  </cols>
  <sheetData>
    <row r="1" spans="1:2" x14ac:dyDescent="0.25">
      <c r="A1" s="2" t="s">
        <v>26</v>
      </c>
    </row>
    <row r="2" spans="1:2" x14ac:dyDescent="0.25">
      <c r="A2" s="2" t="s">
        <v>28</v>
      </c>
      <c r="B2" s="2" t="s">
        <v>19</v>
      </c>
    </row>
    <row r="3" spans="1:2" x14ac:dyDescent="0.25">
      <c r="A3" s="5">
        <v>0.5</v>
      </c>
      <c r="B3" s="5">
        <v>56837.5</v>
      </c>
    </row>
    <row r="4" spans="1:2" x14ac:dyDescent="0.25">
      <c r="A4" s="5">
        <v>0.55000000000000004</v>
      </c>
      <c r="B4" s="5">
        <v>56018.75</v>
      </c>
    </row>
    <row r="5" spans="1:2" x14ac:dyDescent="0.25">
      <c r="A5" s="1">
        <v>0.59</v>
      </c>
      <c r="B5" s="8">
        <v>55363.75</v>
      </c>
    </row>
    <row r="6" spans="1:2" x14ac:dyDescent="0.25">
      <c r="A6" s="1">
        <v>0.6</v>
      </c>
      <c r="B6" s="8">
        <v>55200</v>
      </c>
    </row>
    <row r="7" spans="1:2" x14ac:dyDescent="0.25">
      <c r="A7" s="1">
        <v>0.61</v>
      </c>
      <c r="B7" s="8">
        <v>55036.25</v>
      </c>
    </row>
    <row r="8" spans="1:2" x14ac:dyDescent="0.25">
      <c r="A8" s="1">
        <v>0.65</v>
      </c>
      <c r="B8" s="1">
        <v>54381.25</v>
      </c>
    </row>
    <row r="9" spans="1:2" x14ac:dyDescent="0.25">
      <c r="A9" s="1">
        <v>0.7</v>
      </c>
      <c r="B9" s="1">
        <v>53562.5</v>
      </c>
    </row>
    <row r="20" spans="4:10" ht="35.25" customHeight="1" x14ac:dyDescent="0.25">
      <c r="D20" s="14" t="s">
        <v>27</v>
      </c>
      <c r="E20" s="14"/>
      <c r="F20" s="14"/>
      <c r="G20" s="14"/>
      <c r="H20" s="14"/>
      <c r="I20" s="14"/>
      <c r="J20" s="14"/>
    </row>
  </sheetData>
  <mergeCells count="1">
    <mergeCell ref="D20:J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A-C</vt:lpstr>
      <vt:lpstr>D</vt:lpstr>
      <vt:lpstr>E</vt:lpstr>
      <vt:lpstr>number_of_pounds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2017-09-25T23:51:01Z</dcterms:created>
  <dcterms:modified xsi:type="dcterms:W3CDTF">2017-09-28T23:21:44Z</dcterms:modified>
</cp:coreProperties>
</file>