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8_{7D36B7EC-0422-4EF8-A94E-4C612C520CA8}"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9" i="11" l="1"/>
  <c r="F16" i="11"/>
  <c r="F15" i="11"/>
  <c r="E13" i="11"/>
  <c r="F13" i="11" s="1"/>
  <c r="E12" i="11"/>
  <c r="H7" i="11"/>
  <c r="E9" i="11" l="1"/>
  <c r="H22" i="11" l="1"/>
  <c r="F9" i="11"/>
  <c r="E10" i="11" s="1"/>
  <c r="I5" i="11"/>
  <c r="H33" i="11"/>
  <c r="H32" i="11"/>
  <c r="H28" i="11"/>
  <c r="H26" i="11"/>
  <c r="H21" i="11"/>
  <c r="H20" i="11"/>
  <c r="H14" i="11"/>
  <c r="H8" i="11"/>
  <c r="H9" i="11" l="1"/>
  <c r="F10" i="11"/>
  <c r="E11" i="11" s="1"/>
  <c r="I6" i="11"/>
  <c r="H27" i="11" l="1"/>
  <c r="H25" i="11"/>
  <c r="H10" i="11"/>
  <c r="H23" i="11"/>
  <c r="F11" i="11"/>
  <c r="J5" i="11"/>
  <c r="K5" i="11" s="1"/>
  <c r="L5" i="11" s="1"/>
  <c r="M5" i="11" s="1"/>
  <c r="N5" i="11" s="1"/>
  <c r="O5" i="11" s="1"/>
  <c r="P5" i="11" s="1"/>
  <c r="I4" i="11"/>
  <c r="H24" i="11" l="1"/>
  <c r="H11" i="11"/>
  <c r="F12" i="11"/>
  <c r="H12" i="11" s="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E15" i="11"/>
  <c r="H13" i="11"/>
  <c r="E16" i="11" l="1"/>
  <c r="H15" i="11"/>
  <c r="E17" i="11" l="1"/>
  <c r="F17" i="11" s="1"/>
  <c r="H16" i="11"/>
  <c r="E18" i="11" l="1"/>
  <c r="H17" i="11"/>
  <c r="E19" i="11" l="1"/>
  <c r="F18" i="11"/>
  <c r="H18" i="11" s="1"/>
  <c r="H19" i="11" l="1"/>
</calcChain>
</file>

<file path=xl/sharedStrings.xml><?xml version="1.0" encoding="utf-8"?>
<sst xmlns="http://schemas.openxmlformats.org/spreadsheetml/2006/main" count="58" uniqueCount="50">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</sst>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3"/>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14" borderId="9" xfId="0" applyFill="1" applyBorder="1" applyAlignment="1">
      <alignment vertical="center"/>
    </xf>
    <xf numFmtId="0" fontId="23" fillId="14" borderId="9" xfId="0" applyFont="1" applyFill="1" applyBorder="1" applyAlignment="1">
      <alignment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3" sqref="C3:D3"/>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40</v>
      </c>
      <c r="B1" s="63" t="s">
        <v>11</v>
      </c>
      <c r="C1" s="1"/>
      <c r="D1" s="2"/>
      <c r="E1" s="4"/>
      <c r="F1" s="47"/>
      <c r="H1" s="2"/>
      <c r="I1" s="14" t="s">
        <v>20</v>
      </c>
    </row>
    <row r="2" spans="1:64" ht="30" customHeight="1" x14ac:dyDescent="0.35">
      <c r="A2" s="58" t="s">
        <v>34</v>
      </c>
      <c r="B2" s="64" t="s">
        <v>30</v>
      </c>
      <c r="I2" s="61" t="s">
        <v>25</v>
      </c>
    </row>
    <row r="3" spans="1:64" ht="30" customHeight="1" x14ac:dyDescent="0.3">
      <c r="A3" s="58" t="s">
        <v>41</v>
      </c>
      <c r="B3" s="65" t="s">
        <v>31</v>
      </c>
      <c r="C3" s="89" t="s">
        <v>8</v>
      </c>
      <c r="D3" s="90"/>
      <c r="E3" s="88">
        <v>44635</v>
      </c>
      <c r="F3" s="88"/>
    </row>
    <row r="4" spans="1:64" ht="30" customHeight="1" x14ac:dyDescent="0.3">
      <c r="A4" s="59" t="s">
        <v>42</v>
      </c>
      <c r="C4" s="89" t="s">
        <v>16</v>
      </c>
      <c r="D4" s="90"/>
      <c r="E4" s="7">
        <v>1</v>
      </c>
      <c r="I4" s="85">
        <f>I5</f>
        <v>44634</v>
      </c>
      <c r="J4" s="86"/>
      <c r="K4" s="86"/>
      <c r="L4" s="86"/>
      <c r="M4" s="86"/>
      <c r="N4" s="86"/>
      <c r="O4" s="87"/>
      <c r="P4" s="85">
        <f>P5</f>
        <v>44641</v>
      </c>
      <c r="Q4" s="86"/>
      <c r="R4" s="86"/>
      <c r="S4" s="86"/>
      <c r="T4" s="86"/>
      <c r="U4" s="86"/>
      <c r="V4" s="87"/>
      <c r="W4" s="85">
        <f>W5</f>
        <v>44648</v>
      </c>
      <c r="X4" s="86"/>
      <c r="Y4" s="86"/>
      <c r="Z4" s="86"/>
      <c r="AA4" s="86"/>
      <c r="AB4" s="86"/>
      <c r="AC4" s="87"/>
      <c r="AD4" s="85">
        <f>AD5</f>
        <v>44655</v>
      </c>
      <c r="AE4" s="86"/>
      <c r="AF4" s="86"/>
      <c r="AG4" s="86"/>
      <c r="AH4" s="86"/>
      <c r="AI4" s="86"/>
      <c r="AJ4" s="87"/>
      <c r="AK4" s="85">
        <f>AK5</f>
        <v>44662</v>
      </c>
      <c r="AL4" s="86"/>
      <c r="AM4" s="86"/>
      <c r="AN4" s="86"/>
      <c r="AO4" s="86"/>
      <c r="AP4" s="86"/>
      <c r="AQ4" s="87"/>
      <c r="AR4" s="85">
        <f>AR5</f>
        <v>44669</v>
      </c>
      <c r="AS4" s="86"/>
      <c r="AT4" s="86"/>
      <c r="AU4" s="86"/>
      <c r="AV4" s="86"/>
      <c r="AW4" s="86"/>
      <c r="AX4" s="87"/>
      <c r="AY4" s="85">
        <f>AY5</f>
        <v>44676</v>
      </c>
      <c r="AZ4" s="86"/>
      <c r="BA4" s="86"/>
      <c r="BB4" s="86"/>
      <c r="BC4" s="86"/>
      <c r="BD4" s="86"/>
      <c r="BE4" s="87"/>
      <c r="BF4" s="85">
        <f>BF5</f>
        <v>44683</v>
      </c>
      <c r="BG4" s="86"/>
      <c r="BH4" s="86"/>
      <c r="BI4" s="86"/>
      <c r="BJ4" s="86"/>
      <c r="BK4" s="86"/>
      <c r="BL4" s="87"/>
    </row>
    <row r="5" spans="1:64" ht="15" customHeight="1" x14ac:dyDescent="0.3">
      <c r="A5" s="59" t="s">
        <v>43</v>
      </c>
      <c r="B5" s="91"/>
      <c r="C5" s="91"/>
      <c r="D5" s="91"/>
      <c r="E5" s="91"/>
      <c r="F5" s="91"/>
      <c r="G5" s="91"/>
      <c r="I5" s="11">
        <f>Project_Start-WEEKDAY(Project_Start,1)+2+7*(Display_Week-1)</f>
        <v>44634</v>
      </c>
      <c r="J5" s="10">
        <f>I5+1</f>
        <v>44635</v>
      </c>
      <c r="K5" s="10">
        <f t="shared" ref="K5:AX5" si="0">J5+1</f>
        <v>44636</v>
      </c>
      <c r="L5" s="10">
        <f t="shared" si="0"/>
        <v>44637</v>
      </c>
      <c r="M5" s="10">
        <f t="shared" si="0"/>
        <v>44638</v>
      </c>
      <c r="N5" s="10">
        <f t="shared" si="0"/>
        <v>44639</v>
      </c>
      <c r="O5" s="12">
        <f t="shared" si="0"/>
        <v>44640</v>
      </c>
      <c r="P5" s="11">
        <f>O5+1</f>
        <v>44641</v>
      </c>
      <c r="Q5" s="10">
        <f>P5+1</f>
        <v>44642</v>
      </c>
      <c r="R5" s="10">
        <f t="shared" si="0"/>
        <v>44643</v>
      </c>
      <c r="S5" s="10">
        <f t="shared" si="0"/>
        <v>44644</v>
      </c>
      <c r="T5" s="10">
        <f t="shared" si="0"/>
        <v>44645</v>
      </c>
      <c r="U5" s="10">
        <f t="shared" si="0"/>
        <v>44646</v>
      </c>
      <c r="V5" s="12">
        <f t="shared" si="0"/>
        <v>44647</v>
      </c>
      <c r="W5" s="11">
        <f>V5+1</f>
        <v>44648</v>
      </c>
      <c r="X5" s="10">
        <f>W5+1</f>
        <v>44649</v>
      </c>
      <c r="Y5" s="10">
        <f t="shared" si="0"/>
        <v>44650</v>
      </c>
      <c r="Z5" s="10">
        <f t="shared" si="0"/>
        <v>44651</v>
      </c>
      <c r="AA5" s="10">
        <f t="shared" si="0"/>
        <v>44652</v>
      </c>
      <c r="AB5" s="10">
        <f t="shared" si="0"/>
        <v>44653</v>
      </c>
      <c r="AC5" s="12">
        <f t="shared" si="0"/>
        <v>44654</v>
      </c>
      <c r="AD5" s="11">
        <f>AC5+1</f>
        <v>44655</v>
      </c>
      <c r="AE5" s="10">
        <f>AD5+1</f>
        <v>44656</v>
      </c>
      <c r="AF5" s="10">
        <f t="shared" si="0"/>
        <v>44657</v>
      </c>
      <c r="AG5" s="10">
        <f t="shared" si="0"/>
        <v>44658</v>
      </c>
      <c r="AH5" s="10">
        <f t="shared" si="0"/>
        <v>44659</v>
      </c>
      <c r="AI5" s="10">
        <f t="shared" si="0"/>
        <v>44660</v>
      </c>
      <c r="AJ5" s="12">
        <f t="shared" si="0"/>
        <v>44661</v>
      </c>
      <c r="AK5" s="11">
        <f>AJ5+1</f>
        <v>44662</v>
      </c>
      <c r="AL5" s="10">
        <f>AK5+1</f>
        <v>44663</v>
      </c>
      <c r="AM5" s="10">
        <f t="shared" si="0"/>
        <v>44664</v>
      </c>
      <c r="AN5" s="10">
        <f t="shared" si="0"/>
        <v>44665</v>
      </c>
      <c r="AO5" s="10">
        <f t="shared" si="0"/>
        <v>44666</v>
      </c>
      <c r="AP5" s="10">
        <f t="shared" si="0"/>
        <v>44667</v>
      </c>
      <c r="AQ5" s="12">
        <f t="shared" si="0"/>
        <v>44668</v>
      </c>
      <c r="AR5" s="11">
        <f>AQ5+1</f>
        <v>44669</v>
      </c>
      <c r="AS5" s="10">
        <f>AR5+1</f>
        <v>44670</v>
      </c>
      <c r="AT5" s="10">
        <f t="shared" si="0"/>
        <v>44671</v>
      </c>
      <c r="AU5" s="10">
        <f t="shared" si="0"/>
        <v>44672</v>
      </c>
      <c r="AV5" s="10">
        <f t="shared" si="0"/>
        <v>44673</v>
      </c>
      <c r="AW5" s="10">
        <f t="shared" si="0"/>
        <v>44674</v>
      </c>
      <c r="AX5" s="12">
        <f t="shared" si="0"/>
        <v>44675</v>
      </c>
      <c r="AY5" s="11">
        <f>AX5+1</f>
        <v>44676</v>
      </c>
      <c r="AZ5" s="10">
        <f>AY5+1</f>
        <v>44677</v>
      </c>
      <c r="BA5" s="10">
        <f t="shared" ref="BA5:BE5" si="1">AZ5+1</f>
        <v>44678</v>
      </c>
      <c r="BB5" s="10">
        <f t="shared" si="1"/>
        <v>44679</v>
      </c>
      <c r="BC5" s="10">
        <f t="shared" si="1"/>
        <v>44680</v>
      </c>
      <c r="BD5" s="10">
        <f t="shared" si="1"/>
        <v>44681</v>
      </c>
      <c r="BE5" s="12">
        <f t="shared" si="1"/>
        <v>44682</v>
      </c>
      <c r="BF5" s="11">
        <f>BE5+1</f>
        <v>44683</v>
      </c>
      <c r="BG5" s="10">
        <f>BF5+1</f>
        <v>44684</v>
      </c>
      <c r="BH5" s="10">
        <f t="shared" ref="BH5:BL5" si="2">BG5+1</f>
        <v>44685</v>
      </c>
      <c r="BI5" s="10">
        <f t="shared" si="2"/>
        <v>44686</v>
      </c>
      <c r="BJ5" s="10">
        <f t="shared" si="2"/>
        <v>44687</v>
      </c>
      <c r="BK5" s="10">
        <f t="shared" si="2"/>
        <v>44688</v>
      </c>
      <c r="BL5" s="12">
        <f t="shared" si="2"/>
        <v>44689</v>
      </c>
    </row>
    <row r="6" spans="1:64" ht="30" customHeight="1" thickBot="1" x14ac:dyDescent="0.35">
      <c r="A6" s="59" t="s">
        <v>44</v>
      </c>
      <c r="B6" s="8" t="s">
        <v>17</v>
      </c>
      <c r="C6" s="9" t="s">
        <v>10</v>
      </c>
      <c r="D6" s="9" t="s">
        <v>9</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39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45</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46</v>
      </c>
      <c r="B9" s="80" t="s">
        <v>5</v>
      </c>
      <c r="C9" s="72" t="s">
        <v>35</v>
      </c>
      <c r="D9" s="22">
        <v>0.5</v>
      </c>
      <c r="E9" s="66">
        <f>Project_Start</f>
        <v>44635</v>
      </c>
      <c r="F9" s="66">
        <f>E9+3</f>
        <v>44638</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47</v>
      </c>
      <c r="B10" s="80" t="s">
        <v>6</v>
      </c>
      <c r="C10" s="72"/>
      <c r="D10" s="22">
        <v>0.6</v>
      </c>
      <c r="E10" s="66">
        <f>F9</f>
        <v>44638</v>
      </c>
      <c r="F10" s="66">
        <f>E10+2</f>
        <v>44640</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0" t="s">
        <v>1</v>
      </c>
      <c r="C11" s="72"/>
      <c r="D11" s="22">
        <v>0.5</v>
      </c>
      <c r="E11" s="66">
        <f>F10</f>
        <v>44640</v>
      </c>
      <c r="F11" s="66">
        <f>E11+4</f>
        <v>44644</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0" t="s">
        <v>2</v>
      </c>
      <c r="C12" s="72"/>
      <c r="D12" s="22">
        <v>0.25</v>
      </c>
      <c r="E12" s="66">
        <f>F10</f>
        <v>44640</v>
      </c>
      <c r="F12" s="66">
        <f>E12+5</f>
        <v>44645</v>
      </c>
      <c r="G12" s="17"/>
      <c r="H12" s="17">
        <f t="shared" si="6"/>
        <v>6</v>
      </c>
      <c r="I12" s="44"/>
      <c r="J12" s="44"/>
      <c r="K12" s="44"/>
      <c r="L12" s="44"/>
      <c r="M12" s="44"/>
      <c r="N12" s="44"/>
      <c r="O12" s="44"/>
      <c r="P12" s="44"/>
      <c r="Q12" s="44"/>
      <c r="R12" s="44"/>
      <c r="S12" s="44" t="s">
        <v>49</v>
      </c>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0" t="s">
        <v>3</v>
      </c>
      <c r="C13" s="72"/>
      <c r="D13" s="22"/>
      <c r="E13" s="66">
        <f>E12+3</f>
        <v>44643</v>
      </c>
      <c r="F13" s="66">
        <f>E13+5</f>
        <v>44648</v>
      </c>
      <c r="G13" s="17"/>
      <c r="H13" s="17">
        <f t="shared" si="6"/>
        <v>6</v>
      </c>
      <c r="I13" s="44"/>
      <c r="J13" s="44"/>
      <c r="K13" s="44"/>
      <c r="L13" s="44"/>
      <c r="M13" s="44"/>
      <c r="N13" s="44"/>
      <c r="O13" s="44"/>
      <c r="P13" s="44"/>
      <c r="Q13" s="44"/>
      <c r="R13" s="44"/>
      <c r="S13" s="44"/>
      <c r="T13" s="93"/>
      <c r="U13" s="92"/>
      <c r="V13" s="92"/>
      <c r="W13" s="92"/>
      <c r="X13" s="92"/>
      <c r="Y13" s="92"/>
      <c r="Z13" s="92"/>
      <c r="AA13" s="92"/>
      <c r="AB13" s="92"/>
      <c r="AC13" s="92"/>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row>
    <row r="14" spans="1:64" s="3" customFormat="1" ht="30" customHeight="1" thickBot="1" x14ac:dyDescent="0.35">
      <c r="A14" s="59" t="s">
        <v>48</v>
      </c>
      <c r="B14" s="23" t="s">
        <v>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1" t="s">
        <v>5</v>
      </c>
      <c r="C15" s="74"/>
      <c r="D15" s="27">
        <v>0.5</v>
      </c>
      <c r="E15" s="67">
        <f>E13+1</f>
        <v>44644</v>
      </c>
      <c r="F15" s="67">
        <f>E15+2</f>
        <v>44646</v>
      </c>
      <c r="G15" s="17"/>
      <c r="H15" s="17">
        <f t="shared" si="6"/>
        <v>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1" t="s">
        <v>6</v>
      </c>
      <c r="C16" s="74"/>
      <c r="D16" s="27">
        <v>0.5</v>
      </c>
      <c r="E16" s="67">
        <f>E15+2</f>
        <v>44646</v>
      </c>
      <c r="F16" s="67">
        <f>E16+2</f>
        <v>44648</v>
      </c>
      <c r="G16" s="17"/>
      <c r="H16" s="17">
        <f t="shared" si="6"/>
        <v>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1" t="s">
        <v>1</v>
      </c>
      <c r="C17" s="74"/>
      <c r="D17" s="27"/>
      <c r="E17" s="67">
        <f>F16</f>
        <v>44648</v>
      </c>
      <c r="F17" s="67">
        <f>E17+2</f>
        <v>44650</v>
      </c>
      <c r="G17" s="17"/>
      <c r="H17" s="17">
        <f t="shared" si="6"/>
        <v>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1" t="s">
        <v>2</v>
      </c>
      <c r="C18" s="74"/>
      <c r="D18" s="27"/>
      <c r="E18" s="67">
        <f>E17</f>
        <v>44648</v>
      </c>
      <c r="F18" s="67">
        <f>E18+2</f>
        <v>44650</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1" t="s">
        <v>3</v>
      </c>
      <c r="C19" s="74"/>
      <c r="D19" s="27"/>
      <c r="E19" s="67">
        <f>E18</f>
        <v>44648</v>
      </c>
      <c r="F19" s="67">
        <f>E18+3</f>
        <v>44651</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36</v>
      </c>
      <c r="B20" s="28"/>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2"/>
      <c r="C21" s="76"/>
      <c r="D21" s="32"/>
      <c r="E21" s="68"/>
      <c r="F21" s="68"/>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2"/>
      <c r="C22" s="76"/>
      <c r="D22" s="32"/>
      <c r="E22" s="68"/>
      <c r="F22" s="68"/>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2"/>
      <c r="C23" s="76"/>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2"/>
      <c r="C24" s="76"/>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2"/>
      <c r="C25" s="76"/>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36</v>
      </c>
      <c r="B26" s="33"/>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3"/>
      <c r="C27" s="78"/>
      <c r="D27" s="37"/>
      <c r="E27" s="69"/>
      <c r="F27" s="69"/>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3"/>
      <c r="C28" s="78"/>
      <c r="D28" s="37"/>
      <c r="E28" s="69"/>
      <c r="F28" s="6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3"/>
      <c r="C29" s="78"/>
      <c r="D29" s="37"/>
      <c r="E29" s="69"/>
      <c r="F29" s="69"/>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3"/>
      <c r="C30" s="78"/>
      <c r="D30" s="37"/>
      <c r="E30" s="69"/>
      <c r="F30" s="69"/>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3"/>
      <c r="C31" s="78"/>
      <c r="D31" s="37"/>
      <c r="E31" s="69"/>
      <c r="F31" s="69"/>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38</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37</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2 I14:BL33 I13:L13">
    <cfRule type="expression" dxfId="8" priority="33">
      <formula>AND(TODAY()&gt;=I$5,TODAY()&lt;J$5)</formula>
    </cfRule>
  </conditionalFormatting>
  <conditionalFormatting sqref="I7:BL12 I14:BL33 I13:L13">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N13:BI13">
    <cfRule type="expression" dxfId="5" priority="35">
      <formula>AND(TODAY()&gt;=Q$5,TODAY()&lt;R$5)</formula>
    </cfRule>
  </conditionalFormatting>
  <conditionalFormatting sqref="N13:BI13">
    <cfRule type="expression" dxfId="4" priority="38">
      <formula>AND(task_start&lt;=Q$5,ROUNDDOWN((task_end-task_start+1)*task_progress,0)+task_start-1&gt;=Q$5)</formula>
    </cfRule>
    <cfRule type="expression" dxfId="3" priority="39" stopIfTrue="1">
      <formula>AND(task_end&gt;=Q$5,task_start&lt;R$5)</formula>
    </cfRule>
  </conditionalFormatting>
  <conditionalFormatting sqref="M13">
    <cfRule type="expression" dxfId="2" priority="46">
      <formula>AND(TODAY()&gt;=Q$5,TODAY()&lt;R$5)</formula>
    </cfRule>
  </conditionalFormatting>
  <conditionalFormatting sqref="M13">
    <cfRule type="expression" dxfId="1" priority="47">
      <formula>AND(task_start&lt;=Q$5,ROUNDDOWN((task_end-task_start+1)*task_progress,0)+task_start-1&gt;=Q$5)</formula>
    </cfRule>
    <cfRule type="expression" dxfId="0" priority="48" stopIfTrue="1">
      <formula>AND(task_end&gt;=Q$5,task_start&lt;R$5)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20</v>
      </c>
      <c r="B2" s="49"/>
    </row>
    <row r="3" spans="1:2" s="54" customFormat="1" ht="27" customHeight="1" x14ac:dyDescent="0.3">
      <c r="A3" s="55" t="s">
        <v>25</v>
      </c>
      <c r="B3" s="55"/>
    </row>
    <row r="4" spans="1:2" s="51" customFormat="1" ht="25.8" x14ac:dyDescent="0.5">
      <c r="A4" s="52" t="s">
        <v>19</v>
      </c>
    </row>
    <row r="5" spans="1:2" ht="74.099999999999994" customHeight="1" x14ac:dyDescent="0.3">
      <c r="A5" s="53" t="s">
        <v>28</v>
      </c>
    </row>
    <row r="6" spans="1:2" ht="26.25" customHeight="1" x14ac:dyDescent="0.3">
      <c r="A6" s="52" t="s">
        <v>33</v>
      </c>
    </row>
    <row r="7" spans="1:2" s="48" customFormat="1" ht="204.9" customHeight="1" x14ac:dyDescent="0.3">
      <c r="A7" s="57" t="s">
        <v>32</v>
      </c>
    </row>
    <row r="8" spans="1:2" s="51" customFormat="1" ht="25.8" x14ac:dyDescent="0.5">
      <c r="A8" s="52" t="s">
        <v>21</v>
      </c>
    </row>
    <row r="9" spans="1:2" ht="57.6" x14ac:dyDescent="0.3">
      <c r="A9" s="53" t="s">
        <v>29</v>
      </c>
    </row>
    <row r="10" spans="1:2" s="48" customFormat="1" ht="27.9" customHeight="1" x14ac:dyDescent="0.3">
      <c r="A10" s="56" t="s">
        <v>27</v>
      </c>
    </row>
    <row r="11" spans="1:2" s="51" customFormat="1" ht="25.8" x14ac:dyDescent="0.5">
      <c r="A11" s="52" t="s">
        <v>18</v>
      </c>
    </row>
    <row r="12" spans="1:2" ht="28.8" x14ac:dyDescent="0.3">
      <c r="A12" s="53" t="s">
        <v>26</v>
      </c>
    </row>
    <row r="13" spans="1:2" s="48" customFormat="1" ht="27.9" customHeight="1" x14ac:dyDescent="0.3">
      <c r="A13" s="56" t="s">
        <v>12</v>
      </c>
    </row>
    <row r="14" spans="1:2" s="51" customFormat="1" ht="25.8" x14ac:dyDescent="0.5">
      <c r="A14" s="52" t="s">
        <v>22</v>
      </c>
    </row>
    <row r="15" spans="1:2" ht="75" customHeight="1" x14ac:dyDescent="0.3">
      <c r="A15" s="53" t="s">
        <v>23</v>
      </c>
    </row>
    <row r="16" spans="1:2" ht="72" x14ac:dyDescent="0.3">
      <c r="A16" s="53" t="s">
        <v>24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2.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31826-376F-4402-BA4A-6738EDB3C2A6}">
  <ds:schemaRefs>
    <ds:schemaRef ds:uri="http://purl.org/dc/elements/1.1/"/>
    <ds:schemaRef ds:uri="http://purl.org/dc/dcmitype/"/>
    <ds:schemaRef ds:uri="http://schemas.microsoft.com/office/2006/metadata/properties"/>
    <ds:schemaRef ds:uri="http://purl.org/dc/terms/"/>
    <ds:schemaRef ds:uri="abad16e2-75b5-4d02-890c-30395bfef711"/>
    <ds:schemaRef ds:uri="http://schemas.microsoft.com/office/infopath/2007/PartnerControls"/>
    <ds:schemaRef ds:uri="http://schemas.microsoft.com/office/2006/documentManagement/types"/>
    <ds:schemaRef ds:uri="http://schemas.openxmlformats.org/package/2006/metadata/core-properties"/>
    <ds:schemaRef ds:uri="3f90b35a-c7f5-466e-bdce-aad1192bcad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2022-03-26T10:16:41Z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