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LLY BHARTI\Downloads\"/>
    </mc:Choice>
  </mc:AlternateContent>
  <xr:revisionPtr revIDLastSave="0" documentId="8_{BB899ADD-3683-4895-95FF-706D584EC7AE}" xr6:coauthVersionLast="47" xr6:coauthVersionMax="47" xr10:uidLastSave="{00000000-0000-0000-0000-000000000000}"/>
  <bookViews>
    <workbookView xWindow="-108" yWindow="-108" windowWidth="23256" windowHeight="12456" xr2:uid="{01C03A77-61B0-4596-AB2E-4F52579C1F27}"/>
  </bookViews>
  <sheets>
    <sheet name="Sheet1" sheetId="1" r:id="rId1"/>
    <sheet name="Sheet2" sheetId="2" r:id="rId2"/>
  </sheets>
  <definedNames>
    <definedName name="_xlnm._FilterDatabase" localSheetId="0" hidden="1">Sheet1!$K$71:$Q$92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7" i="1" l="1"/>
  <c r="M106" i="1"/>
  <c r="M105" i="1"/>
  <c r="M104" i="1"/>
  <c r="M103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77" i="1"/>
  <c r="K71" i="1" a="1"/>
  <c r="K71" i="1" s="1"/>
  <c r="L53" i="1"/>
  <c r="L51" i="1"/>
  <c r="L50" i="1"/>
  <c r="N35" i="1"/>
  <c r="N36" i="1"/>
  <c r="N37" i="1"/>
  <c r="N38" i="1"/>
  <c r="M42" i="1"/>
  <c r="N23" i="1" s="1"/>
  <c r="M28" i="1"/>
  <c r="M40" i="1"/>
  <c r="M25" i="1"/>
  <c r="M24" i="1"/>
  <c r="M37" i="1"/>
  <c r="M27" i="1"/>
  <c r="M22" i="1"/>
  <c r="M36" i="1"/>
  <c r="M29" i="1"/>
  <c r="M46" i="1"/>
  <c r="M31" i="1"/>
  <c r="M33" i="1"/>
  <c r="M26" i="1"/>
  <c r="M30" i="1"/>
  <c r="M41" i="1"/>
  <c r="M45" i="1"/>
  <c r="N45" i="1" s="1"/>
  <c r="M44" i="1"/>
  <c r="N44" i="1" s="1"/>
  <c r="M23" i="1"/>
  <c r="M43" i="1"/>
  <c r="N43" i="1" s="1"/>
  <c r="M35" i="1"/>
  <c r="M39" i="1"/>
  <c r="M38" i="1"/>
  <c r="M32" i="1"/>
  <c r="M34" i="1"/>
  <c r="N34" i="1" l="1"/>
  <c r="N22" i="1"/>
  <c r="N46" i="1"/>
  <c r="N29" i="1"/>
  <c r="N42" i="1"/>
  <c r="N26" i="1"/>
  <c r="N41" i="1"/>
  <c r="N25" i="1"/>
  <c r="N33" i="1"/>
  <c r="N32" i="1"/>
  <c r="N31" i="1"/>
  <c r="N30" i="1"/>
  <c r="N28" i="1"/>
  <c r="N27" i="1"/>
  <c r="N40" i="1"/>
  <c r="N24" i="1"/>
  <c r="N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<sst xmlns="http://schemas.openxmlformats.org/spreadsheetml/2006/main" count="187" uniqueCount="62">
  <si>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</si>
  <si>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</si>
  <si>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</si>
  <si>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</si>
  <si>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</si>
  <si>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</si>
  <si>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</si>
  <si>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</si>
  <si>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</si>
  <si>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</si>
  <si>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</si>
  <si>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</si>
  <si>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</si>
  <si>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</si>
  <si>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</si>
  <si>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</si>
  <si>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</si>
  <si>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</si>
  <si>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</si>
  <si>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</si>
  <si>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</si>
  <si>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</si>
  <si>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</si>
  <si>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</si>
  <si>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</si>
  <si>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</si>
  <si>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</si>
  <si>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</si>
  <si>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</si>
  <si>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</si>
  <si>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</si>
  <si>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</si>
  <si>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</si>
  <si>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</si>
  <si>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</si>
  <si>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</si>
  <si>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</si>
  <si>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Question1. Top 5 Productive employees</t>
  </si>
  <si>
    <t>Question2. Department wise productivity consistency</t>
  </si>
  <si>
    <t>Row Labels</t>
  </si>
  <si>
    <t>Grand Total</t>
  </si>
  <si>
    <t>StdDevp of Productivity_Score</t>
  </si>
  <si>
    <t>Conclusion</t>
  </si>
  <si>
    <t xml:space="preserve"> indicating strong consistency in performance within that department.</t>
  </si>
  <si>
    <t>Marketing has the least variation in employee productivity</t>
  </si>
  <si>
    <t>Question3. Productivity Efficiency Index(PEI)</t>
  </si>
  <si>
    <t>PEI</t>
  </si>
  <si>
    <t>Rank</t>
  </si>
  <si>
    <t>Question 4. Correlation Analysis</t>
  </si>
  <si>
    <t>Hours &amp; Performance</t>
  </si>
  <si>
    <t>Task &amp; Performance</t>
  </si>
  <si>
    <t>Tasks Completed has a stronger influence on Performance Rating.</t>
  </si>
  <si>
    <t>Hours &amp; Productive Score</t>
  </si>
  <si>
    <t>Part(b)</t>
  </si>
  <si>
    <t>Strong positive correlation b/w hours and Productive score</t>
  </si>
  <si>
    <t>Question 5: Underutilized High Performance</t>
  </si>
  <si>
    <t>Question 6: Tasks per hour Efficiency</t>
  </si>
  <si>
    <t>Tasks per hour</t>
  </si>
  <si>
    <t>Max task per hour</t>
  </si>
  <si>
    <t>Most-effiecient employee</t>
  </si>
  <si>
    <t>Productive 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</si>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</sst>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8" tint="-0.499984740745262"/>
      <name val="Algerian"/>
      <family val="5"/>
    </font>
    <font>
      <sz val="14"/>
      <color theme="1"/>
      <name val="Algerian"/>
      <family val="5"/>
    </font>
    <font>
      <b/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7" xfId="0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4" borderId="14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2" fontId="0" fillId="4" borderId="16" xfId="0" applyNumberFormat="1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5" fillId="0" borderId="0" xfId="0" applyFont="1"/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0" fillId="0" borderId="0" xfId="0" applyBorder="1"/>
    <xf numFmtId="0" fontId="0" fillId="5" borderId="32" xfId="0" applyFill="1" applyBorder="1" applyAlignment="1">
      <alignment wrapText="1"/>
    </xf>
    <xf numFmtId="0" fontId="0" fillId="5" borderId="32" xfId="0" applyFill="1" applyBorder="1"/>
    <xf numFmtId="0" fontId="0" fillId="5" borderId="37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6" xfId="0" applyFill="1" applyBorder="1"/>
    <xf numFmtId="0" fontId="0" fillId="6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29951740912959"/>
          <c:y val="0.11873040320611812"/>
          <c:w val="0.83693285214348212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Sheet1!$K$3:$K$7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Sheet1!$L$3:$L$7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F-4DB0-AE46-1D31CCC2F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5820128"/>
        <c:axId val="12658206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Sheet1!$K$3:$K$7</c15:sqref>
                        </c15:formulaRef>
                      </c:ext>
                    </c:extLst>
                    <c:strCache>
                      <c:ptCount val="5"/>
                      <c:pt idx="0">
                        <c:v>Rahul</c:v>
                      </c:pt>
                      <c:pt idx="1">
                        <c:v>Tanya</c:v>
                      </c:pt>
                      <c:pt idx="2">
                        <c:v>Rakesh</c:v>
                      </c:pt>
                      <c:pt idx="3">
                        <c:v>Neeraj</c:v>
                      </c:pt>
                      <c:pt idx="4">
                        <c:v>Riya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Sheet1!$M$3:$M$7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29F-4DB0-AE46-1D31CCC2FE23}"/>
                  </c:ext>
                </c:extLst>
              </c15:ser>
            </c15:filteredBarSeries>
          </c:ext>
        </c:extLst>
      </c:barChart>
      <c:catAx>
        <c:axId val="126582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20608"/>
        <c:crosses val="autoZero"/>
        <c:auto val="1"/>
        <c:lblAlgn val="ctr"/>
        <c:lblOffset val="100"/>
        <c:noMultiLvlLbl val="0"/>
      </c:catAx>
      <c:valAx>
        <c:axId val="126582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2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of Score and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87528046958402"/>
          <c:y val="0.14751245225232612"/>
          <c:w val="0.81862729658792655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Sheet1!$D$2:$D$23</c:f>
              <c:numCache>
                <c:formatCode>General</c:formatCode>
                <c:ptCount val="22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</c:numCache>
            </c:numRef>
          </c:xVal>
          <c:yVal>
            <c:numRef>
              <c:f>Sheet1!$F$2:$F$23</c:f>
              <c:numCache>
                <c:formatCode>General</c:formatCode>
                <c:ptCount val="22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6-47EA-A278-E148610C6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66528"/>
        <c:axId val="841969408"/>
      </c:scatterChart>
      <c:valAx>
        <c:axId val="8419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69408"/>
        <c:crosses val="autoZero"/>
        <c:crossBetween val="midCat"/>
      </c:valAx>
      <c:valAx>
        <c:axId val="8419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520959</xdr:colOff>
      <xdr:row>0</xdr:row>
      <xdr:rowOff>567613</xdr:rowOff>
    </xdr:from>
    <xdr:to>
      <xdr:col>19</xdr:col>
      <xdr:colOff>15550</xdr:colOff>
      <xdr:row>8</xdr:row>
      <xdr:rowOff>124407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E315D4-7D8D-7123-70CF-896025395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26582</xdr:colOff>
      <xdr:row>53</xdr:row>
      <xdr:rowOff>124047</xdr:rowOff>
    </xdr:from>
    <xdr:to>
      <xdr:col>14</xdr:col>
      <xdr:colOff>203790</xdr:colOff>
      <xdr:row>66</xdr:row>
      <xdr:rowOff>115185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48DF20-EF12-7DC0-B660-FEE8705B8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lly bharti" refreshedDate="45792.631270949074" createdVersion="8" refreshedVersion="8" minRefreshableVersion="3" recordCount="25" xr:uid="{FF2D7FBD-3149-4AF5-AE7E-79FCDD770E62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E968F1-BE1F-41B8-B59B-6ABA98B592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1:L17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3605-6B0B-4109-B8C9-F1B47388E43A}">
  <dimension ref="A1:R109"/>
  <sheetViews>
    <sheetView tabSelected="1" topLeftCell="A45" zoomScale="74" zoomScaleNormal="98" workbookViewId="0">
      <selection activeCell="I17" sqref="I17"/>
    </sheetView>
  </sheetViews>
  <sheetFormatPr defaultRowHeight="14.4" x14ac:dyDescent="0.3"/>
  <cols>
    <col min="2" max="2" width="7.33203125" bestFit="1" customWidth="1"/>
    <col min="3" max="3" width="9.6640625" customWidth="1"/>
    <col min="4" max="4" width="8.6640625" bestFit="1" customWidth="1"/>
    <col min="5" max="6" width="8.77734375" bestFit="1" customWidth="1"/>
    <col min="7" max="7" width="12" customWidth="1"/>
    <col min="11" max="11" width="21.109375" customWidth="1"/>
    <col min="12" max="12" width="28.77734375" bestFit="1" customWidth="1"/>
    <col min="13" max="13" width="12.5546875" bestFit="1" customWidth="1"/>
    <col min="14" max="14" width="11.6640625" customWidth="1"/>
  </cols>
  <sheetData>
    <row r="1" spans="1:15" ht="4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K1" s="43" t="s">
        <v>37</v>
      </c>
      <c r="L1" s="43"/>
      <c r="M1" s="43"/>
      <c r="N1" s="43"/>
    </row>
    <row r="2" spans="1:15" ht="15" thickBot="1" x14ac:dyDescent="0.35">
      <c r="A2" s="4">
        <v>101</v>
      </c>
      <c r="B2" s="5" t="s">
        <v>7</v>
      </c>
      <c r="C2" s="5" t="s">
        <v>8</v>
      </c>
      <c r="D2" s="5">
        <v>35</v>
      </c>
      <c r="E2" s="5">
        <v>50</v>
      </c>
      <c r="F2" s="5">
        <v>80</v>
      </c>
      <c r="G2" s="5">
        <v>4</v>
      </c>
      <c r="K2" s="14" t="s">
        <v>1</v>
      </c>
      <c r="L2" s="44" t="s">
        <v>5</v>
      </c>
      <c r="M2" s="45"/>
    </row>
    <row r="3" spans="1:15" ht="22.2" customHeight="1" thickBot="1" x14ac:dyDescent="0.35">
      <c r="A3" s="6">
        <v>102</v>
      </c>
      <c r="B3" s="7" t="s">
        <v>9</v>
      </c>
      <c r="C3" s="7" t="s">
        <v>10</v>
      </c>
      <c r="D3" s="7">
        <v>40</v>
      </c>
      <c r="E3" s="7">
        <v>65</v>
      </c>
      <c r="F3" s="7">
        <v>90</v>
      </c>
      <c r="G3" s="7">
        <v>5</v>
      </c>
      <c r="K3" s="15" t="s">
        <v>18</v>
      </c>
      <c r="L3" s="16">
        <v>100</v>
      </c>
      <c r="M3" s="17"/>
    </row>
    <row r="4" spans="1:15" ht="15" thickBot="1" x14ac:dyDescent="0.35">
      <c r="A4" s="4">
        <v>103</v>
      </c>
      <c r="B4" s="5" t="s">
        <v>11</v>
      </c>
      <c r="C4" s="5" t="s">
        <v>12</v>
      </c>
      <c r="D4" s="5">
        <v>30</v>
      </c>
      <c r="E4" s="5">
        <v>40</v>
      </c>
      <c r="F4" s="5">
        <v>70</v>
      </c>
      <c r="G4" s="5">
        <v>3</v>
      </c>
      <c r="K4" s="15" t="s">
        <v>36</v>
      </c>
      <c r="L4" s="16">
        <v>99</v>
      </c>
      <c r="M4" s="17"/>
    </row>
    <row r="5" spans="1:15" ht="15" thickBot="1" x14ac:dyDescent="0.35">
      <c r="A5" s="6">
        <v>104</v>
      </c>
      <c r="B5" s="7" t="s">
        <v>13</v>
      </c>
      <c r="C5" s="7" t="s">
        <v>14</v>
      </c>
      <c r="D5" s="7">
        <v>45</v>
      </c>
      <c r="E5" s="7">
        <v>75</v>
      </c>
      <c r="F5" s="7">
        <v>95</v>
      </c>
      <c r="G5" s="7">
        <v>5</v>
      </c>
      <c r="K5" s="15" t="s">
        <v>26</v>
      </c>
      <c r="L5" s="16">
        <v>98</v>
      </c>
      <c r="M5" s="17"/>
    </row>
    <row r="6" spans="1:15" ht="15" thickBot="1" x14ac:dyDescent="0.35">
      <c r="A6" s="4">
        <v>105</v>
      </c>
      <c r="B6" s="5" t="s">
        <v>15</v>
      </c>
      <c r="C6" s="5" t="s">
        <v>16</v>
      </c>
      <c r="D6" s="5">
        <v>25</v>
      </c>
      <c r="E6" s="5">
        <v>30</v>
      </c>
      <c r="F6" s="5">
        <v>60</v>
      </c>
      <c r="G6" s="5">
        <v>2</v>
      </c>
      <c r="K6" s="15" t="s">
        <v>34</v>
      </c>
      <c r="L6" s="16">
        <v>96</v>
      </c>
      <c r="M6" s="17"/>
    </row>
    <row r="7" spans="1:15" ht="15" thickBot="1" x14ac:dyDescent="0.35">
      <c r="A7" s="6">
        <v>106</v>
      </c>
      <c r="B7" s="7" t="s">
        <v>17</v>
      </c>
      <c r="C7" s="7" t="s">
        <v>8</v>
      </c>
      <c r="D7" s="7">
        <v>38</v>
      </c>
      <c r="E7" s="7">
        <v>58</v>
      </c>
      <c r="F7" s="7">
        <v>85</v>
      </c>
      <c r="G7" s="7">
        <v>4</v>
      </c>
      <c r="K7" s="18" t="s">
        <v>13</v>
      </c>
      <c r="L7" s="19">
        <v>95</v>
      </c>
      <c r="M7" s="20"/>
    </row>
    <row r="8" spans="1:15" ht="15" thickBot="1" x14ac:dyDescent="0.35">
      <c r="A8" s="4">
        <v>107</v>
      </c>
      <c r="B8" s="5" t="s">
        <v>18</v>
      </c>
      <c r="C8" s="5" t="s">
        <v>14</v>
      </c>
      <c r="D8" s="5">
        <v>50</v>
      </c>
      <c r="E8" s="5">
        <v>80</v>
      </c>
      <c r="F8" s="5">
        <v>100</v>
      </c>
      <c r="G8" s="5">
        <v>5</v>
      </c>
    </row>
    <row r="9" spans="1:15" ht="15" thickBot="1" x14ac:dyDescent="0.35">
      <c r="A9" s="6">
        <v>108</v>
      </c>
      <c r="B9" s="7" t="s">
        <v>19</v>
      </c>
      <c r="C9" s="7" t="s">
        <v>12</v>
      </c>
      <c r="D9" s="7">
        <v>28</v>
      </c>
      <c r="E9" s="7">
        <v>35</v>
      </c>
      <c r="F9" s="7">
        <v>65</v>
      </c>
      <c r="G9" s="7">
        <v>3</v>
      </c>
    </row>
    <row r="10" spans="1:15" ht="19.8" customHeight="1" thickBot="1" x14ac:dyDescent="0.45">
      <c r="A10" s="4">
        <v>109</v>
      </c>
      <c r="B10" s="5" t="s">
        <v>20</v>
      </c>
      <c r="C10" s="5" t="s">
        <v>10</v>
      </c>
      <c r="D10" s="5">
        <v>42</v>
      </c>
      <c r="E10" s="5">
        <v>70</v>
      </c>
      <c r="F10" s="5">
        <v>92</v>
      </c>
      <c r="G10" s="5">
        <v>5</v>
      </c>
      <c r="K10" s="43" t="s">
        <v>38</v>
      </c>
      <c r="L10" s="43"/>
      <c r="M10" s="43"/>
      <c r="N10" s="43"/>
      <c r="O10" s="43"/>
    </row>
    <row r="11" spans="1:15" ht="15" thickBot="1" x14ac:dyDescent="0.35">
      <c r="A11" s="6">
        <v>110</v>
      </c>
      <c r="B11" s="7" t="s">
        <v>21</v>
      </c>
      <c r="C11" s="7" t="s">
        <v>8</v>
      </c>
      <c r="D11" s="7">
        <v>37</v>
      </c>
      <c r="E11" s="7">
        <v>55</v>
      </c>
      <c r="F11" s="7">
        <v>83</v>
      </c>
      <c r="G11" s="7">
        <v>4</v>
      </c>
      <c r="K11" s="9" t="s">
        <v>39</v>
      </c>
      <c r="L11" t="s">
        <v>41</v>
      </c>
    </row>
    <row r="12" spans="1:15" ht="23.4" thickBot="1" x14ac:dyDescent="0.5">
      <c r="A12" s="4">
        <v>111</v>
      </c>
      <c r="B12" s="5" t="s">
        <v>22</v>
      </c>
      <c r="C12" s="5" t="s">
        <v>16</v>
      </c>
      <c r="D12" s="5">
        <v>29</v>
      </c>
      <c r="E12" s="5">
        <v>38</v>
      </c>
      <c r="F12" s="5">
        <v>68</v>
      </c>
      <c r="G12" s="5">
        <v>3</v>
      </c>
      <c r="K12" s="10" t="s">
        <v>16</v>
      </c>
      <c r="L12">
        <v>2.9580398915498081</v>
      </c>
      <c r="N12" s="12" t="s">
        <v>42</v>
      </c>
    </row>
    <row r="13" spans="1:15" ht="29.4" customHeight="1" thickBot="1" x14ac:dyDescent="0.35">
      <c r="A13" s="6">
        <v>112</v>
      </c>
      <c r="B13" s="7" t="s">
        <v>23</v>
      </c>
      <c r="C13" s="7" t="s">
        <v>10</v>
      </c>
      <c r="D13" s="7">
        <v>44</v>
      </c>
      <c r="E13" s="7">
        <v>73</v>
      </c>
      <c r="F13" s="7">
        <v>94</v>
      </c>
      <c r="G13" s="7">
        <v>5</v>
      </c>
      <c r="K13" s="10" t="s">
        <v>12</v>
      </c>
      <c r="L13">
        <v>3.54400902933387</v>
      </c>
      <c r="N13" t="s">
        <v>44</v>
      </c>
    </row>
    <row r="14" spans="1:15" ht="15" thickBot="1" x14ac:dyDescent="0.35">
      <c r="A14" s="4">
        <v>113</v>
      </c>
      <c r="B14" s="5" t="s">
        <v>24</v>
      </c>
      <c r="C14" s="5" t="s">
        <v>12</v>
      </c>
      <c r="D14" s="5">
        <v>33</v>
      </c>
      <c r="E14" s="5">
        <v>45</v>
      </c>
      <c r="F14" s="5">
        <v>75</v>
      </c>
      <c r="G14" s="5">
        <v>3</v>
      </c>
      <c r="K14" s="10" t="s">
        <v>14</v>
      </c>
      <c r="L14">
        <v>4.7074409183759283</v>
      </c>
      <c r="N14" t="s">
        <v>43</v>
      </c>
    </row>
    <row r="15" spans="1:15" ht="15" thickBot="1" x14ac:dyDescent="0.35">
      <c r="A15" s="6">
        <v>114</v>
      </c>
      <c r="B15" s="7" t="s">
        <v>25</v>
      </c>
      <c r="C15" s="7" t="s">
        <v>8</v>
      </c>
      <c r="D15" s="7">
        <v>41</v>
      </c>
      <c r="E15" s="7">
        <v>66</v>
      </c>
      <c r="F15" s="7">
        <v>89</v>
      </c>
      <c r="G15" s="7">
        <v>4</v>
      </c>
      <c r="K15" s="10" t="s">
        <v>10</v>
      </c>
      <c r="L15">
        <v>2</v>
      </c>
    </row>
    <row r="16" spans="1:15" ht="15" thickBot="1" x14ac:dyDescent="0.35">
      <c r="A16" s="4">
        <v>115</v>
      </c>
      <c r="B16" s="5" t="s">
        <v>26</v>
      </c>
      <c r="C16" s="5" t="s">
        <v>14</v>
      </c>
      <c r="D16" s="5">
        <v>48</v>
      </c>
      <c r="E16" s="5">
        <v>78</v>
      </c>
      <c r="F16" s="5">
        <v>98</v>
      </c>
      <c r="G16" s="5">
        <v>5</v>
      </c>
      <c r="K16" s="10" t="s">
        <v>8</v>
      </c>
      <c r="L16">
        <v>4.3748015828022293</v>
      </c>
    </row>
    <row r="17" spans="1:14" ht="15" thickBot="1" x14ac:dyDescent="0.35">
      <c r="A17" s="6">
        <v>116</v>
      </c>
      <c r="B17" s="7" t="s">
        <v>27</v>
      </c>
      <c r="C17" s="7" t="s">
        <v>16</v>
      </c>
      <c r="D17" s="7">
        <v>26</v>
      </c>
      <c r="E17" s="7">
        <v>32</v>
      </c>
      <c r="F17" s="7">
        <v>62</v>
      </c>
      <c r="G17" s="7">
        <v>2</v>
      </c>
      <c r="K17" s="10" t="s">
        <v>40</v>
      </c>
      <c r="L17">
        <v>12.412896519346321</v>
      </c>
    </row>
    <row r="18" spans="1:14" ht="15" thickBot="1" x14ac:dyDescent="0.35">
      <c r="A18" s="4">
        <v>117</v>
      </c>
      <c r="B18" s="5" t="s">
        <v>28</v>
      </c>
      <c r="C18" s="5" t="s">
        <v>12</v>
      </c>
      <c r="D18" s="5">
        <v>31</v>
      </c>
      <c r="E18" s="5">
        <v>42</v>
      </c>
      <c r="F18" s="5">
        <v>72</v>
      </c>
      <c r="G18" s="5">
        <v>3</v>
      </c>
    </row>
    <row r="19" spans="1:14" ht="15" thickBot="1" x14ac:dyDescent="0.35">
      <c r="A19" s="6">
        <v>118</v>
      </c>
      <c r="B19" s="7" t="s">
        <v>29</v>
      </c>
      <c r="C19" s="7" t="s">
        <v>10</v>
      </c>
      <c r="D19" s="7">
        <v>43</v>
      </c>
      <c r="E19" s="7">
        <v>75</v>
      </c>
      <c r="F19" s="7">
        <v>93</v>
      </c>
      <c r="G19" s="7">
        <v>5</v>
      </c>
    </row>
    <row r="20" spans="1:14" ht="21.6" thickBot="1" x14ac:dyDescent="0.45">
      <c r="A20" s="4">
        <v>119</v>
      </c>
      <c r="B20" s="5" t="s">
        <v>30</v>
      </c>
      <c r="C20" s="5" t="s">
        <v>14</v>
      </c>
      <c r="D20" s="5">
        <v>39</v>
      </c>
      <c r="E20" s="5">
        <v>60</v>
      </c>
      <c r="F20" s="5">
        <v>87</v>
      </c>
      <c r="G20" s="5">
        <v>4</v>
      </c>
      <c r="K20" s="13" t="s">
        <v>45</v>
      </c>
    </row>
    <row r="21" spans="1:14" ht="15" thickBot="1" x14ac:dyDescent="0.35">
      <c r="A21" s="6">
        <v>120</v>
      </c>
      <c r="B21" s="7" t="s">
        <v>31</v>
      </c>
      <c r="C21" s="7" t="s">
        <v>8</v>
      </c>
      <c r="D21" s="7">
        <v>36</v>
      </c>
      <c r="E21" s="7">
        <v>52</v>
      </c>
      <c r="F21" s="7">
        <v>78</v>
      </c>
      <c r="G21" s="7">
        <v>4</v>
      </c>
      <c r="K21" t="s">
        <v>0</v>
      </c>
      <c r="L21" t="s">
        <v>1</v>
      </c>
      <c r="M21" t="s">
        <v>46</v>
      </c>
      <c r="N21" t="s">
        <v>47</v>
      </c>
    </row>
    <row r="22" spans="1:14" ht="15" thickBot="1" x14ac:dyDescent="0.35">
      <c r="A22" s="4">
        <v>121</v>
      </c>
      <c r="B22" s="5" t="s">
        <v>32</v>
      </c>
      <c r="C22" s="5" t="s">
        <v>16</v>
      </c>
      <c r="D22" s="5">
        <v>27</v>
      </c>
      <c r="E22" s="5">
        <v>34</v>
      </c>
      <c r="F22" s="5">
        <v>64</v>
      </c>
      <c r="G22" s="5">
        <v>2</v>
      </c>
      <c r="K22">
        <v>109</v>
      </c>
      <c r="L22" t="s">
        <v>20</v>
      </c>
      <c r="M22">
        <f t="shared" ref="M22:M46" si="0">(F2*G2)/D2</f>
        <v>9.1428571428571423</v>
      </c>
      <c r="N22">
        <f>RANK(M22,$M$22:$M$46,0)+COUNTIF($M$22:M22,M22)-1</f>
        <v>10</v>
      </c>
    </row>
    <row r="23" spans="1:14" ht="15" thickBot="1" x14ac:dyDescent="0.35">
      <c r="A23" s="6">
        <v>122</v>
      </c>
      <c r="B23" s="7" t="s">
        <v>33</v>
      </c>
      <c r="C23" s="7" t="s">
        <v>12</v>
      </c>
      <c r="D23" s="7">
        <v>32</v>
      </c>
      <c r="E23" s="7">
        <v>44</v>
      </c>
      <c r="F23" s="7">
        <v>74</v>
      </c>
      <c r="G23" s="7">
        <v>3</v>
      </c>
      <c r="K23">
        <v>120</v>
      </c>
      <c r="L23" t="s">
        <v>31</v>
      </c>
      <c r="M23">
        <f t="shared" si="0"/>
        <v>11.25</v>
      </c>
      <c r="N23">
        <f>RANK(M23,$M$22:$M$46,0)+COUNTIF($M$22:M23,M23)-1</f>
        <v>1</v>
      </c>
    </row>
    <row r="24" spans="1:14" ht="14.4" customHeight="1" thickBot="1" x14ac:dyDescent="0.35">
      <c r="A24" s="4">
        <v>123</v>
      </c>
      <c r="B24" s="5" t="s">
        <v>34</v>
      </c>
      <c r="C24" s="5" t="s">
        <v>10</v>
      </c>
      <c r="D24" s="5">
        <v>46</v>
      </c>
      <c r="E24" s="5">
        <v>77</v>
      </c>
      <c r="F24" s="5">
        <v>96</v>
      </c>
      <c r="G24" s="5">
        <v>5</v>
      </c>
      <c r="K24">
        <v>106</v>
      </c>
      <c r="L24" t="s">
        <v>17</v>
      </c>
      <c r="M24">
        <f t="shared" si="0"/>
        <v>7</v>
      </c>
      <c r="N24">
        <f>RANK(M24,$M$22:$M$46,0)+COUNTIF($M$22:M24,M24)-1</f>
        <v>17</v>
      </c>
    </row>
    <row r="25" spans="1:14" ht="15" thickBot="1" x14ac:dyDescent="0.35">
      <c r="A25" s="6">
        <v>124</v>
      </c>
      <c r="B25" s="7" t="s">
        <v>35</v>
      </c>
      <c r="C25" s="7" t="s">
        <v>8</v>
      </c>
      <c r="D25" s="7">
        <v>34</v>
      </c>
      <c r="E25" s="7">
        <v>48</v>
      </c>
      <c r="F25" s="7">
        <v>76</v>
      </c>
      <c r="G25" s="7">
        <v>3</v>
      </c>
      <c r="K25">
        <v>105</v>
      </c>
      <c r="L25" t="s">
        <v>15</v>
      </c>
      <c r="M25">
        <f t="shared" si="0"/>
        <v>10.555555555555555</v>
      </c>
      <c r="N25">
        <f>RANK(M25,$M$22:$M$46,0)+COUNTIF($M$22:M25,M25)-1</f>
        <v>5</v>
      </c>
    </row>
    <row r="26" spans="1:14" ht="15" thickBot="1" x14ac:dyDescent="0.35">
      <c r="A26" s="4">
        <v>125</v>
      </c>
      <c r="B26" s="5" t="s">
        <v>36</v>
      </c>
      <c r="C26" s="5" t="s">
        <v>14</v>
      </c>
      <c r="D26" s="5">
        <v>47</v>
      </c>
      <c r="E26" s="5">
        <v>79</v>
      </c>
      <c r="F26" s="5">
        <v>99</v>
      </c>
      <c r="G26" s="5">
        <v>5</v>
      </c>
      <c r="K26">
        <v>115</v>
      </c>
      <c r="L26" t="s">
        <v>26</v>
      </c>
      <c r="M26">
        <f t="shared" si="0"/>
        <v>4.8</v>
      </c>
      <c r="N26">
        <f>RANK(M26,$M$22:$M$46,0)+COUNTIF($M$22:M26,M26)-1</f>
        <v>23</v>
      </c>
    </row>
    <row r="27" spans="1:14" x14ac:dyDescent="0.3">
      <c r="K27">
        <v>108</v>
      </c>
      <c r="L27" t="s">
        <v>19</v>
      </c>
      <c r="M27">
        <f t="shared" si="0"/>
        <v>8.9473684210526319</v>
      </c>
      <c r="N27">
        <f>RANK(M27,$M$22:$M$46,0)+COUNTIF($M$22:M27,M27)-1</f>
        <v>12</v>
      </c>
    </row>
    <row r="28" spans="1:14" x14ac:dyDescent="0.3">
      <c r="K28">
        <v>103</v>
      </c>
      <c r="L28" t="s">
        <v>11</v>
      </c>
      <c r="M28">
        <f t="shared" si="0"/>
        <v>10</v>
      </c>
      <c r="N28">
        <f>RANK(M28,$M$22:$M$46,0)+COUNTIF($M$22:M28,M28)-1</f>
        <v>9</v>
      </c>
    </row>
    <row r="29" spans="1:14" x14ac:dyDescent="0.3">
      <c r="K29">
        <v>111</v>
      </c>
      <c r="L29" t="s">
        <v>22</v>
      </c>
      <c r="M29">
        <f t="shared" si="0"/>
        <v>6.9642857142857144</v>
      </c>
      <c r="N29">
        <f>RANK(M29,$M$22:$M$46,0)+COUNTIF($M$22:M29,M29)-1</f>
        <v>19</v>
      </c>
    </row>
    <row r="30" spans="1:14" x14ac:dyDescent="0.3">
      <c r="K30">
        <v>116</v>
      </c>
      <c r="L30" t="s">
        <v>27</v>
      </c>
      <c r="M30">
        <f t="shared" si="0"/>
        <v>10.952380952380953</v>
      </c>
      <c r="N30">
        <f>RANK(M30,$M$22:$M$46,0)+COUNTIF($M$22:M30,M30)-1</f>
        <v>2</v>
      </c>
    </row>
    <row r="31" spans="1:14" x14ac:dyDescent="0.3">
      <c r="K31">
        <v>113</v>
      </c>
      <c r="L31" t="s">
        <v>24</v>
      </c>
      <c r="M31">
        <f t="shared" si="0"/>
        <v>8.9729729729729737</v>
      </c>
      <c r="N31">
        <f>RANK(M31,$M$22:$M$46,0)+COUNTIF($M$22:M31,M31)-1</f>
        <v>11</v>
      </c>
    </row>
    <row r="32" spans="1:14" x14ac:dyDescent="0.3">
      <c r="K32">
        <v>125</v>
      </c>
      <c r="L32" t="s">
        <v>36</v>
      </c>
      <c r="M32">
        <f t="shared" si="0"/>
        <v>7.0344827586206895</v>
      </c>
      <c r="N32">
        <f>RANK(M32,$M$22:$M$46,0)+COUNTIF($M$22:M32,M32)-1</f>
        <v>16</v>
      </c>
    </row>
    <row r="33" spans="11:14" x14ac:dyDescent="0.3">
      <c r="K33">
        <v>114</v>
      </c>
      <c r="L33" t="s">
        <v>25</v>
      </c>
      <c r="M33">
        <f t="shared" si="0"/>
        <v>10.681818181818182</v>
      </c>
      <c r="N33">
        <f>RANK(M33,$M$22:$M$46,0)+COUNTIF($M$22:M33,M33)-1</f>
        <v>4</v>
      </c>
    </row>
    <row r="34" spans="11:14" x14ac:dyDescent="0.3">
      <c r="K34">
        <v>101</v>
      </c>
      <c r="L34" t="s">
        <v>7</v>
      </c>
      <c r="M34">
        <f t="shared" si="0"/>
        <v>6.8181818181818183</v>
      </c>
      <c r="N34">
        <f>RANK(M34,$M$22:$M$46,0)+COUNTIF($M$22:M34,M34)-1</f>
        <v>21</v>
      </c>
    </row>
    <row r="35" spans="11:14" x14ac:dyDescent="0.3">
      <c r="K35">
        <v>122</v>
      </c>
      <c r="L35" t="s">
        <v>33</v>
      </c>
      <c r="M35">
        <f t="shared" si="0"/>
        <v>8.6829268292682933</v>
      </c>
      <c r="N35">
        <f>RANK(M35,$M$22:$M$46,0)+COUNTIF($M$22:M35,M35)-1</f>
        <v>14</v>
      </c>
    </row>
    <row r="36" spans="11:14" x14ac:dyDescent="0.3">
      <c r="K36">
        <v>110</v>
      </c>
      <c r="L36" t="s">
        <v>21</v>
      </c>
      <c r="M36">
        <f t="shared" si="0"/>
        <v>10.208333333333334</v>
      </c>
      <c r="N36">
        <f>RANK(M36,$M$22:$M$46,0)+COUNTIF($M$22:M36,M36)-1</f>
        <v>8</v>
      </c>
    </row>
    <row r="37" spans="11:14" x14ac:dyDescent="0.3">
      <c r="K37">
        <v>107</v>
      </c>
      <c r="L37" t="s">
        <v>18</v>
      </c>
      <c r="M37">
        <f t="shared" si="0"/>
        <v>4.7692307692307692</v>
      </c>
      <c r="N37">
        <f>RANK(M37,$M$22:$M$46,0)+COUNTIF($M$22:M37,M37)-1</f>
        <v>24</v>
      </c>
    </row>
    <row r="38" spans="11:14" x14ac:dyDescent="0.3">
      <c r="K38">
        <v>124</v>
      </c>
      <c r="L38" t="s">
        <v>35</v>
      </c>
      <c r="M38">
        <f t="shared" si="0"/>
        <v>6.967741935483871</v>
      </c>
      <c r="N38">
        <f>RANK(M38,$M$22:$M$46,0)+COUNTIF($M$22:M38,M38)-1</f>
        <v>18</v>
      </c>
    </row>
    <row r="39" spans="11:14" x14ac:dyDescent="0.3">
      <c r="K39">
        <v>123</v>
      </c>
      <c r="L39" t="s">
        <v>34</v>
      </c>
      <c r="M39">
        <f t="shared" si="0"/>
        <v>10.813953488372093</v>
      </c>
      <c r="N39">
        <f>RANK(M39,$M$22:$M$46,0)+COUNTIF($M$22:M39,M39)-1</f>
        <v>3</v>
      </c>
    </row>
    <row r="40" spans="11:14" x14ac:dyDescent="0.3">
      <c r="K40">
        <v>104</v>
      </c>
      <c r="L40" t="s">
        <v>13</v>
      </c>
      <c r="M40">
        <f t="shared" si="0"/>
        <v>8.9230769230769234</v>
      </c>
      <c r="N40">
        <f>RANK(M40,$M$22:$M$46,0)+COUNTIF($M$22:M40,M40)-1</f>
        <v>13</v>
      </c>
    </row>
    <row r="41" spans="11:14" x14ac:dyDescent="0.3">
      <c r="K41">
        <v>117</v>
      </c>
      <c r="L41" t="s">
        <v>28</v>
      </c>
      <c r="M41">
        <f t="shared" si="0"/>
        <v>8.6666666666666661</v>
      </c>
      <c r="N41">
        <f>RANK(M41,$M$22:$M$46,0)+COUNTIF($M$22:M41,M41)-1</f>
        <v>15</v>
      </c>
    </row>
    <row r="42" spans="11:14" x14ac:dyDescent="0.3">
      <c r="K42">
        <v>102</v>
      </c>
      <c r="L42" t="s">
        <v>9</v>
      </c>
      <c r="M42">
        <f t="shared" si="0"/>
        <v>4.7407407407407405</v>
      </c>
      <c r="N42">
        <f>RANK(M42,$M$22:$M$46,0)+COUNTIF($M$22:M42,M42)-1</f>
        <v>25</v>
      </c>
    </row>
    <row r="43" spans="11:14" x14ac:dyDescent="0.3">
      <c r="K43">
        <v>121</v>
      </c>
      <c r="L43" t="s">
        <v>32</v>
      </c>
      <c r="M43">
        <f t="shared" si="0"/>
        <v>6.9375</v>
      </c>
      <c r="N43">
        <f>RANK(M43,$M$22:$M$46,0)+COUNTIF($M$22:M43,M43)-1</f>
        <v>20</v>
      </c>
    </row>
    <row r="44" spans="11:14" x14ac:dyDescent="0.3">
      <c r="K44">
        <v>119</v>
      </c>
      <c r="L44" t="s">
        <v>30</v>
      </c>
      <c r="M44">
        <f t="shared" si="0"/>
        <v>10.434782608695652</v>
      </c>
      <c r="N44">
        <f>RANK(M44,$M$22:$M$46,0)+COUNTIF($M$22:M44,M44)-1</f>
        <v>7</v>
      </c>
    </row>
    <row r="45" spans="11:14" x14ac:dyDescent="0.3">
      <c r="K45">
        <v>118</v>
      </c>
      <c r="L45" t="s">
        <v>29</v>
      </c>
      <c r="M45">
        <f t="shared" si="0"/>
        <v>6.7058823529411766</v>
      </c>
      <c r="N45">
        <f>RANK(M45,$M$22:$M$46,0)+COUNTIF($M$22:M45,M45)-1</f>
        <v>22</v>
      </c>
    </row>
    <row r="46" spans="11:14" x14ac:dyDescent="0.3">
      <c r="K46">
        <v>112</v>
      </c>
      <c r="L46" t="s">
        <v>23</v>
      </c>
      <c r="M46">
        <f t="shared" si="0"/>
        <v>10.531914893617021</v>
      </c>
      <c r="N46">
        <f>RANK(M46,$M$22:$M$46,0)+COUNTIF($M$22:M46,M46)-1</f>
        <v>6</v>
      </c>
    </row>
    <row r="49" spans="11:14" ht="21" x14ac:dyDescent="0.4">
      <c r="K49" s="11" t="s">
        <v>48</v>
      </c>
    </row>
    <row r="50" spans="11:14" ht="19.8" x14ac:dyDescent="0.4">
      <c r="K50" t="s">
        <v>49</v>
      </c>
      <c r="L50">
        <f>CORREL(D2:D23,G2:G23)</f>
        <v>0.94358982943108061</v>
      </c>
      <c r="N50" s="21" t="s">
        <v>42</v>
      </c>
    </row>
    <row r="51" spans="11:14" x14ac:dyDescent="0.3">
      <c r="K51" t="s">
        <v>50</v>
      </c>
      <c r="L51">
        <f>CORREL(E2:E23,G2:G23)</f>
        <v>0.95593738095786229</v>
      </c>
      <c r="N51" s="8" t="s">
        <v>51</v>
      </c>
    </row>
    <row r="52" spans="11:14" ht="15.6" x14ac:dyDescent="0.3">
      <c r="K52" s="22" t="s">
        <v>53</v>
      </c>
    </row>
    <row r="53" spans="11:14" x14ac:dyDescent="0.3">
      <c r="K53" t="s">
        <v>52</v>
      </c>
      <c r="L53">
        <f>CORREL(D2:D23,F2:F23)</f>
        <v>0.99145399567622439</v>
      </c>
      <c r="N53" s="23" t="s">
        <v>54</v>
      </c>
    </row>
    <row r="69" spans="11:18" ht="21.6" thickBot="1" x14ac:dyDescent="0.45">
      <c r="K69" s="43" t="s">
        <v>55</v>
      </c>
      <c r="L69" s="43"/>
      <c r="M69" s="43"/>
      <c r="N69" s="43"/>
    </row>
    <row r="70" spans="11:18" ht="15.6" thickTop="1" thickBot="1" x14ac:dyDescent="0.35">
      <c r="K70" s="31" t="s">
        <v>0</v>
      </c>
      <c r="L70" s="35" t="s">
        <v>1</v>
      </c>
      <c r="M70" s="27" t="s">
        <v>2</v>
      </c>
      <c r="N70" s="31" t="s">
        <v>3</v>
      </c>
      <c r="O70" s="31" t="s">
        <v>4</v>
      </c>
      <c r="P70" s="31" t="s">
        <v>5</v>
      </c>
      <c r="Q70" s="41" t="s">
        <v>6</v>
      </c>
      <c r="R70" s="27"/>
    </row>
    <row r="71" spans="11:18" ht="15" thickTop="1" x14ac:dyDescent="0.3">
      <c r="K71" s="32" cm="1">
        <f t="array" ref="K71:Q73">_xlfn._xlws.FILTER(A2:G26, (G2:G26&gt;=4)* (D2:D26&lt;AVERAGE(D2:D26)),"No Match")</f>
        <v>101</v>
      </c>
      <c r="L71" s="36" t="str">
        <v>Aakash</v>
      </c>
      <c r="M71" s="39" t="str">
        <v>Sales</v>
      </c>
      <c r="N71" s="36">
        <v>35</v>
      </c>
      <c r="O71" s="36">
        <v>50</v>
      </c>
      <c r="P71" s="36">
        <v>80</v>
      </c>
      <c r="Q71" s="28">
        <v>4</v>
      </c>
      <c r="R71" s="26"/>
    </row>
    <row r="72" spans="11:18" x14ac:dyDescent="0.3">
      <c r="K72" s="33">
        <v>110</v>
      </c>
      <c r="L72" s="37" t="str">
        <v>Sneha</v>
      </c>
      <c r="M72" s="40" t="str">
        <v>Sales</v>
      </c>
      <c r="N72" s="37">
        <v>37</v>
      </c>
      <c r="O72" s="37">
        <v>55</v>
      </c>
      <c r="P72" s="37">
        <v>83</v>
      </c>
      <c r="Q72" s="29">
        <v>4</v>
      </c>
      <c r="R72" s="24"/>
    </row>
    <row r="73" spans="11:18" ht="15" thickBot="1" x14ac:dyDescent="0.35">
      <c r="K73" s="34">
        <v>120</v>
      </c>
      <c r="L73" s="38" t="str">
        <v>Suman</v>
      </c>
      <c r="M73" s="42" t="str">
        <v>Sales</v>
      </c>
      <c r="N73" s="42">
        <v>36</v>
      </c>
      <c r="O73" s="42">
        <v>52</v>
      </c>
      <c r="P73" s="38">
        <v>78</v>
      </c>
      <c r="Q73" s="30">
        <v>4</v>
      </c>
      <c r="R73" s="25"/>
    </row>
    <row r="75" spans="11:18" ht="21" x14ac:dyDescent="0.4">
      <c r="K75" s="43" t="s">
        <v>56</v>
      </c>
      <c r="L75" s="43"/>
      <c r="M75" s="43"/>
    </row>
    <row r="76" spans="11:18" ht="43.2" x14ac:dyDescent="0.3">
      <c r="K76" s="47" t="s">
        <v>0</v>
      </c>
      <c r="L76" s="47" t="s">
        <v>1</v>
      </c>
      <c r="M76" s="47" t="s">
        <v>2</v>
      </c>
      <c r="N76" s="47" t="s">
        <v>3</v>
      </c>
      <c r="O76" s="47" t="s">
        <v>4</v>
      </c>
      <c r="P76" s="47" t="s">
        <v>5</v>
      </c>
      <c r="Q76" s="47" t="s">
        <v>6</v>
      </c>
      <c r="R76" s="47" t="s">
        <v>57</v>
      </c>
    </row>
    <row r="77" spans="11:18" x14ac:dyDescent="0.3">
      <c r="K77" s="48">
        <v>101</v>
      </c>
      <c r="L77" s="48" t="s">
        <v>7</v>
      </c>
      <c r="M77" s="48" t="s">
        <v>8</v>
      </c>
      <c r="N77" s="48">
        <v>35</v>
      </c>
      <c r="O77" s="48">
        <v>50</v>
      </c>
      <c r="P77" s="48">
        <v>80</v>
      </c>
      <c r="Q77" s="48">
        <v>4</v>
      </c>
      <c r="R77" s="48">
        <f>O77/N77</f>
        <v>1.4285714285714286</v>
      </c>
    </row>
    <row r="78" spans="11:18" x14ac:dyDescent="0.3">
      <c r="K78" s="48">
        <v>102</v>
      </c>
      <c r="L78" s="48" t="s">
        <v>9</v>
      </c>
      <c r="M78" s="48" t="s">
        <v>10</v>
      </c>
      <c r="N78" s="48">
        <v>40</v>
      </c>
      <c r="O78" s="48">
        <v>65</v>
      </c>
      <c r="P78" s="48">
        <v>90</v>
      </c>
      <c r="Q78" s="48">
        <v>5</v>
      </c>
      <c r="R78" s="48">
        <f t="shared" ref="R78:R101" si="1">O78/N78</f>
        <v>1.625</v>
      </c>
    </row>
    <row r="79" spans="11:18" x14ac:dyDescent="0.3">
      <c r="K79" s="48">
        <v>103</v>
      </c>
      <c r="L79" s="48" t="s">
        <v>11</v>
      </c>
      <c r="M79" s="48" t="s">
        <v>12</v>
      </c>
      <c r="N79" s="48">
        <v>30</v>
      </c>
      <c r="O79" s="48">
        <v>40</v>
      </c>
      <c r="P79" s="48">
        <v>70</v>
      </c>
      <c r="Q79" s="48">
        <v>3</v>
      </c>
      <c r="R79" s="48">
        <f t="shared" si="1"/>
        <v>1.3333333333333333</v>
      </c>
    </row>
    <row r="80" spans="11:18" x14ac:dyDescent="0.3">
      <c r="K80" s="48">
        <v>104</v>
      </c>
      <c r="L80" s="48" t="s">
        <v>13</v>
      </c>
      <c r="M80" s="48" t="s">
        <v>14</v>
      </c>
      <c r="N80" s="48">
        <v>45</v>
      </c>
      <c r="O80" s="48">
        <v>75</v>
      </c>
      <c r="P80" s="48">
        <v>95</v>
      </c>
      <c r="Q80" s="48">
        <v>5</v>
      </c>
      <c r="R80" s="48">
        <f t="shared" si="1"/>
        <v>1.6666666666666667</v>
      </c>
    </row>
    <row r="81" spans="11:18" x14ac:dyDescent="0.3">
      <c r="K81" s="48">
        <v>105</v>
      </c>
      <c r="L81" s="48" t="s">
        <v>15</v>
      </c>
      <c r="M81" s="48" t="s">
        <v>16</v>
      </c>
      <c r="N81" s="48">
        <v>25</v>
      </c>
      <c r="O81" s="48">
        <v>30</v>
      </c>
      <c r="P81" s="48">
        <v>60</v>
      </c>
      <c r="Q81" s="48">
        <v>2</v>
      </c>
      <c r="R81" s="48">
        <f t="shared" si="1"/>
        <v>1.2</v>
      </c>
    </row>
    <row r="82" spans="11:18" x14ac:dyDescent="0.3">
      <c r="K82" s="48">
        <v>106</v>
      </c>
      <c r="L82" s="48" t="s">
        <v>17</v>
      </c>
      <c r="M82" s="48" t="s">
        <v>8</v>
      </c>
      <c r="N82" s="48">
        <v>38</v>
      </c>
      <c r="O82" s="48">
        <v>58</v>
      </c>
      <c r="P82" s="48">
        <v>85</v>
      </c>
      <c r="Q82" s="48">
        <v>4</v>
      </c>
      <c r="R82" s="48">
        <f t="shared" si="1"/>
        <v>1.5263157894736843</v>
      </c>
    </row>
    <row r="83" spans="11:18" x14ac:dyDescent="0.3">
      <c r="K83" s="48">
        <v>107</v>
      </c>
      <c r="L83" s="48" t="s">
        <v>18</v>
      </c>
      <c r="M83" s="48" t="s">
        <v>14</v>
      </c>
      <c r="N83" s="48">
        <v>50</v>
      </c>
      <c r="O83" s="48">
        <v>80</v>
      </c>
      <c r="P83" s="48">
        <v>100</v>
      </c>
      <c r="Q83" s="48">
        <v>5</v>
      </c>
      <c r="R83" s="48">
        <f t="shared" si="1"/>
        <v>1.6</v>
      </c>
    </row>
    <row r="84" spans="11:18" x14ac:dyDescent="0.3">
      <c r="K84" s="48">
        <v>108</v>
      </c>
      <c r="L84" s="48" t="s">
        <v>19</v>
      </c>
      <c r="M84" s="48" t="s">
        <v>12</v>
      </c>
      <c r="N84" s="48">
        <v>28</v>
      </c>
      <c r="O84" s="48">
        <v>35</v>
      </c>
      <c r="P84" s="48">
        <v>65</v>
      </c>
      <c r="Q84" s="48">
        <v>3</v>
      </c>
      <c r="R84" s="48">
        <f t="shared" si="1"/>
        <v>1.25</v>
      </c>
    </row>
    <row r="85" spans="11:18" x14ac:dyDescent="0.3">
      <c r="K85" s="48">
        <v>109</v>
      </c>
      <c r="L85" s="48" t="s">
        <v>20</v>
      </c>
      <c r="M85" s="48" t="s">
        <v>10</v>
      </c>
      <c r="N85" s="48">
        <v>42</v>
      </c>
      <c r="O85" s="48">
        <v>70</v>
      </c>
      <c r="P85" s="48">
        <v>92</v>
      </c>
      <c r="Q85" s="48">
        <v>5</v>
      </c>
      <c r="R85" s="48">
        <f t="shared" si="1"/>
        <v>1.6666666666666667</v>
      </c>
    </row>
    <row r="86" spans="11:18" x14ac:dyDescent="0.3">
      <c r="K86" s="48">
        <v>110</v>
      </c>
      <c r="L86" s="48" t="s">
        <v>21</v>
      </c>
      <c r="M86" s="48" t="s">
        <v>8</v>
      </c>
      <c r="N86" s="48">
        <v>37</v>
      </c>
      <c r="O86" s="48">
        <v>55</v>
      </c>
      <c r="P86" s="48">
        <v>83</v>
      </c>
      <c r="Q86" s="48">
        <v>4</v>
      </c>
      <c r="R86" s="48">
        <f t="shared" si="1"/>
        <v>1.4864864864864864</v>
      </c>
    </row>
    <row r="87" spans="11:18" x14ac:dyDescent="0.3">
      <c r="K87" s="48">
        <v>111</v>
      </c>
      <c r="L87" s="48" t="s">
        <v>22</v>
      </c>
      <c r="M87" s="48" t="s">
        <v>16</v>
      </c>
      <c r="N87" s="48">
        <v>29</v>
      </c>
      <c r="O87" s="48">
        <v>38</v>
      </c>
      <c r="P87" s="48">
        <v>68</v>
      </c>
      <c r="Q87" s="48">
        <v>3</v>
      </c>
      <c r="R87" s="48">
        <f t="shared" si="1"/>
        <v>1.3103448275862069</v>
      </c>
    </row>
    <row r="88" spans="11:18" x14ac:dyDescent="0.3">
      <c r="K88" s="48">
        <v>112</v>
      </c>
      <c r="L88" s="48" t="s">
        <v>23</v>
      </c>
      <c r="M88" s="48" t="s">
        <v>10</v>
      </c>
      <c r="N88" s="48">
        <v>44</v>
      </c>
      <c r="O88" s="48">
        <v>73</v>
      </c>
      <c r="P88" s="48">
        <v>94</v>
      </c>
      <c r="Q88" s="48">
        <v>5</v>
      </c>
      <c r="R88" s="48">
        <f t="shared" si="1"/>
        <v>1.6590909090909092</v>
      </c>
    </row>
    <row r="89" spans="11:18" x14ac:dyDescent="0.3">
      <c r="K89" s="48">
        <v>113</v>
      </c>
      <c r="L89" s="48" t="s">
        <v>24</v>
      </c>
      <c r="M89" s="48" t="s">
        <v>12</v>
      </c>
      <c r="N89" s="48">
        <v>33</v>
      </c>
      <c r="O89" s="48">
        <v>45</v>
      </c>
      <c r="P89" s="48">
        <v>75</v>
      </c>
      <c r="Q89" s="48">
        <v>3</v>
      </c>
      <c r="R89" s="48">
        <f t="shared" si="1"/>
        <v>1.3636363636363635</v>
      </c>
    </row>
    <row r="90" spans="11:18" x14ac:dyDescent="0.3">
      <c r="K90" s="48">
        <v>114</v>
      </c>
      <c r="L90" s="48" t="s">
        <v>25</v>
      </c>
      <c r="M90" s="48" t="s">
        <v>8</v>
      </c>
      <c r="N90" s="48">
        <v>41</v>
      </c>
      <c r="O90" s="48">
        <v>66</v>
      </c>
      <c r="P90" s="48">
        <v>89</v>
      </c>
      <c r="Q90" s="48">
        <v>4</v>
      </c>
      <c r="R90" s="48">
        <f t="shared" si="1"/>
        <v>1.6097560975609757</v>
      </c>
    </row>
    <row r="91" spans="11:18" x14ac:dyDescent="0.3">
      <c r="K91" s="48">
        <v>115</v>
      </c>
      <c r="L91" s="48" t="s">
        <v>26</v>
      </c>
      <c r="M91" s="48" t="s">
        <v>14</v>
      </c>
      <c r="N91" s="48">
        <v>48</v>
      </c>
      <c r="O91" s="48">
        <v>78</v>
      </c>
      <c r="P91" s="48">
        <v>98</v>
      </c>
      <c r="Q91" s="48">
        <v>5</v>
      </c>
      <c r="R91" s="48">
        <f t="shared" si="1"/>
        <v>1.625</v>
      </c>
    </row>
    <row r="92" spans="11:18" x14ac:dyDescent="0.3">
      <c r="K92" s="48">
        <v>116</v>
      </c>
      <c r="L92" s="48" t="s">
        <v>27</v>
      </c>
      <c r="M92" s="48" t="s">
        <v>16</v>
      </c>
      <c r="N92" s="48">
        <v>26</v>
      </c>
      <c r="O92" s="48">
        <v>32</v>
      </c>
      <c r="P92" s="48">
        <v>62</v>
      </c>
      <c r="Q92" s="48">
        <v>2</v>
      </c>
      <c r="R92" s="48">
        <f t="shared" si="1"/>
        <v>1.2307692307692308</v>
      </c>
    </row>
    <row r="93" spans="11:18" x14ac:dyDescent="0.3">
      <c r="K93" s="48">
        <v>117</v>
      </c>
      <c r="L93" s="48" t="s">
        <v>28</v>
      </c>
      <c r="M93" s="48" t="s">
        <v>12</v>
      </c>
      <c r="N93" s="48">
        <v>31</v>
      </c>
      <c r="O93" s="48">
        <v>42</v>
      </c>
      <c r="P93" s="48">
        <v>72</v>
      </c>
      <c r="Q93" s="48">
        <v>3</v>
      </c>
      <c r="R93" s="48">
        <f t="shared" si="1"/>
        <v>1.3548387096774193</v>
      </c>
    </row>
    <row r="94" spans="11:18" x14ac:dyDescent="0.3">
      <c r="K94" s="48">
        <v>118</v>
      </c>
      <c r="L94" s="48" t="s">
        <v>29</v>
      </c>
      <c r="M94" s="48" t="s">
        <v>10</v>
      </c>
      <c r="N94" s="48">
        <v>43</v>
      </c>
      <c r="O94" s="48">
        <v>75</v>
      </c>
      <c r="P94" s="48">
        <v>93</v>
      </c>
      <c r="Q94" s="48">
        <v>5</v>
      </c>
      <c r="R94" s="48">
        <f t="shared" si="1"/>
        <v>1.7441860465116279</v>
      </c>
    </row>
    <row r="95" spans="11:18" x14ac:dyDescent="0.3">
      <c r="K95" s="48">
        <v>119</v>
      </c>
      <c r="L95" s="48" t="s">
        <v>30</v>
      </c>
      <c r="M95" s="48" t="s">
        <v>14</v>
      </c>
      <c r="N95" s="48">
        <v>39</v>
      </c>
      <c r="O95" s="48">
        <v>60</v>
      </c>
      <c r="P95" s="48">
        <v>87</v>
      </c>
      <c r="Q95" s="48">
        <v>4</v>
      </c>
      <c r="R95" s="48">
        <f t="shared" si="1"/>
        <v>1.5384615384615385</v>
      </c>
    </row>
    <row r="96" spans="11:18" x14ac:dyDescent="0.3">
      <c r="K96" s="48">
        <v>120</v>
      </c>
      <c r="L96" s="48" t="s">
        <v>31</v>
      </c>
      <c r="M96" s="48" t="s">
        <v>8</v>
      </c>
      <c r="N96" s="48">
        <v>36</v>
      </c>
      <c r="O96" s="48">
        <v>52</v>
      </c>
      <c r="P96" s="48">
        <v>78</v>
      </c>
      <c r="Q96" s="48">
        <v>4</v>
      </c>
      <c r="R96" s="48">
        <f t="shared" si="1"/>
        <v>1.4444444444444444</v>
      </c>
    </row>
    <row r="97" spans="11:18" x14ac:dyDescent="0.3">
      <c r="K97" s="48">
        <v>121</v>
      </c>
      <c r="L97" s="48" t="s">
        <v>32</v>
      </c>
      <c r="M97" s="48" t="s">
        <v>16</v>
      </c>
      <c r="N97" s="48">
        <v>27</v>
      </c>
      <c r="O97" s="48">
        <v>34</v>
      </c>
      <c r="P97" s="48">
        <v>64</v>
      </c>
      <c r="Q97" s="48">
        <v>2</v>
      </c>
      <c r="R97" s="48">
        <f t="shared" si="1"/>
        <v>1.2592592592592593</v>
      </c>
    </row>
    <row r="98" spans="11:18" x14ac:dyDescent="0.3">
      <c r="K98" s="48">
        <v>122</v>
      </c>
      <c r="L98" s="48" t="s">
        <v>33</v>
      </c>
      <c r="M98" s="48" t="s">
        <v>12</v>
      </c>
      <c r="N98" s="48">
        <v>32</v>
      </c>
      <c r="O98" s="48">
        <v>44</v>
      </c>
      <c r="P98" s="48">
        <v>74</v>
      </c>
      <c r="Q98" s="48">
        <v>3</v>
      </c>
      <c r="R98" s="48">
        <f t="shared" si="1"/>
        <v>1.375</v>
      </c>
    </row>
    <row r="99" spans="11:18" x14ac:dyDescent="0.3">
      <c r="K99" s="48">
        <v>123</v>
      </c>
      <c r="L99" s="48" t="s">
        <v>34</v>
      </c>
      <c r="M99" s="48" t="s">
        <v>10</v>
      </c>
      <c r="N99" s="48">
        <v>46</v>
      </c>
      <c r="O99" s="48">
        <v>77</v>
      </c>
      <c r="P99" s="48">
        <v>96</v>
      </c>
      <c r="Q99" s="48">
        <v>5</v>
      </c>
      <c r="R99" s="48">
        <f t="shared" si="1"/>
        <v>1.673913043478261</v>
      </c>
    </row>
    <row r="100" spans="11:18" x14ac:dyDescent="0.3">
      <c r="K100" s="48">
        <v>124</v>
      </c>
      <c r="L100" s="48" t="s">
        <v>35</v>
      </c>
      <c r="M100" s="48" t="s">
        <v>8</v>
      </c>
      <c r="N100" s="48">
        <v>34</v>
      </c>
      <c r="O100" s="48">
        <v>48</v>
      </c>
      <c r="P100" s="48">
        <v>76</v>
      </c>
      <c r="Q100" s="48">
        <v>3</v>
      </c>
      <c r="R100" s="48">
        <f t="shared" si="1"/>
        <v>1.411764705882353</v>
      </c>
    </row>
    <row r="101" spans="11:18" x14ac:dyDescent="0.3">
      <c r="K101" s="48">
        <v>125</v>
      </c>
      <c r="L101" s="48" t="s">
        <v>36</v>
      </c>
      <c r="M101" s="49" t="s">
        <v>14</v>
      </c>
      <c r="N101" s="49">
        <v>47</v>
      </c>
      <c r="O101" s="48">
        <v>79</v>
      </c>
      <c r="P101" s="48">
        <v>99</v>
      </c>
      <c r="Q101" s="48">
        <v>5</v>
      </c>
      <c r="R101" s="48">
        <f t="shared" si="1"/>
        <v>1.6808510638297873</v>
      </c>
    </row>
    <row r="102" spans="11:18" ht="15" thickBot="1" x14ac:dyDescent="0.35">
      <c r="M102" s="46"/>
      <c r="N102" s="46"/>
    </row>
    <row r="103" spans="11:18" ht="15.6" thickTop="1" thickBot="1" x14ac:dyDescent="0.35">
      <c r="L103" s="50" t="s">
        <v>58</v>
      </c>
      <c r="M103" s="50">
        <f>MAX(R77:R101)</f>
        <v>1.7441860465116279</v>
      </c>
      <c r="N103" s="46"/>
    </row>
    <row r="104" spans="11:18" ht="15.6" thickTop="1" thickBot="1" x14ac:dyDescent="0.35">
      <c r="K104" s="46"/>
      <c r="L104" s="50" t="s">
        <v>59</v>
      </c>
      <c r="M104" s="51" t="str">
        <f>INDEX(L77:L101,MATCH(MAX(R77:R101),R77:R101,0))</f>
        <v>Arjun</v>
      </c>
      <c r="N104" s="46"/>
    </row>
    <row r="105" spans="11:18" ht="15.6" thickTop="1" thickBot="1" x14ac:dyDescent="0.35">
      <c r="K105" s="46"/>
      <c r="L105" s="50" t="s">
        <v>2</v>
      </c>
      <c r="M105" s="52" t="str">
        <f>INDEX(M77:M101,MATCH(MAX(R77:R101),R77:R101,0))</f>
        <v>Marketing</v>
      </c>
      <c r="N105" s="46"/>
    </row>
    <row r="106" spans="11:18" ht="15.6" thickTop="1" thickBot="1" x14ac:dyDescent="0.35">
      <c r="K106" s="46"/>
      <c r="L106" s="50" t="s">
        <v>60</v>
      </c>
      <c r="M106" s="52">
        <f>INDEX(P77:P101,MATCH(MAX(R77:R101),R77:R101,0))</f>
        <v>93</v>
      </c>
      <c r="N106" s="46"/>
    </row>
    <row r="107" spans="11:18" ht="15.6" thickTop="1" thickBot="1" x14ac:dyDescent="0.35">
      <c r="K107" s="46"/>
      <c r="L107" s="53" t="s">
        <v>61</v>
      </c>
      <c r="M107" s="51">
        <f>INDEX(Q77:Q101,MATCH(MAX(R77:R101),R77:R101,0))</f>
        <v>5</v>
      </c>
      <c r="N107" s="46"/>
    </row>
    <row r="108" spans="11:18" ht="15" thickTop="1" x14ac:dyDescent="0.3">
      <c r="L108" s="46"/>
      <c r="M108" s="46"/>
    </row>
    <row r="109" spans="11:18" x14ac:dyDescent="0.3">
      <c r="L109" s="46"/>
      <c r="M109" s="46"/>
    </row>
  </sheetData>
  <sortState xmlns:xlrd2="http://schemas.microsoft.com/office/spreadsheetml/2017/richdata2" ref="K22:N46">
    <sortCondition ref="N22:N46"/>
  </sortState>
  <mergeCells count="5">
    <mergeCell ref="K75:M75"/>
    <mergeCell ref="K1:N1"/>
    <mergeCell ref="L2:M2"/>
    <mergeCell ref="K10:O10"/>
    <mergeCell ref="K69:N69"/>
  </mergeCells>
  <pageMargins left="0.7" right="0.7" top="0.75" bottom="0.75" header="0.3" footer="0.3"/>
  <pageSetup orientation="portrait" r:id="rId2"/>
  <ignoredErrors>
    <ignoredError sqref="L50:L51 L53" formulaRange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0EB0-1FE9-4F4F-8853-48D7590FF3D8}">
  <dimension ref="A1"/>
  <sheetViews>
    <sheetView workbookViewId="0">
      <selection activeCell="A2" sqref="A2:A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bharti</dc:creator>
  <cp:lastModifiedBy>dolly bharti</cp:lastModifiedBy>
  <dcterms:created xsi:type="dcterms:W3CDTF">2025-05-15T06:50:01Z</dcterms:created>
  <dcterms:modified xsi:type="dcterms:W3CDTF">2025-05-18T10:06:21Z</dcterms:modified>
</cp:coreProperties>
</file>