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5636E269-23AA-4F37-9056-76CDDE217A67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P &amp; L" sheetId="1" r:id="rId1"/>
    <sheet name="new-profit" sheetId="2" r:id="rId2"/>
    <sheet name="column" sheetId="7" r:id="rId3"/>
    <sheet name="costachart" sheetId="4" r:id="rId4"/>
    <sheet name="barchart" sheetId="5" r:id="rId5"/>
    <sheet name="f-dash" sheetId="6" r:id="rId6"/>
  </sheets>
  <definedNames>
    <definedName name="_xlnm._FilterDatabase" localSheetId="3" hidden="1">costachart!$B$5:$C$5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9" i="4"/>
  <c r="C10" i="4" s="1"/>
  <c r="C16" i="1"/>
  <c r="C17" i="1" s="1"/>
</calcChain>
</file>

<file path=xl/sharedStrings.xml><?xml version="1.0" encoding="utf-8"?>
<sst xmlns="http://schemas.openxmlformats.org/spreadsheetml/2006/main" count="47" uniqueCount="35">
  <si>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</si>
  <si>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</si>
  <si>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</si>
  <si>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</si>
  <si>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</si>
  <si>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</si>
  <si>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</si>
  <si>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</si>
  <si>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</si>
  <si>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</si>
  <si>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</si>
  <si>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</si>
  <si>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</si>
  <si>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</si>
  <si>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</si>
  <si>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</si>
  <si>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</si>
  <si>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</si>
  <si>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</si>
  <si>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</si>
  <si>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</si>
  <si>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</si>
  <si>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</si>
  <si>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</si>
  <si>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</si>
  <si>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</si>
  <si>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</si>
  <si>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Historical Revenue</t>
  </si>
  <si>
    <t>Year</t>
  </si>
  <si>
    <t>Revenue</t>
  </si>
  <si>
    <t>Projected</t>
  </si>
  <si>
    <t>Finance Dashboard</t>
  </si>
  <si>
    <t xml:space="preserve"> 24,39,535 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</si>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</sst>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4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1" fontId="4" fillId="0" borderId="1" xfId="0" applyNumberFormat="1" applyFont="1" applyBorder="1"/>
    <xf numFmtId="0" fontId="3" fillId="0" borderId="0" xfId="0" applyFont="1"/>
    <xf numFmtId="0" fontId="4" fillId="0" borderId="1" xfId="0" applyFont="1" applyBorder="1"/>
    <xf numFmtId="0" fontId="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4" fillId="0" borderId="7" xfId="0" applyFont="1" applyBorder="1"/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4" fillId="0" borderId="9" xfId="0" applyNumberFormat="1" applyFont="1" applyBorder="1"/>
    <xf numFmtId="9" fontId="4" fillId="0" borderId="9" xfId="0" applyNumberFormat="1" applyFont="1" applyBorder="1"/>
    <xf numFmtId="0" fontId="4" fillId="2" borderId="7" xfId="0" applyFont="1" applyFill="1" applyBorder="1"/>
    <xf numFmtId="0" fontId="4" fillId="2" borderId="1" xfId="0" applyFont="1" applyFill="1" applyBorder="1"/>
    <xf numFmtId="0" fontId="4" fillId="2" borderId="9" xfId="0" applyFont="1" applyFill="1" applyBorder="1"/>
    <xf numFmtId="0" fontId="1" fillId="4" borderId="3" xfId="0" applyFont="1" applyFill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5" borderId="3" xfId="0" applyFont="1" applyFill="1" applyBorder="1" applyAlignment="1">
      <alignment horizontal="right" wrapText="1"/>
    </xf>
    <xf numFmtId="0" fontId="1" fillId="5" borderId="5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/>
    <xf numFmtId="0" fontId="4" fillId="3" borderId="12" xfId="0" applyFont="1" applyFill="1" applyBorder="1"/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/>
    <xf numFmtId="0" fontId="4" fillId="3" borderId="8" xfId="0" applyFont="1" applyFill="1" applyBorder="1"/>
    <xf numFmtId="0" fontId="4" fillId="3" borderId="2" xfId="0" applyFont="1" applyFill="1" applyBorder="1"/>
    <xf numFmtId="0" fontId="4" fillId="3" borderId="10" xfId="0" applyFont="1" applyFill="1" applyBorder="1"/>
    <xf numFmtId="0" fontId="6" fillId="0" borderId="0" xfId="0" applyFont="1" applyAlignment="1">
      <alignment horizontal="righ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7E6E6"/>
          <bgColor rgb="FFE7E6E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/>
        <right style="dotted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 * #,##0_ ;_ * \-#,##0_ ;_ * &quot;-&quot;??_ ;_ @_ "/>
      <border diagonalUp="0" diagonalDown="0">
        <left style="hair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'new-profit'!$C$5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'new-profit'!$B$6:$B$11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'new-profit'!$C$6:$C$11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446A-A881-FDA641C66FFA}"/>
            </c:ext>
          </c:extLst>
        </c:ser>
        <c:ser>
          <c:idx val="1"/>
          <c:order val="1"/>
          <c:tx>
            <c:strRef>
              <c:f>'new-profit'!$D$5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'new-profit'!$B$6:$B$11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'new-profit'!$D$6:$D$11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446A-A881-FDA641C6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74463"/>
        <c:axId val="294275711"/>
      </c:lineChart>
      <c:catAx>
        <c:axId val="2942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5711"/>
        <c:crosses val="autoZero"/>
        <c:auto val="1"/>
        <c:lblAlgn val="ctr"/>
        <c:lblOffset val="100"/>
        <c:noMultiLvlLbl val="0"/>
      </c:catAx>
      <c:valAx>
        <c:axId val="294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4463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column!$D$3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column!$C$4:$C$9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column!$D$4:$D$9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1-45D6-8FEA-0A419022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4127728"/>
        <c:axId val="1484129392"/>
      </c:barChart>
      <c:catAx>
        <c:axId val="14841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9392"/>
        <c:crosses val="autoZero"/>
        <c:auto val="1"/>
        <c:lblAlgn val="ctr"/>
        <c:lblOffset val="100"/>
        <c:noMultiLvlLbl val="0"/>
      </c:catAx>
      <c:valAx>
        <c:axId val="148412939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7728"/>
        <c:crosses val="autoZero"/>
        <c:crossBetween val="between"/>
        <c:majorUnit val="1000000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costachart!$C$5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4D-4D33-930C-80A7EC7828DC}"/>
              </c:ext>
            </c:extLst>
          </c:dPt>
          <c:dPt>
            <c:idx val="1"/>
            <c:bubble3D val="0"/>
            <c:explosion val="1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1C-4544-8F8B-2A5963637B18}"/>
              </c:ext>
            </c:extLst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1C-4544-8F8B-2A5963637B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1C-4544-8F8B-2A5963637B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1C-4544-8F8B-2A5963637B18}"/>
              </c:ext>
            </c:extLst>
          </c:dPt>
          <c:dLbls>
            <c:dLbl>
              <c:idx val="1"/>
              <c:layout>
                <c:manualLayout>
                  <c:x val="0.11287707786526684"/>
                  <c:y val="-0.10827974628171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C-4544-8F8B-2A5963637B1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C-4544-8F8B-2A5963637B1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C-4544-8F8B-2A5963637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costachart!$B$6:$B$10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costachart!$C$6:$C$10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C-4544-8F8B-2A5963637B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cap="none" spc="0">
          <a:ln/>
          <a:solidFill>
            <a:schemeClr val="accent4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Target vs Acheived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barchart!$B$7:$B$8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barchart!$C$7:$C$8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1-4E4F-970A-1BCD68DF16B6}"/>
            </c:ext>
          </c:extLst>
        </c:ser>
        <c:ser>
          <c:idx val="1"/>
          <c:order val="1"/>
          <c:tx>
            <c:strRef>
              <c:f>barchart!$D$6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6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barchart!$B$7:$B$8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barchart!$D$7:$D$8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1-4E4F-970A-1BCD68DF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16171936"/>
        <c:axId val="1616171104"/>
      </c:barChart>
      <c:catAx>
        <c:axId val="16161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104"/>
        <c:crosses val="autoZero"/>
        <c:auto val="1"/>
        <c:lblAlgn val="ctr"/>
        <c:lblOffset val="100"/>
        <c:noMultiLvlLbl val="0"/>
      </c:catAx>
      <c:valAx>
        <c:axId val="1616171104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9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column!$D$3</c:f>
              <c:strCache>
                <c:ptCount val="1"/>
                <c:pt idx="0">
                  <c:v>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column!$C$4:$C$9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column!$D$4:$D$9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D2D-9822-50316C6C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84127728"/>
        <c:axId val="1484129392"/>
      </c:barChart>
      <c:catAx>
        <c:axId val="148412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9392"/>
        <c:crosses val="autoZero"/>
        <c:auto val="1"/>
        <c:lblAlgn val="ctr"/>
        <c:lblOffset val="100"/>
        <c:noMultiLvlLbl val="0"/>
      </c:catAx>
      <c:valAx>
        <c:axId val="148412939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7728"/>
        <c:crosses val="autoZero"/>
        <c:crossBetween val="between"/>
        <c:majorUnit val="1000000"/>
        <c:minorUnit val="1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'new-profit'!$C$5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'new-profit'!$B$6:$B$11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'new-profit'!$C$6:$C$11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652-A76C-B422FC7FB19C}"/>
            </c:ext>
          </c:extLst>
        </c:ser>
        <c:ser>
          <c:idx val="1"/>
          <c:order val="1"/>
          <c:tx>
            <c:strRef>
              <c:f>'new-profit'!$D$5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'new-profit'!$B$6:$B$11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'new-profit'!$D$6:$D$11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652-A76C-B422FC7F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74463"/>
        <c:axId val="294275711"/>
      </c:lineChart>
      <c:catAx>
        <c:axId val="2942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5711"/>
        <c:crosses val="autoZero"/>
        <c:auto val="1"/>
        <c:lblAlgn val="ctr"/>
        <c:lblOffset val="100"/>
        <c:noMultiLvlLbl val="0"/>
      </c:catAx>
      <c:valAx>
        <c:axId val="294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costachart!$C$5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B0-4173-9157-24ED1F71F8E7}"/>
              </c:ext>
            </c:extLst>
          </c:dPt>
          <c:dPt>
            <c:idx val="1"/>
            <c:bubble3D val="0"/>
            <c:explosion val="1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B0-4173-9157-24ED1F71F8E7}"/>
              </c:ext>
            </c:extLst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B0-4173-9157-24ED1F71F8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B0-4173-9157-24ED1F71F8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B0-4173-9157-24ED1F71F8E7}"/>
              </c:ext>
            </c:extLst>
          </c:dPt>
          <c:dLbls>
            <c:dLbl>
              <c:idx val="1"/>
              <c:layout>
                <c:manualLayout>
                  <c:x val="0.11287707786526684"/>
                  <c:y val="-0.10827974628171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B0-4173-9157-24ED1F71F8E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0-4173-9157-24ED1F71F8E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B0-4173-9157-24ED1F71F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costachart!$B$6:$B$10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costachart!$C$6:$C$10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0-4173-9157-24ED1F71F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 vs Acheived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barchart!$B$7:$B$8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barchart!$C$7:$C$8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F-4F16-A059-7869A02EB6F3}"/>
            </c:ext>
          </c:extLst>
        </c:ser>
        <c:ser>
          <c:idx val="1"/>
          <c:order val="1"/>
          <c:tx>
            <c:strRef>
              <c:f>barchart!$D$6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barchart!$B$7:$B$8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barchart!$D$7:$D$8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F-4F16-A059-7869A02E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6171936"/>
        <c:axId val="1616171104"/>
      </c:barChart>
      <c:catAx>
        <c:axId val="16161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104"/>
        <c:crosses val="autoZero"/>
        <c:auto val="1"/>
        <c:lblAlgn val="ctr"/>
        <c:lblOffset val="100"/>
        <c:noMultiLvlLbl val="0"/>
      </c:catAx>
      <c:valAx>
        <c:axId val="1616171104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9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339724</xdr:colOff>
      <xdr:row>0</xdr:row>
      <xdr:rowOff>171450</xdr:rowOff>
    </xdr:from>
    <xdr:to>
      <xdr:col>18</xdr:col>
      <xdr:colOff>76199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20909-276A-6F6B-205D-776C32F1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0</xdr:rowOff>
    </xdr:from>
    <xdr:to>
      <xdr:col>13</xdr:col>
      <xdr:colOff>231775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83D4-7134-DC62-8354-B3C41581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13</xdr:row>
      <xdr:rowOff>73025</xdr:rowOff>
    </xdr:from>
    <xdr:to>
      <xdr:col>17</xdr:col>
      <xdr:colOff>225425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BEA54-5C3B-2316-CFC1-E8FD3A02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0</xdr:row>
      <xdr:rowOff>127000</xdr:rowOff>
    </xdr:from>
    <xdr:to>
      <xdr:col>14</xdr:col>
      <xdr:colOff>288925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0936E-1D51-8EA5-D461-FB77700C2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3</xdr:row>
      <xdr:rowOff>6350</xdr:rowOff>
    </xdr:from>
    <xdr:to>
      <xdr:col>17</xdr:col>
      <xdr:colOff>298450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502E2-5652-4B31-A2D3-FE1B4F69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603250</xdr:colOff>
      <xdr:row>3</xdr:row>
      <xdr:rowOff>31750</xdr:rowOff>
    </xdr:from>
    <xdr:to>
      <xdr:col>9</xdr:col>
      <xdr:colOff>298450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1D53B-6C24-4AE5-BFA5-5E728D39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603250</xdr:colOff>
      <xdr:row>18</xdr:row>
      <xdr:rowOff>171450</xdr:rowOff>
    </xdr:from>
    <xdr:to>
      <xdr:col>9</xdr:col>
      <xdr:colOff>298450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6824C3-6CB1-4A83-BA96-0CE6EC4A1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18</xdr:row>
      <xdr:rowOff>165100</xdr:rowOff>
    </xdr:from>
    <xdr:to>
      <xdr:col>17</xdr:col>
      <xdr:colOff>292100</xdr:colOff>
      <xdr:row>33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9B1A30-C3DC-4230-952E-B22824A9E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625D9-C4E3-4341-9DEE-1DED5FB90570}" name="Table1" displayName="Table1" ref="B5:C17" totalsRowShown="0" tableBorderDxfId="25">
  <autoFilter ref="B5:C17" xr:uid="{329625D9-C4E3-4341-9DEE-1DED5FB90570}"/>
  <tableColumns count="2">
    <tableColumn id="1" xr3:uid="{435A8DD2-5A5E-459B-9CAE-69E1C78DBB4F}" name="Sales Revenue"/>
    <tableColumn id="2" xr3:uid="{2D78ADE5-293F-4947-8D71-B0467751CB2E}" name=" 24,39,535 " dataDxfId="24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CF6F3-8440-490A-87A7-FD273A5AC0B6}" name="Table2" displayName="Table2" ref="B5:D11" totalsRowShown="0" headerRowDxfId="19" tableBorderDxfId="23">
  <autoFilter ref="B5:D11" xr:uid="{CBACF6F3-8440-490A-87A7-FD273A5AC0B6}"/>
  <tableColumns count="3">
    <tableColumn id="1" xr3:uid="{A94BD3CD-1777-4027-89FC-9D7B70EEED68}" name="Column1" dataDxfId="22"/>
    <tableColumn id="2" xr3:uid="{0A9C62DA-562F-4476-8E59-16F2F2004402}" name="Net Profit" dataDxfId="21"/>
    <tableColumn id="3" xr3:uid="{FB7842C2-BE92-4285-BF00-1D3CD21EC792}" name="Net Profit Margin" dataDxfId="20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C42E59-F5B2-46B4-B3B3-C688109811AD}" name="Table3" displayName="Table3" ref="B3:D9" totalsRowShown="0" tableBorderDxfId="18">
  <autoFilter ref="B3:D9" xr:uid="{A6C42E59-F5B2-46B4-B3B3-C688109811AD}"/>
  <tableColumns count="3">
    <tableColumn id="1" xr3:uid="{3C32C8C9-A84B-4983-BDE4-E46122452D65}" name="Column1" dataDxfId="17"/>
    <tableColumn id="2" xr3:uid="{7D21AA83-15E3-40B5-84E3-BF54592664FD}" name="Year" dataDxfId="16"/>
    <tableColumn id="3" xr3:uid="{801DCC88-0F15-42F8-865B-D7DF2FFAC3C9}" name="Revenue" dataDxfId="15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859992-7215-4E9F-82FF-820C4D7A9837}" name="Table4" displayName="Table4" ref="B5:C10" totalsRowShown="0" headerRowDxfId="10" headerRowBorderDxfId="13" tableBorderDxfId="14">
  <autoFilter ref="B5:C10" xr:uid="{77859992-7215-4E9F-82FF-820C4D7A9837}"/>
  <tableColumns count="2">
    <tableColumn id="1" xr3:uid="{02DEF7B8-CED9-4DF5-82CA-F7FA5EB596FC}" name="Costs" dataDxfId="12"/>
    <tableColumn id="2" xr3:uid="{46B5F771-3038-405D-A85E-0ADC4D111971}" name="Valu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EBF3B-93E5-4604-9F31-554A0ADACF39}" name="Table5" displayName="Table5" ref="B15:C19" totalsRowShown="0" tableBorderDxfId="9">
  <autoFilter ref="B15:C19" xr:uid="{2A1EBF3B-93E5-4604-9F31-554A0ADACF39}"/>
  <tableColumns count="2">
    <tableColumn id="1" xr3:uid="{E06E3AF7-D14A-4879-B51C-9872EB689C5C}" name="Column1" dataDxfId="8"/>
    <tableColumn id="2" xr3:uid="{6CC00F27-CBDB-4963-AC98-0B16F03B5F76}" name="Column2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85ABDF-59C1-46C2-8A22-1B434B490948}" name="Table6" displayName="Table6" ref="B6:E8" totalsRowShown="0" headerRowDxfId="0" headerRowBorderDxfId="5" tableBorderDxfId="6">
  <autoFilter ref="B6:E8" xr:uid="{1885ABDF-59C1-46C2-8A22-1B434B490948}"/>
  <tableColumns count="4">
    <tableColumn id="1" xr3:uid="{1BBE9E2C-C067-4775-A1A5-AF836ED7D942}" name="Expenditure" dataDxfId="4"/>
    <tableColumn id="2" xr3:uid="{8ADD4976-FCF7-4D1B-BF16-BD1B9D664F60}" name="Target" dataDxfId="3"/>
    <tableColumn id="3" xr3:uid="{95B4935E-055B-4768-BFC4-57B080E86281}" name="YTD" dataDxfId="2"/>
    <tableColumn id="4" xr3:uid="{19DFEE67-E1F2-49EE-8448-F1626186554D}" name="Achieved" dataDxfId="1">
      <calculatedColumnFormula>D7/C7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opLeftCell="A4" workbookViewId="0">
      <selection activeCell="B13" sqref="B13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3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12" t="s">
        <v>1</v>
      </c>
      <c r="C5" s="16" t="s">
        <v>32</v>
      </c>
    </row>
    <row r="6" spans="2:3" x14ac:dyDescent="0.25">
      <c r="B6" s="11" t="s">
        <v>2</v>
      </c>
      <c r="C6" s="16">
        <v>1188534.6000000001</v>
      </c>
    </row>
    <row r="7" spans="2:3" x14ac:dyDescent="0.25">
      <c r="B7" s="12" t="s">
        <v>3</v>
      </c>
      <c r="C7" s="16">
        <v>951000.65</v>
      </c>
    </row>
    <row r="8" spans="2:3" x14ac:dyDescent="0.25">
      <c r="B8" s="13" t="s">
        <v>4</v>
      </c>
      <c r="C8" s="16"/>
    </row>
    <row r="9" spans="2:3" x14ac:dyDescent="0.25">
      <c r="B9" s="14" t="s">
        <v>5</v>
      </c>
      <c r="C9" s="16">
        <v>390371.02500000002</v>
      </c>
    </row>
    <row r="10" spans="2:3" x14ac:dyDescent="0.25">
      <c r="B10" s="14" t="s">
        <v>6</v>
      </c>
      <c r="C10" s="16">
        <v>55000</v>
      </c>
    </row>
    <row r="11" spans="2:3" x14ac:dyDescent="0.25">
      <c r="B11" s="14" t="s">
        <v>7</v>
      </c>
      <c r="C11" s="16">
        <v>80847.349999999991</v>
      </c>
    </row>
    <row r="12" spans="2:3" x14ac:dyDescent="0.25">
      <c r="B12" s="14" t="s">
        <v>8</v>
      </c>
      <c r="C12" s="16">
        <v>45000</v>
      </c>
    </row>
    <row r="13" spans="2:3" x14ac:dyDescent="0.25">
      <c r="B13" s="14" t="s">
        <v>9</v>
      </c>
      <c r="C13" s="16">
        <v>323869.92499999999</v>
      </c>
    </row>
    <row r="14" spans="2:3" x14ac:dyDescent="0.25">
      <c r="B14" s="14" t="s">
        <v>10</v>
      </c>
      <c r="C14" s="16">
        <v>68865.399999999994</v>
      </c>
    </row>
    <row r="15" spans="2:3" x14ac:dyDescent="0.25">
      <c r="B15" s="12" t="s">
        <v>11</v>
      </c>
      <c r="C15" s="16">
        <v>287046.95</v>
      </c>
    </row>
    <row r="16" spans="2:3" x14ac:dyDescent="0.25">
      <c r="B16" s="15" t="s">
        <v>12</v>
      </c>
      <c r="C16" s="16">
        <f>0.25*C15</f>
        <v>71761.737500000003</v>
      </c>
    </row>
    <row r="17" spans="2:3" x14ac:dyDescent="0.25">
      <c r="B17" s="12" t="s">
        <v>13</v>
      </c>
      <c r="C17" s="16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opLeftCell="A5" workbookViewId="0">
      <selection activeCell="Q8" sqref="Q8"/>
    </sheetView>
  </sheetViews>
  <sheetFormatPr defaultColWidth="14.42578125" defaultRowHeight="15" customHeight="1" x14ac:dyDescent="0.25"/>
  <cols>
    <col min="1" max="1" width="8.7109375" customWidth="1"/>
    <col min="2" max="2" width="11" customWidth="1"/>
    <col min="3" max="3" width="14" customWidth="1"/>
    <col min="4" max="4" width="18.5703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8" t="s">
        <v>33</v>
      </c>
      <c r="C5" s="19" t="s">
        <v>15</v>
      </c>
      <c r="D5" s="20" t="s">
        <v>16</v>
      </c>
    </row>
    <row r="6" spans="2:4" x14ac:dyDescent="0.25">
      <c r="B6" s="11">
        <v>2015</v>
      </c>
      <c r="C6" s="2">
        <v>155075.59355813666</v>
      </c>
      <c r="D6" s="17">
        <v>0.08</v>
      </c>
    </row>
    <row r="7" spans="2:4" x14ac:dyDescent="0.25">
      <c r="B7" s="11">
        <v>2016</v>
      </c>
      <c r="C7" s="2">
        <v>193189.15111382809</v>
      </c>
      <c r="D7" s="17">
        <v>0.09</v>
      </c>
    </row>
    <row r="8" spans="2:4" x14ac:dyDescent="0.25">
      <c r="B8" s="11">
        <v>2017</v>
      </c>
      <c r="C8" s="2">
        <v>182970.15906718749</v>
      </c>
      <c r="D8" s="17">
        <v>0.11</v>
      </c>
    </row>
    <row r="9" spans="2:4" x14ac:dyDescent="0.25">
      <c r="B9" s="11">
        <v>2018</v>
      </c>
      <c r="C9" s="2">
        <v>202514.90428125</v>
      </c>
      <c r="D9" s="17">
        <v>0.115</v>
      </c>
    </row>
    <row r="10" spans="2:4" x14ac:dyDescent="0.25">
      <c r="B10" s="11">
        <v>2019</v>
      </c>
      <c r="C10" s="2">
        <v>182098.951875</v>
      </c>
      <c r="D10" s="17">
        <v>0.11</v>
      </c>
    </row>
    <row r="11" spans="2:4" x14ac:dyDescent="0.25">
      <c r="B11" s="11">
        <v>2020</v>
      </c>
      <c r="C11" s="2">
        <v>215285.21250000002</v>
      </c>
      <c r="D11" s="17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5607-994F-4B85-A582-65F9259C6A4E}">
  <dimension ref="A1:D9"/>
  <sheetViews>
    <sheetView topLeftCell="A5" workbookViewId="0">
      <selection activeCell="D5" sqref="D5"/>
    </sheetView>
  </sheetViews>
  <sheetFormatPr defaultRowHeight="15" x14ac:dyDescent="0.25"/>
  <cols>
    <col min="2" max="2" width="11" customWidth="1"/>
    <col min="4" max="4" width="11" customWidth="1"/>
  </cols>
  <sheetData>
    <row r="1" spans="1:4" ht="18.75" x14ac:dyDescent="0.25">
      <c r="A1" s="5"/>
      <c r="B1" s="6" t="s">
        <v>27</v>
      </c>
      <c r="C1" s="5"/>
      <c r="D1" s="5"/>
    </row>
    <row r="2" spans="1:4" ht="15.75" thickBot="1" x14ac:dyDescent="0.3">
      <c r="A2" s="5"/>
      <c r="B2" s="5"/>
      <c r="C2" s="7"/>
      <c r="D2" s="7"/>
    </row>
    <row r="3" spans="1:4" ht="15.75" thickBot="1" x14ac:dyDescent="0.3">
      <c r="A3" s="5"/>
      <c r="B3" s="8" t="s">
        <v>33</v>
      </c>
      <c r="C3" s="9" t="s">
        <v>28</v>
      </c>
      <c r="D3" s="21" t="s">
        <v>29</v>
      </c>
    </row>
    <row r="4" spans="1:4" x14ac:dyDescent="0.25">
      <c r="A4" s="5"/>
      <c r="B4" s="8"/>
      <c r="C4" s="10">
        <v>2016</v>
      </c>
      <c r="D4" s="22">
        <v>1653634</v>
      </c>
    </row>
    <row r="5" spans="1:4" x14ac:dyDescent="0.25">
      <c r="A5" s="5"/>
      <c r="B5" s="8"/>
      <c r="C5" s="10">
        <v>2017</v>
      </c>
      <c r="D5" s="22">
        <v>1986832</v>
      </c>
    </row>
    <row r="6" spans="1:4" x14ac:dyDescent="0.25">
      <c r="A6" s="5"/>
      <c r="B6" s="8"/>
      <c r="C6" s="10">
        <v>2018</v>
      </c>
      <c r="D6" s="22">
        <v>1997535</v>
      </c>
    </row>
    <row r="7" spans="1:4" x14ac:dyDescent="0.25">
      <c r="A7" s="5"/>
      <c r="B7" s="8"/>
      <c r="C7" s="10">
        <v>2019</v>
      </c>
      <c r="D7" s="22">
        <v>2187475</v>
      </c>
    </row>
    <row r="8" spans="1:4" x14ac:dyDescent="0.25">
      <c r="A8" s="5"/>
      <c r="B8" s="8"/>
      <c r="C8" s="10">
        <v>2020</v>
      </c>
      <c r="D8" s="22">
        <v>2439535</v>
      </c>
    </row>
    <row r="9" spans="1:4" ht="30.75" thickBot="1" x14ac:dyDescent="0.3">
      <c r="A9" s="5"/>
      <c r="B9" s="25" t="s">
        <v>30</v>
      </c>
      <c r="C9" s="24">
        <v>2021</v>
      </c>
      <c r="D9" s="23">
        <v>2584736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9" workbookViewId="0">
      <selection activeCell="L13" sqref="L1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17</v>
      </c>
    </row>
    <row r="5" spans="2:3" x14ac:dyDescent="0.25">
      <c r="B5" s="29" t="s">
        <v>18</v>
      </c>
      <c r="C5" s="29" t="s">
        <v>19</v>
      </c>
    </row>
    <row r="6" spans="2:3" x14ac:dyDescent="0.25">
      <c r="B6" s="26" t="s">
        <v>20</v>
      </c>
      <c r="C6" s="28">
        <v>1188534.6000000001</v>
      </c>
    </row>
    <row r="7" spans="2:3" x14ac:dyDescent="0.25">
      <c r="B7" s="27" t="s">
        <v>5</v>
      </c>
      <c r="C7" s="28">
        <v>390371.02500000002</v>
      </c>
    </row>
    <row r="8" spans="2:3" x14ac:dyDescent="0.25">
      <c r="B8" s="27" t="s">
        <v>9</v>
      </c>
      <c r="C8" s="28">
        <v>323869.92499999999</v>
      </c>
    </row>
    <row r="9" spans="2:3" x14ac:dyDescent="0.25">
      <c r="B9" s="27" t="s">
        <v>7</v>
      </c>
      <c r="C9" s="28">
        <v>80847.349999999991</v>
      </c>
    </row>
    <row r="10" spans="2:3" x14ac:dyDescent="0.25">
      <c r="B10" s="27" t="s">
        <v>8</v>
      </c>
      <c r="C10" s="28">
        <f>SUM(C16:C19)</f>
        <v>180115.4</v>
      </c>
    </row>
    <row r="13" spans="2:3" x14ac:dyDescent="0.25">
      <c r="B13" s="3" t="s">
        <v>21</v>
      </c>
    </row>
    <row r="15" spans="2:3" x14ac:dyDescent="0.25">
      <c r="B15" s="27" t="s">
        <v>33</v>
      </c>
      <c r="C15" s="28" t="s">
        <v>34</v>
      </c>
    </row>
    <row r="16" spans="2:3" x14ac:dyDescent="0.25">
      <c r="B16" s="30" t="s">
        <v>10</v>
      </c>
      <c r="C16" s="31">
        <v>68865.399999999994</v>
      </c>
    </row>
    <row r="17" spans="2:3" x14ac:dyDescent="0.25">
      <c r="B17" s="27" t="s">
        <v>6</v>
      </c>
      <c r="C17" s="28">
        <v>55000</v>
      </c>
    </row>
    <row r="18" spans="2:3" x14ac:dyDescent="0.25">
      <c r="B18" s="27" t="s">
        <v>8</v>
      </c>
      <c r="C18" s="28">
        <v>45000</v>
      </c>
    </row>
    <row r="19" spans="2:3" ht="15" customHeight="1" x14ac:dyDescent="0.25">
      <c r="B19" s="27" t="s">
        <v>12</v>
      </c>
      <c r="C19" s="28">
        <f>0.25*C18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10" sqref="P10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4" width="8.7109375" customWidth="1"/>
    <col min="5" max="5" width="11.42578125" customWidth="1"/>
    <col min="6" max="26" width="8.7109375" customWidth="1"/>
  </cols>
  <sheetData>
    <row r="4" spans="2:5" ht="18.75" x14ac:dyDescent="0.3">
      <c r="B4" s="1" t="s">
        <v>22</v>
      </c>
    </row>
    <row r="6" spans="2:5" x14ac:dyDescent="0.25">
      <c r="B6" s="32" t="s">
        <v>23</v>
      </c>
      <c r="C6" s="33" t="s">
        <v>24</v>
      </c>
      <c r="D6" s="33" t="s">
        <v>25</v>
      </c>
      <c r="E6" s="34" t="s">
        <v>26</v>
      </c>
    </row>
    <row r="7" spans="2:5" x14ac:dyDescent="0.25">
      <c r="B7" s="11" t="s">
        <v>5</v>
      </c>
      <c r="C7" s="4">
        <v>300000</v>
      </c>
      <c r="D7" s="4">
        <v>210000</v>
      </c>
      <c r="E7" s="17">
        <f t="shared" ref="E7:E8" si="0">D7/C7</f>
        <v>0.7</v>
      </c>
    </row>
    <row r="8" spans="2:5" x14ac:dyDescent="0.25">
      <c r="B8" s="11" t="s">
        <v>9</v>
      </c>
      <c r="C8" s="4">
        <v>270000</v>
      </c>
      <c r="D8" s="4">
        <v>165000</v>
      </c>
      <c r="E8" s="17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6F37-5FEE-4BC1-9026-C32746A5CE52}">
  <dimension ref="H1:K2"/>
  <sheetViews>
    <sheetView tabSelected="1" topLeftCell="A12" zoomScale="85" zoomScaleNormal="85" workbookViewId="0">
      <selection activeCell="H1" sqref="H1:K2"/>
    </sheetView>
  </sheetViews>
  <sheetFormatPr defaultRowHeight="15" x14ac:dyDescent="0.25"/>
  <sheetData>
    <row r="1" spans="8:11" x14ac:dyDescent="0.25">
      <c r="H1" s="35" t="s">
        <v>31</v>
      </c>
      <c r="I1" s="35"/>
      <c r="J1" s="35"/>
      <c r="K1" s="35"/>
    </row>
    <row r="2" spans="8:11" x14ac:dyDescent="0.25">
      <c r="H2" s="35"/>
      <c r="I2" s="35"/>
      <c r="J2" s="35"/>
      <c r="K2" s="35"/>
    </row>
  </sheetData>
  <mergeCells count="1">
    <mergeCell ref="H1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new-profit</vt:lpstr>
      <vt:lpstr>column</vt:lpstr>
      <vt:lpstr>costachart</vt:lpstr>
      <vt:lpstr>barchart</vt:lpstr>
      <vt:lpstr>f-dash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91901</cp:lastModifiedBy>
  <dcterms:created xsi:type="dcterms:W3CDTF">2020-08-28T11:25:48Z</dcterms:created>
  <dcterms:modified xsi:type="dcterms:W3CDTF">2022-06-07T13:16:27Z</dcterms:modified>
</cp:coreProperties>
</file>